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 tabRatio="487" activeTab="1"/>
  </bookViews>
  <sheets>
    <sheet name="MY SYSTEM &amp; MY TRADING" sheetId="1" r:id="rId1"/>
    <sheet name="2020 NUMBERS" sheetId="2" r:id="rId2"/>
    <sheet name="RELATIONAL DIAGNOSIS" sheetId="3" r:id="rId3"/>
  </sheets>
  <calcPr calcId="162913"/>
  <customWorkbookViews>
    <customWorkbookView name="Mike Wolski - Personal View" guid="{64211C1B-3266-47FD-9B37-AAE4FDE3EA63}" mergeInterval="0" personalView="1" maximized="1" xWindow="-8" yWindow="-8" windowWidth="1616" windowHeight="876" tabRatio="487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A231" i="2" l="1"/>
  <c r="MZ231" i="2"/>
  <c r="HH229" i="2"/>
  <c r="MY221" i="2"/>
  <c r="MF221" i="2"/>
  <c r="LH221" i="2"/>
  <c r="LE221" i="2"/>
  <c r="LB221" i="2"/>
  <c r="JM221" i="2"/>
  <c r="JI221" i="2"/>
  <c r="JD221" i="2"/>
  <c r="JC221" i="2"/>
  <c r="IU221" i="2"/>
  <c r="IR221" i="2"/>
  <c r="IQ221" i="2"/>
  <c r="IO221" i="2"/>
  <c r="IH221" i="2"/>
  <c r="MV214" i="2"/>
  <c r="MP214" i="2"/>
  <c r="MF214" i="2"/>
  <c r="MC214" i="2"/>
  <c r="MB214" i="2"/>
  <c r="MA214" i="2"/>
  <c r="LZ214" i="2"/>
  <c r="LF214" i="2"/>
  <c r="LA214" i="2"/>
  <c r="KC214" i="2"/>
  <c r="JN214" i="2"/>
  <c r="JG214" i="2"/>
  <c r="JB214" i="2"/>
  <c r="JA214" i="2"/>
  <c r="IB214" i="2"/>
  <c r="HI214" i="2"/>
  <c r="MM207" i="2"/>
  <c r="LD207" i="2"/>
  <c r="LC207" i="2"/>
  <c r="KU207" i="2"/>
  <c r="KD207" i="2"/>
  <c r="JY207" i="2"/>
  <c r="JA207" i="2"/>
  <c r="IZ207" i="2"/>
  <c r="IR207" i="2"/>
  <c r="IA207" i="2"/>
  <c r="HO207" i="2"/>
  <c r="HM207" i="2"/>
  <c r="MZ200" i="2"/>
  <c r="MT200" i="2"/>
  <c r="MP200" i="2"/>
  <c r="MC200" i="2"/>
  <c r="KY200" i="2"/>
  <c r="KQ200" i="2"/>
  <c r="KN200" i="2"/>
  <c r="KM200" i="2"/>
  <c r="KL200" i="2"/>
  <c r="KG200" i="2"/>
  <c r="KC200" i="2"/>
  <c r="JZ200" i="2"/>
  <c r="JX200" i="2"/>
  <c r="JV200" i="2"/>
  <c r="JR200" i="2"/>
  <c r="JQ200" i="2"/>
  <c r="JJ200" i="2"/>
  <c r="JB200" i="2"/>
  <c r="IZ200" i="2"/>
  <c r="IC200" i="2"/>
  <c r="NA193" i="2"/>
  <c r="MS193" i="2"/>
  <c r="MI193" i="2"/>
  <c r="LT193" i="2"/>
  <c r="KT193" i="2"/>
  <c r="KS193" i="2"/>
  <c r="KK193" i="2"/>
  <c r="KI193" i="2"/>
  <c r="KC193" i="2"/>
  <c r="JD193" i="2"/>
  <c r="IZ193" i="2"/>
  <c r="IW193" i="2"/>
  <c r="IM193" i="2"/>
  <c r="IG193" i="2"/>
  <c r="IA193" i="2"/>
  <c r="HY193" i="2"/>
  <c r="HX193" i="2"/>
  <c r="HV193" i="2"/>
  <c r="MN186" i="2"/>
  <c r="MD186" i="2"/>
  <c r="MB186" i="2"/>
  <c r="LM186" i="2"/>
  <c r="LK186" i="2"/>
  <c r="KP186" i="2"/>
  <c r="KE186" i="2"/>
  <c r="JL186" i="2"/>
  <c r="JH186" i="2"/>
  <c r="JF186" i="2"/>
  <c r="JA186" i="2"/>
  <c r="IY186" i="2"/>
  <c r="IO186" i="2"/>
  <c r="IH186" i="2"/>
  <c r="ID186" i="2"/>
  <c r="HY186" i="2"/>
  <c r="HI186" i="2"/>
  <c r="HJ186" i="2" s="1"/>
  <c r="HK186" i="2" s="1"/>
  <c r="HL186" i="2" s="1"/>
  <c r="HM186" i="2" s="1"/>
  <c r="HN186" i="2" s="1"/>
  <c r="HO186" i="2" s="1"/>
  <c r="HP186" i="2" s="1"/>
  <c r="HQ186" i="2" s="1"/>
  <c r="HR186" i="2" s="1"/>
  <c r="HS186" i="2" s="1"/>
  <c r="HT186" i="2" s="1"/>
  <c r="HU186" i="2" s="1"/>
  <c r="HV186" i="2" s="1"/>
  <c r="HW186" i="2" s="1"/>
  <c r="HX186" i="2" s="1"/>
  <c r="HZ186" i="2" s="1"/>
  <c r="IA186" i="2" s="1"/>
  <c r="IB186" i="2" s="1"/>
  <c r="IC186" i="2" s="1"/>
  <c r="HH221" i="2"/>
  <c r="HH214" i="2"/>
  <c r="HH207" i="2"/>
  <c r="HH200" i="2"/>
  <c r="HH193" i="2"/>
  <c r="HI221" i="2"/>
  <c r="HJ221" i="2" s="1"/>
  <c r="HK221" i="2" s="1"/>
  <c r="HL221" i="2" s="1"/>
  <c r="HM221" i="2" s="1"/>
  <c r="HN221" i="2" s="1"/>
  <c r="HO221" i="2" s="1"/>
  <c r="HP221" i="2" s="1"/>
  <c r="HQ221" i="2" s="1"/>
  <c r="HR221" i="2" s="1"/>
  <c r="HS221" i="2" s="1"/>
  <c r="HT221" i="2" s="1"/>
  <c r="HU221" i="2" s="1"/>
  <c r="HV221" i="2" s="1"/>
  <c r="HW221" i="2" s="1"/>
  <c r="HX221" i="2" s="1"/>
  <c r="HY221" i="2" s="1"/>
  <c r="HZ221" i="2" s="1"/>
  <c r="IA221" i="2" s="1"/>
  <c r="IB221" i="2" s="1"/>
  <c r="IC221" i="2" s="1"/>
  <c r="ID221" i="2" s="1"/>
  <c r="IE221" i="2" s="1"/>
  <c r="IF221" i="2" s="1"/>
  <c r="IG221" i="2" s="1"/>
  <c r="II221" i="2" s="1"/>
  <c r="IJ221" i="2" s="1"/>
  <c r="IK221" i="2" s="1"/>
  <c r="IL221" i="2" s="1"/>
  <c r="IM221" i="2" s="1"/>
  <c r="IN221" i="2" s="1"/>
  <c r="HJ214" i="2"/>
  <c r="HK214" i="2" s="1"/>
  <c r="HL214" i="2" s="1"/>
  <c r="HM214" i="2" s="1"/>
  <c r="HN214" i="2" s="1"/>
  <c r="HO214" i="2" s="1"/>
  <c r="HP214" i="2" s="1"/>
  <c r="HQ214" i="2" s="1"/>
  <c r="HR214" i="2" s="1"/>
  <c r="HS214" i="2" s="1"/>
  <c r="HT214" i="2" s="1"/>
  <c r="HU214" i="2" s="1"/>
  <c r="HV214" i="2" s="1"/>
  <c r="HW214" i="2" s="1"/>
  <c r="HX214" i="2" s="1"/>
  <c r="HY214" i="2" s="1"/>
  <c r="HZ214" i="2" s="1"/>
  <c r="IA214" i="2" s="1"/>
  <c r="IC214" i="2" s="1"/>
  <c r="ID214" i="2" s="1"/>
  <c r="IE214" i="2" s="1"/>
  <c r="IF214" i="2" s="1"/>
  <c r="IG214" i="2" s="1"/>
  <c r="IH214" i="2" s="1"/>
  <c r="II214" i="2" s="1"/>
  <c r="IJ214" i="2" s="1"/>
  <c r="IK214" i="2" s="1"/>
  <c r="IL214" i="2" s="1"/>
  <c r="IM214" i="2" s="1"/>
  <c r="IN214" i="2" s="1"/>
  <c r="IO214" i="2" s="1"/>
  <c r="IP214" i="2" s="1"/>
  <c r="IQ214" i="2" s="1"/>
  <c r="IR214" i="2" s="1"/>
  <c r="IS214" i="2" s="1"/>
  <c r="IT214" i="2" s="1"/>
  <c r="IU214" i="2" s="1"/>
  <c r="IV214" i="2" s="1"/>
  <c r="IW214" i="2" s="1"/>
  <c r="IX214" i="2" s="1"/>
  <c r="IY214" i="2" s="1"/>
  <c r="IZ214" i="2" s="1"/>
  <c r="JC214" i="2" s="1"/>
  <c r="JD214" i="2" s="1"/>
  <c r="JE214" i="2" s="1"/>
  <c r="JF214" i="2" s="1"/>
  <c r="JH214" i="2" s="1"/>
  <c r="JI214" i="2" s="1"/>
  <c r="JJ214" i="2" s="1"/>
  <c r="JK214" i="2" s="1"/>
  <c r="JL214" i="2" s="1"/>
  <c r="JM214" i="2" s="1"/>
  <c r="JO214" i="2" s="1"/>
  <c r="JP214" i="2" s="1"/>
  <c r="JQ214" i="2" s="1"/>
  <c r="JR214" i="2" s="1"/>
  <c r="JS214" i="2" s="1"/>
  <c r="JT214" i="2" s="1"/>
  <c r="JU214" i="2" s="1"/>
  <c r="JV214" i="2" s="1"/>
  <c r="JW214" i="2" s="1"/>
  <c r="JX214" i="2" s="1"/>
  <c r="JY214" i="2" s="1"/>
  <c r="JZ214" i="2" s="1"/>
  <c r="KA214" i="2" s="1"/>
  <c r="KB214" i="2" s="1"/>
  <c r="KD214" i="2" s="1"/>
  <c r="KE214" i="2" s="1"/>
  <c r="KF214" i="2" s="1"/>
  <c r="KG214" i="2" s="1"/>
  <c r="KH214" i="2" s="1"/>
  <c r="KI214" i="2" s="1"/>
  <c r="KJ214" i="2" s="1"/>
  <c r="KK214" i="2" s="1"/>
  <c r="KL214" i="2" s="1"/>
  <c r="KM214" i="2" s="1"/>
  <c r="KN214" i="2" s="1"/>
  <c r="KO214" i="2" s="1"/>
  <c r="KP214" i="2" s="1"/>
  <c r="KQ214" i="2" s="1"/>
  <c r="KR214" i="2" s="1"/>
  <c r="KS214" i="2" s="1"/>
  <c r="KT214" i="2" s="1"/>
  <c r="KU214" i="2" s="1"/>
  <c r="KV214" i="2" s="1"/>
  <c r="KW214" i="2" s="1"/>
  <c r="KX214" i="2" s="1"/>
  <c r="KY214" i="2" s="1"/>
  <c r="KZ214" i="2" s="1"/>
  <c r="LB214" i="2" s="1"/>
  <c r="LC214" i="2" s="1"/>
  <c r="LD214" i="2" s="1"/>
  <c r="LE214" i="2" s="1"/>
  <c r="LG214" i="2" s="1"/>
  <c r="LH214" i="2" s="1"/>
  <c r="LI214" i="2" s="1"/>
  <c r="LJ214" i="2" s="1"/>
  <c r="LK214" i="2" s="1"/>
  <c r="LL214" i="2" s="1"/>
  <c r="LM214" i="2" s="1"/>
  <c r="LN214" i="2" s="1"/>
  <c r="LO214" i="2" s="1"/>
  <c r="LP214" i="2" s="1"/>
  <c r="LQ214" i="2" s="1"/>
  <c r="LR214" i="2" s="1"/>
  <c r="LS214" i="2" s="1"/>
  <c r="LT214" i="2" s="1"/>
  <c r="LU214" i="2" s="1"/>
  <c r="LV214" i="2" s="1"/>
  <c r="LW214" i="2" s="1"/>
  <c r="LX214" i="2" s="1"/>
  <c r="LY214" i="2" s="1"/>
  <c r="MD214" i="2" s="1"/>
  <c r="ME214" i="2" s="1"/>
  <c r="MG214" i="2" s="1"/>
  <c r="MH214" i="2" s="1"/>
  <c r="MI214" i="2" s="1"/>
  <c r="MJ214" i="2" s="1"/>
  <c r="MK214" i="2" s="1"/>
  <c r="ML214" i="2" s="1"/>
  <c r="MM214" i="2" s="1"/>
  <c r="MN214" i="2" s="1"/>
  <c r="MO214" i="2" s="1"/>
  <c r="MQ214" i="2" s="1"/>
  <c r="MR214" i="2" s="1"/>
  <c r="MS214" i="2" s="1"/>
  <c r="MT214" i="2" s="1"/>
  <c r="MU214" i="2" s="1"/>
  <c r="MW214" i="2" s="1"/>
  <c r="MX214" i="2" s="1"/>
  <c r="MY214" i="2" s="1"/>
  <c r="MZ214" i="2" s="1"/>
  <c r="NA214" i="2" s="1"/>
  <c r="NB214" i="2" s="1"/>
  <c r="NC214" i="2" s="1"/>
  <c r="ND214" i="2" s="1"/>
  <c r="HI207" i="2"/>
  <c r="HJ207" i="2" s="1"/>
  <c r="HK207" i="2" s="1"/>
  <c r="HL207" i="2" s="1"/>
  <c r="HN207" i="2" s="1"/>
  <c r="HP207" i="2" s="1"/>
  <c r="HQ207" i="2" s="1"/>
  <c r="HR207" i="2" s="1"/>
  <c r="HS207" i="2" s="1"/>
  <c r="HT207" i="2" s="1"/>
  <c r="HU207" i="2" s="1"/>
  <c r="HV207" i="2" s="1"/>
  <c r="HW207" i="2" s="1"/>
  <c r="HX207" i="2" s="1"/>
  <c r="HY207" i="2" s="1"/>
  <c r="HZ207" i="2" s="1"/>
  <c r="IB207" i="2" s="1"/>
  <c r="IC207" i="2" s="1"/>
  <c r="ID207" i="2" s="1"/>
  <c r="IE207" i="2" s="1"/>
  <c r="IF207" i="2" s="1"/>
  <c r="IG207" i="2" s="1"/>
  <c r="IH207" i="2" s="1"/>
  <c r="II207" i="2" s="1"/>
  <c r="IJ207" i="2" s="1"/>
  <c r="IK207" i="2" s="1"/>
  <c r="IL207" i="2" s="1"/>
  <c r="IM207" i="2" s="1"/>
  <c r="IN207" i="2" s="1"/>
  <c r="IO207" i="2" s="1"/>
  <c r="IP207" i="2" s="1"/>
  <c r="IQ207" i="2" s="1"/>
  <c r="IS207" i="2" s="1"/>
  <c r="IT207" i="2" s="1"/>
  <c r="IU207" i="2" s="1"/>
  <c r="IV207" i="2" s="1"/>
  <c r="IW207" i="2" s="1"/>
  <c r="IX207" i="2" s="1"/>
  <c r="IY207" i="2" s="1"/>
  <c r="JB207" i="2" s="1"/>
  <c r="JC207" i="2" s="1"/>
  <c r="JD207" i="2" s="1"/>
  <c r="JE207" i="2" s="1"/>
  <c r="JF207" i="2" s="1"/>
  <c r="JG207" i="2" s="1"/>
  <c r="JH207" i="2" s="1"/>
  <c r="JI207" i="2" s="1"/>
  <c r="JJ207" i="2" s="1"/>
  <c r="JK207" i="2" s="1"/>
  <c r="JL207" i="2" s="1"/>
  <c r="JM207" i="2" s="1"/>
  <c r="JN207" i="2" s="1"/>
  <c r="JO207" i="2" s="1"/>
  <c r="JP207" i="2" s="1"/>
  <c r="JQ207" i="2" s="1"/>
  <c r="JR207" i="2" s="1"/>
  <c r="JS207" i="2" s="1"/>
  <c r="JT207" i="2" s="1"/>
  <c r="JU207" i="2" s="1"/>
  <c r="JV207" i="2" s="1"/>
  <c r="JW207" i="2" s="1"/>
  <c r="JX207" i="2" s="1"/>
  <c r="JZ207" i="2" s="1"/>
  <c r="KA207" i="2" s="1"/>
  <c r="KB207" i="2" s="1"/>
  <c r="KC207" i="2" s="1"/>
  <c r="KE207" i="2" s="1"/>
  <c r="KF207" i="2" s="1"/>
  <c r="KG207" i="2" s="1"/>
  <c r="KH207" i="2" s="1"/>
  <c r="KI207" i="2" s="1"/>
  <c r="KJ207" i="2" s="1"/>
  <c r="KK207" i="2" s="1"/>
  <c r="KL207" i="2" s="1"/>
  <c r="KM207" i="2" s="1"/>
  <c r="KN207" i="2" s="1"/>
  <c r="KO207" i="2" s="1"/>
  <c r="KP207" i="2" s="1"/>
  <c r="KQ207" i="2" s="1"/>
  <c r="KR207" i="2" s="1"/>
  <c r="KS207" i="2" s="1"/>
  <c r="KT207" i="2" s="1"/>
  <c r="KV207" i="2" s="1"/>
  <c r="KW207" i="2" s="1"/>
  <c r="KX207" i="2" s="1"/>
  <c r="KY207" i="2" s="1"/>
  <c r="KZ207" i="2" s="1"/>
  <c r="LA207" i="2" s="1"/>
  <c r="LB207" i="2" s="1"/>
  <c r="LE207" i="2" s="1"/>
  <c r="LF207" i="2" s="1"/>
  <c r="LG207" i="2" s="1"/>
  <c r="LH207" i="2" s="1"/>
  <c r="LI207" i="2" s="1"/>
  <c r="LJ207" i="2" s="1"/>
  <c r="LK207" i="2" s="1"/>
  <c r="LL207" i="2" s="1"/>
  <c r="LM207" i="2" s="1"/>
  <c r="LN207" i="2" s="1"/>
  <c r="LO207" i="2" s="1"/>
  <c r="LP207" i="2" s="1"/>
  <c r="LQ207" i="2" s="1"/>
  <c r="LR207" i="2" s="1"/>
  <c r="LS207" i="2" s="1"/>
  <c r="LT207" i="2" s="1"/>
  <c r="LU207" i="2" s="1"/>
  <c r="LV207" i="2" s="1"/>
  <c r="LW207" i="2" s="1"/>
  <c r="LX207" i="2" s="1"/>
  <c r="LY207" i="2" s="1"/>
  <c r="LZ207" i="2" s="1"/>
  <c r="MA207" i="2" s="1"/>
  <c r="MB207" i="2" s="1"/>
  <c r="MC207" i="2" s="1"/>
  <c r="MD207" i="2" s="1"/>
  <c r="ME207" i="2" s="1"/>
  <c r="MF207" i="2" s="1"/>
  <c r="MG207" i="2" s="1"/>
  <c r="MH207" i="2" s="1"/>
  <c r="MI207" i="2" s="1"/>
  <c r="MJ207" i="2" s="1"/>
  <c r="MK207" i="2" s="1"/>
  <c r="ML207" i="2" s="1"/>
  <c r="MN207" i="2" s="1"/>
  <c r="MO207" i="2" s="1"/>
  <c r="MP207" i="2" s="1"/>
  <c r="MQ207" i="2" s="1"/>
  <c r="MR207" i="2" s="1"/>
  <c r="MS207" i="2" s="1"/>
  <c r="MT207" i="2" s="1"/>
  <c r="MU207" i="2" s="1"/>
  <c r="MV207" i="2" s="1"/>
  <c r="MW207" i="2" s="1"/>
  <c r="MX207" i="2" s="1"/>
  <c r="MY207" i="2" s="1"/>
  <c r="MZ207" i="2" s="1"/>
  <c r="NA207" i="2" s="1"/>
  <c r="NB207" i="2" s="1"/>
  <c r="NC207" i="2" s="1"/>
  <c r="ND207" i="2" s="1"/>
  <c r="HI200" i="2"/>
  <c r="HJ200" i="2" s="1"/>
  <c r="HK200" i="2" s="1"/>
  <c r="HL200" i="2" s="1"/>
  <c r="HM200" i="2" s="1"/>
  <c r="HN200" i="2" s="1"/>
  <c r="HO200" i="2" s="1"/>
  <c r="HP200" i="2" s="1"/>
  <c r="HQ200" i="2" s="1"/>
  <c r="HR200" i="2" s="1"/>
  <c r="HS200" i="2" s="1"/>
  <c r="HT200" i="2" s="1"/>
  <c r="HU200" i="2" s="1"/>
  <c r="HV200" i="2" s="1"/>
  <c r="HW200" i="2" s="1"/>
  <c r="HX200" i="2" s="1"/>
  <c r="HY200" i="2" s="1"/>
  <c r="HZ200" i="2" s="1"/>
  <c r="IA200" i="2" s="1"/>
  <c r="IB200" i="2" s="1"/>
  <c r="ID200" i="2" s="1"/>
  <c r="IE200" i="2" s="1"/>
  <c r="IF200" i="2" s="1"/>
  <c r="IG200" i="2" s="1"/>
  <c r="IH200" i="2" s="1"/>
  <c r="II200" i="2" s="1"/>
  <c r="IJ200" i="2" s="1"/>
  <c r="IK200" i="2" s="1"/>
  <c r="IL200" i="2" s="1"/>
  <c r="IM200" i="2" s="1"/>
  <c r="IN200" i="2" s="1"/>
  <c r="IO200" i="2" s="1"/>
  <c r="IP200" i="2" s="1"/>
  <c r="IQ200" i="2" s="1"/>
  <c r="IR200" i="2" s="1"/>
  <c r="IS200" i="2" s="1"/>
  <c r="IT200" i="2" s="1"/>
  <c r="IU200" i="2" s="1"/>
  <c r="IV200" i="2" s="1"/>
  <c r="IW200" i="2" s="1"/>
  <c r="IX200" i="2" s="1"/>
  <c r="IY200" i="2" s="1"/>
  <c r="JA200" i="2" s="1"/>
  <c r="JC200" i="2" s="1"/>
  <c r="JD200" i="2" s="1"/>
  <c r="JE200" i="2" s="1"/>
  <c r="JF200" i="2" s="1"/>
  <c r="JG200" i="2" s="1"/>
  <c r="JH200" i="2" s="1"/>
  <c r="JI200" i="2" s="1"/>
  <c r="JK200" i="2" s="1"/>
  <c r="JL200" i="2" s="1"/>
  <c r="JM200" i="2" s="1"/>
  <c r="JN200" i="2" s="1"/>
  <c r="JO200" i="2" s="1"/>
  <c r="JP200" i="2" s="1"/>
  <c r="JS200" i="2" s="1"/>
  <c r="JT200" i="2" s="1"/>
  <c r="JU200" i="2" s="1"/>
  <c r="JW200" i="2" s="1"/>
  <c r="JY200" i="2" s="1"/>
  <c r="KA200" i="2" s="1"/>
  <c r="KB200" i="2" s="1"/>
  <c r="KD200" i="2" s="1"/>
  <c r="KE200" i="2" s="1"/>
  <c r="KF200" i="2" s="1"/>
  <c r="KH200" i="2" s="1"/>
  <c r="KI200" i="2" s="1"/>
  <c r="KJ200" i="2" s="1"/>
  <c r="KK200" i="2" s="1"/>
  <c r="KO200" i="2" s="1"/>
  <c r="KP200" i="2" s="1"/>
  <c r="KR200" i="2" s="1"/>
  <c r="KS200" i="2" s="1"/>
  <c r="KT200" i="2" s="1"/>
  <c r="KU200" i="2" s="1"/>
  <c r="KV200" i="2" s="1"/>
  <c r="KW200" i="2" s="1"/>
  <c r="KX200" i="2" s="1"/>
  <c r="KZ200" i="2" s="1"/>
  <c r="LA200" i="2" s="1"/>
  <c r="LB200" i="2" s="1"/>
  <c r="LC200" i="2" s="1"/>
  <c r="LD200" i="2" s="1"/>
  <c r="LE200" i="2" s="1"/>
  <c r="LF200" i="2" s="1"/>
  <c r="LG200" i="2" s="1"/>
  <c r="LH200" i="2" s="1"/>
  <c r="LI200" i="2" s="1"/>
  <c r="LJ200" i="2" s="1"/>
  <c r="LK200" i="2" s="1"/>
  <c r="LL200" i="2" s="1"/>
  <c r="LM200" i="2" s="1"/>
  <c r="LN200" i="2" s="1"/>
  <c r="LO200" i="2" s="1"/>
  <c r="LP200" i="2" s="1"/>
  <c r="LQ200" i="2" s="1"/>
  <c r="LR200" i="2" s="1"/>
  <c r="LS200" i="2" s="1"/>
  <c r="LT200" i="2" s="1"/>
  <c r="LU200" i="2" s="1"/>
  <c r="LV200" i="2" s="1"/>
  <c r="LW200" i="2" s="1"/>
  <c r="LX200" i="2" s="1"/>
  <c r="LY200" i="2" s="1"/>
  <c r="LZ200" i="2" s="1"/>
  <c r="MA200" i="2" s="1"/>
  <c r="MB200" i="2" s="1"/>
  <c r="MD200" i="2" s="1"/>
  <c r="ME200" i="2" s="1"/>
  <c r="MF200" i="2" s="1"/>
  <c r="MG200" i="2" s="1"/>
  <c r="MH200" i="2" s="1"/>
  <c r="MI200" i="2" s="1"/>
  <c r="MJ200" i="2" s="1"/>
  <c r="MK200" i="2" s="1"/>
  <c r="ML200" i="2" s="1"/>
  <c r="MM200" i="2" s="1"/>
  <c r="MN200" i="2" s="1"/>
  <c r="MO200" i="2" s="1"/>
  <c r="MQ200" i="2" s="1"/>
  <c r="MR200" i="2" s="1"/>
  <c r="MS200" i="2" s="1"/>
  <c r="MU200" i="2" s="1"/>
  <c r="MV200" i="2" s="1"/>
  <c r="MW200" i="2" s="1"/>
  <c r="MX200" i="2" s="1"/>
  <c r="MY200" i="2" s="1"/>
  <c r="NA200" i="2" s="1"/>
  <c r="NB200" i="2" s="1"/>
  <c r="NC200" i="2" s="1"/>
  <c r="ND200" i="2" s="1"/>
  <c r="HI193" i="2"/>
  <c r="HJ193" i="2" s="1"/>
  <c r="HK193" i="2" s="1"/>
  <c r="HL193" i="2" s="1"/>
  <c r="HM193" i="2" s="1"/>
  <c r="HN193" i="2" s="1"/>
  <c r="HO193" i="2" s="1"/>
  <c r="HP193" i="2" s="1"/>
  <c r="HQ193" i="2" s="1"/>
  <c r="HR193" i="2" s="1"/>
  <c r="HS193" i="2" s="1"/>
  <c r="HT193" i="2" s="1"/>
  <c r="HU193" i="2" s="1"/>
  <c r="HW193" i="2" s="1"/>
  <c r="HZ193" i="2" s="1"/>
  <c r="IB193" i="2" s="1"/>
  <c r="IC193" i="2" s="1"/>
  <c r="ID193" i="2" s="1"/>
  <c r="IE193" i="2" s="1"/>
  <c r="IF193" i="2" s="1"/>
  <c r="IH193" i="2" s="1"/>
  <c r="II193" i="2" s="1"/>
  <c r="IJ193" i="2" s="1"/>
  <c r="IK193" i="2" s="1"/>
  <c r="IL193" i="2" s="1"/>
  <c r="IN193" i="2" s="1"/>
  <c r="IO193" i="2" s="1"/>
  <c r="IP193" i="2" s="1"/>
  <c r="IQ193" i="2" s="1"/>
  <c r="IR193" i="2" s="1"/>
  <c r="IS193" i="2" s="1"/>
  <c r="IT193" i="2" s="1"/>
  <c r="IU193" i="2" s="1"/>
  <c r="IV193" i="2" s="1"/>
  <c r="IX193" i="2" s="1"/>
  <c r="IY193" i="2" s="1"/>
  <c r="JA193" i="2" s="1"/>
  <c r="JB193" i="2" s="1"/>
  <c r="JC193" i="2" s="1"/>
  <c r="JE193" i="2" s="1"/>
  <c r="JF193" i="2" s="1"/>
  <c r="JG193" i="2" s="1"/>
  <c r="JH193" i="2" s="1"/>
  <c r="JI193" i="2" s="1"/>
  <c r="JJ193" i="2" s="1"/>
  <c r="JK193" i="2" s="1"/>
  <c r="JL193" i="2" s="1"/>
  <c r="JM193" i="2" s="1"/>
  <c r="JN193" i="2" s="1"/>
  <c r="JO193" i="2" s="1"/>
  <c r="JP193" i="2" s="1"/>
  <c r="JQ193" i="2" s="1"/>
  <c r="JR193" i="2" s="1"/>
  <c r="JS193" i="2" s="1"/>
  <c r="JT193" i="2" s="1"/>
  <c r="JU193" i="2" s="1"/>
  <c r="JV193" i="2" s="1"/>
  <c r="JW193" i="2" s="1"/>
  <c r="JX193" i="2" s="1"/>
  <c r="JY193" i="2" s="1"/>
  <c r="JZ193" i="2" s="1"/>
  <c r="KA193" i="2" s="1"/>
  <c r="KB193" i="2" s="1"/>
  <c r="KD193" i="2" s="1"/>
  <c r="KE193" i="2" s="1"/>
  <c r="KF193" i="2" s="1"/>
  <c r="KG193" i="2" s="1"/>
  <c r="KH193" i="2" s="1"/>
  <c r="KJ193" i="2" s="1"/>
  <c r="KL193" i="2" s="1"/>
  <c r="KM193" i="2" s="1"/>
  <c r="KN193" i="2" s="1"/>
  <c r="KO193" i="2" s="1"/>
  <c r="KP193" i="2" s="1"/>
  <c r="KQ193" i="2" s="1"/>
  <c r="KR193" i="2" s="1"/>
  <c r="KU193" i="2" s="1"/>
  <c r="KV193" i="2" s="1"/>
  <c r="KW193" i="2" s="1"/>
  <c r="KX193" i="2" s="1"/>
  <c r="KY193" i="2" s="1"/>
  <c r="KZ193" i="2" s="1"/>
  <c r="LA193" i="2" s="1"/>
  <c r="LB193" i="2" s="1"/>
  <c r="LC193" i="2" s="1"/>
  <c r="LD193" i="2" s="1"/>
  <c r="LE193" i="2" s="1"/>
  <c r="LF193" i="2" s="1"/>
  <c r="LG193" i="2" s="1"/>
  <c r="LH193" i="2" s="1"/>
  <c r="LI193" i="2" s="1"/>
  <c r="LJ193" i="2" s="1"/>
  <c r="LK193" i="2" s="1"/>
  <c r="LL193" i="2" s="1"/>
  <c r="LM193" i="2" s="1"/>
  <c r="LN193" i="2" s="1"/>
  <c r="LO193" i="2" s="1"/>
  <c r="LP193" i="2" s="1"/>
  <c r="LQ193" i="2" s="1"/>
  <c r="LR193" i="2" s="1"/>
  <c r="LS193" i="2" s="1"/>
  <c r="LU193" i="2" s="1"/>
  <c r="LV193" i="2" s="1"/>
  <c r="LW193" i="2" s="1"/>
  <c r="LX193" i="2" s="1"/>
  <c r="LY193" i="2" s="1"/>
  <c r="LZ193" i="2" s="1"/>
  <c r="MA193" i="2" s="1"/>
  <c r="MB193" i="2" s="1"/>
  <c r="MC193" i="2" s="1"/>
  <c r="MD193" i="2" s="1"/>
  <c r="ME193" i="2" s="1"/>
  <c r="MF193" i="2" s="1"/>
  <c r="MG193" i="2" s="1"/>
  <c r="MH193" i="2" s="1"/>
  <c r="MJ193" i="2" s="1"/>
  <c r="MK193" i="2" s="1"/>
  <c r="ML193" i="2" s="1"/>
  <c r="MM193" i="2" s="1"/>
  <c r="MN193" i="2" s="1"/>
  <c r="MO193" i="2" s="1"/>
  <c r="MP193" i="2" s="1"/>
  <c r="MQ193" i="2" s="1"/>
  <c r="MR193" i="2" s="1"/>
  <c r="MT193" i="2" s="1"/>
  <c r="MU193" i="2" s="1"/>
  <c r="MV193" i="2" s="1"/>
  <c r="MW193" i="2" s="1"/>
  <c r="MX193" i="2" s="1"/>
  <c r="MY193" i="2" s="1"/>
  <c r="MZ193" i="2" s="1"/>
  <c r="NB193" i="2" s="1"/>
  <c r="NC193" i="2" s="1"/>
  <c r="ND193" i="2" s="1"/>
  <c r="HH186" i="2"/>
  <c r="MW179" i="2"/>
  <c r="MU179" i="2"/>
  <c r="MN179" i="2"/>
  <c r="KR179" i="2"/>
  <c r="KL179" i="2"/>
  <c r="KK179" i="2"/>
  <c r="KI179" i="2"/>
  <c r="JM179" i="2"/>
  <c r="JG179" i="2"/>
  <c r="JD179" i="2"/>
  <c r="JC179" i="2"/>
  <c r="IV179" i="2"/>
  <c r="IR179" i="2"/>
  <c r="IH179" i="2"/>
  <c r="IG179" i="2"/>
  <c r="IB179" i="2"/>
  <c r="IA179" i="2"/>
  <c r="HS179" i="2"/>
  <c r="HR179" i="2"/>
  <c r="HQ179" i="2"/>
  <c r="HP179" i="2"/>
  <c r="HO179" i="2"/>
  <c r="HL179" i="2"/>
  <c r="HM179" i="2" s="1"/>
  <c r="HN179" i="2" s="1"/>
  <c r="HK179" i="2"/>
  <c r="HJ179" i="2"/>
  <c r="HI179" i="2"/>
  <c r="HH179" i="2"/>
  <c r="HJ178" i="2"/>
  <c r="HI178" i="2"/>
  <c r="HH178" i="2"/>
  <c r="NH287" i="2"/>
  <c r="NH285" i="2"/>
  <c r="NH282" i="2"/>
  <c r="NH280" i="2"/>
  <c r="NH277" i="2"/>
  <c r="NH275" i="2"/>
  <c r="NH272" i="2"/>
  <c r="NH270" i="2"/>
  <c r="NH267" i="2"/>
  <c r="NH265" i="2"/>
  <c r="NF277" i="2"/>
  <c r="NF287" i="2"/>
  <c r="NF285" i="2"/>
  <c r="NF282" i="2"/>
  <c r="NF280" i="2"/>
  <c r="NF275" i="2"/>
  <c r="NF272" i="2"/>
  <c r="NF270" i="2"/>
  <c r="NF267" i="2"/>
  <c r="NF265" i="2"/>
  <c r="NA254" i="2"/>
  <c r="NA252" i="2"/>
  <c r="IP221" i="2" l="1"/>
  <c r="IS221" i="2" s="1"/>
  <c r="IT221" i="2" s="1"/>
  <c r="IV221" i="2" s="1"/>
  <c r="IW221" i="2" s="1"/>
  <c r="IX221" i="2" s="1"/>
  <c r="IY221" i="2" s="1"/>
  <c r="IZ221" i="2" s="1"/>
  <c r="JA221" i="2" s="1"/>
  <c r="JB221" i="2" s="1"/>
  <c r="JE221" i="2" s="1"/>
  <c r="JF221" i="2" s="1"/>
  <c r="JG221" i="2" s="1"/>
  <c r="JH221" i="2" s="1"/>
  <c r="JJ221" i="2" s="1"/>
  <c r="JK221" i="2" s="1"/>
  <c r="JL221" i="2" s="1"/>
  <c r="JN221" i="2" s="1"/>
  <c r="JO221" i="2" s="1"/>
  <c r="JP221" i="2" s="1"/>
  <c r="JQ221" i="2" s="1"/>
  <c r="JR221" i="2" s="1"/>
  <c r="JS221" i="2" s="1"/>
  <c r="JT221" i="2" s="1"/>
  <c r="JU221" i="2" s="1"/>
  <c r="JV221" i="2" s="1"/>
  <c r="JW221" i="2" s="1"/>
  <c r="JX221" i="2" s="1"/>
  <c r="JY221" i="2" s="1"/>
  <c r="JZ221" i="2" s="1"/>
  <c r="KA221" i="2" s="1"/>
  <c r="KB221" i="2" s="1"/>
  <c r="KC221" i="2" s="1"/>
  <c r="KD221" i="2" s="1"/>
  <c r="KE221" i="2" s="1"/>
  <c r="KF221" i="2" s="1"/>
  <c r="KG221" i="2" s="1"/>
  <c r="KH221" i="2" s="1"/>
  <c r="KI221" i="2" s="1"/>
  <c r="KJ221" i="2" s="1"/>
  <c r="KK221" i="2" s="1"/>
  <c r="KL221" i="2" s="1"/>
  <c r="KM221" i="2" s="1"/>
  <c r="KN221" i="2" s="1"/>
  <c r="KO221" i="2" s="1"/>
  <c r="KP221" i="2" s="1"/>
  <c r="KQ221" i="2" s="1"/>
  <c r="KR221" i="2" s="1"/>
  <c r="KS221" i="2" s="1"/>
  <c r="KT221" i="2" s="1"/>
  <c r="KU221" i="2" s="1"/>
  <c r="KV221" i="2" s="1"/>
  <c r="KW221" i="2" s="1"/>
  <c r="KX221" i="2" s="1"/>
  <c r="KY221" i="2" s="1"/>
  <c r="KZ221" i="2" s="1"/>
  <c r="LA221" i="2" s="1"/>
  <c r="LC221" i="2" s="1"/>
  <c r="LD221" i="2" s="1"/>
  <c r="LF221" i="2" s="1"/>
  <c r="LG221" i="2" s="1"/>
  <c r="LI221" i="2" s="1"/>
  <c r="LJ221" i="2" s="1"/>
  <c r="LK221" i="2" s="1"/>
  <c r="LL221" i="2" s="1"/>
  <c r="LM221" i="2" s="1"/>
  <c r="LN221" i="2" s="1"/>
  <c r="LO221" i="2" s="1"/>
  <c r="LP221" i="2" s="1"/>
  <c r="LQ221" i="2" s="1"/>
  <c r="LR221" i="2" s="1"/>
  <c r="LS221" i="2" s="1"/>
  <c r="LT221" i="2" s="1"/>
  <c r="LU221" i="2" s="1"/>
  <c r="LV221" i="2" s="1"/>
  <c r="LW221" i="2" s="1"/>
  <c r="LX221" i="2" s="1"/>
  <c r="LY221" i="2" s="1"/>
  <c r="LZ221" i="2" s="1"/>
  <c r="MA221" i="2" s="1"/>
  <c r="MB221" i="2" s="1"/>
  <c r="MC221" i="2" s="1"/>
  <c r="MD221" i="2" s="1"/>
  <c r="ME221" i="2" s="1"/>
  <c r="MG221" i="2" s="1"/>
  <c r="MH221" i="2" s="1"/>
  <c r="MI221" i="2" s="1"/>
  <c r="MJ221" i="2" s="1"/>
  <c r="MK221" i="2" s="1"/>
  <c r="ML221" i="2" s="1"/>
  <c r="MM221" i="2" s="1"/>
  <c r="MN221" i="2" s="1"/>
  <c r="MO221" i="2" s="1"/>
  <c r="MP221" i="2" s="1"/>
  <c r="MQ221" i="2" s="1"/>
  <c r="MR221" i="2" s="1"/>
  <c r="MS221" i="2" s="1"/>
  <c r="MT221" i="2" s="1"/>
  <c r="MU221" i="2" s="1"/>
  <c r="MV221" i="2" s="1"/>
  <c r="MW221" i="2" s="1"/>
  <c r="MX221" i="2" s="1"/>
  <c r="MZ221" i="2" s="1"/>
  <c r="NA221" i="2" s="1"/>
  <c r="NB221" i="2" s="1"/>
  <c r="NC221" i="2" s="1"/>
  <c r="ND221" i="2" s="1"/>
  <c r="IE186" i="2"/>
  <c r="IF186" i="2" s="1"/>
  <c r="IG186" i="2" s="1"/>
  <c r="II186" i="2" s="1"/>
  <c r="IJ186" i="2" s="1"/>
  <c r="IK186" i="2" s="1"/>
  <c r="IL186" i="2" s="1"/>
  <c r="IM186" i="2" s="1"/>
  <c r="IN186" i="2" s="1"/>
  <c r="IP186" i="2" s="1"/>
  <c r="IQ186" i="2" s="1"/>
  <c r="IR186" i="2" s="1"/>
  <c r="IS186" i="2" s="1"/>
  <c r="IT186" i="2" s="1"/>
  <c r="IU186" i="2" s="1"/>
  <c r="IV186" i="2" s="1"/>
  <c r="IW186" i="2" s="1"/>
  <c r="IX186" i="2" s="1"/>
  <c r="IZ186" i="2" s="1"/>
  <c r="JB186" i="2" s="1"/>
  <c r="JC186" i="2" s="1"/>
  <c r="JD186" i="2" s="1"/>
  <c r="JE186" i="2" s="1"/>
  <c r="JG186" i="2" s="1"/>
  <c r="JI186" i="2" s="1"/>
  <c r="JJ186" i="2" s="1"/>
  <c r="JK186" i="2" s="1"/>
  <c r="JM186" i="2" s="1"/>
  <c r="JN186" i="2" s="1"/>
  <c r="JO186" i="2" s="1"/>
  <c r="JP186" i="2" s="1"/>
  <c r="JQ186" i="2" s="1"/>
  <c r="JR186" i="2" s="1"/>
  <c r="JS186" i="2" s="1"/>
  <c r="JT186" i="2" s="1"/>
  <c r="JU186" i="2" s="1"/>
  <c r="JV186" i="2" s="1"/>
  <c r="JW186" i="2" s="1"/>
  <c r="JX186" i="2" s="1"/>
  <c r="JY186" i="2" s="1"/>
  <c r="JZ186" i="2" s="1"/>
  <c r="KA186" i="2" s="1"/>
  <c r="KB186" i="2" s="1"/>
  <c r="KC186" i="2" s="1"/>
  <c r="KD186" i="2" s="1"/>
  <c r="KF186" i="2" s="1"/>
  <c r="KG186" i="2" s="1"/>
  <c r="KH186" i="2" s="1"/>
  <c r="KI186" i="2" s="1"/>
  <c r="KJ186" i="2" s="1"/>
  <c r="KK186" i="2" s="1"/>
  <c r="KL186" i="2" s="1"/>
  <c r="KM186" i="2" s="1"/>
  <c r="KN186" i="2" s="1"/>
  <c r="KO186" i="2" s="1"/>
  <c r="KQ186" i="2" s="1"/>
  <c r="KR186" i="2" s="1"/>
  <c r="KS186" i="2" s="1"/>
  <c r="KT186" i="2" s="1"/>
  <c r="KU186" i="2" s="1"/>
  <c r="KV186" i="2" s="1"/>
  <c r="KW186" i="2" s="1"/>
  <c r="KX186" i="2" s="1"/>
  <c r="KY186" i="2" s="1"/>
  <c r="KZ186" i="2" s="1"/>
  <c r="LA186" i="2" s="1"/>
  <c r="LB186" i="2" s="1"/>
  <c r="LC186" i="2" s="1"/>
  <c r="LD186" i="2" s="1"/>
  <c r="LE186" i="2" s="1"/>
  <c r="LF186" i="2" s="1"/>
  <c r="LG186" i="2" s="1"/>
  <c r="LH186" i="2" s="1"/>
  <c r="LI186" i="2" s="1"/>
  <c r="LJ186" i="2" s="1"/>
  <c r="LL186" i="2" s="1"/>
  <c r="LN186" i="2" s="1"/>
  <c r="LO186" i="2" s="1"/>
  <c r="LP186" i="2" s="1"/>
  <c r="LQ186" i="2" s="1"/>
  <c r="LR186" i="2" s="1"/>
  <c r="LS186" i="2" s="1"/>
  <c r="LT186" i="2" s="1"/>
  <c r="LU186" i="2" s="1"/>
  <c r="LV186" i="2" s="1"/>
  <c r="LW186" i="2" s="1"/>
  <c r="LX186" i="2" s="1"/>
  <c r="LY186" i="2" s="1"/>
  <c r="LZ186" i="2" s="1"/>
  <c r="MA186" i="2" s="1"/>
  <c r="MC186" i="2" s="1"/>
  <c r="ME186" i="2" s="1"/>
  <c r="MF186" i="2" s="1"/>
  <c r="MG186" i="2" s="1"/>
  <c r="MH186" i="2" s="1"/>
  <c r="MI186" i="2" s="1"/>
  <c r="MJ186" i="2" s="1"/>
  <c r="MK186" i="2" s="1"/>
  <c r="ML186" i="2" s="1"/>
  <c r="MM186" i="2" s="1"/>
  <c r="MO186" i="2" s="1"/>
  <c r="MP186" i="2" s="1"/>
  <c r="MQ186" i="2" s="1"/>
  <c r="MR186" i="2" s="1"/>
  <c r="MS186" i="2" s="1"/>
  <c r="MT186" i="2" s="1"/>
  <c r="MU186" i="2" s="1"/>
  <c r="MV186" i="2" s="1"/>
  <c r="MW186" i="2" s="1"/>
  <c r="MX186" i="2" s="1"/>
  <c r="MY186" i="2" s="1"/>
  <c r="MZ186" i="2" s="1"/>
  <c r="NA186" i="2" s="1"/>
  <c r="NB186" i="2" s="1"/>
  <c r="NC186" i="2" s="1"/>
  <c r="ND186" i="2" s="1"/>
  <c r="HT179" i="2"/>
  <c r="HU179" i="2" s="1"/>
  <c r="HV179" i="2" s="1"/>
  <c r="HW179" i="2" s="1"/>
  <c r="HX179" i="2" s="1"/>
  <c r="HY179" i="2" s="1"/>
  <c r="HZ179" i="2" s="1"/>
  <c r="IC179" i="2" s="1"/>
  <c r="ID179" i="2" s="1"/>
  <c r="IE179" i="2" s="1"/>
  <c r="IF179" i="2" s="1"/>
  <c r="II179" i="2" s="1"/>
  <c r="IJ179" i="2" s="1"/>
  <c r="IK179" i="2" s="1"/>
  <c r="IL179" i="2" s="1"/>
  <c r="IM179" i="2" s="1"/>
  <c r="IN179" i="2" s="1"/>
  <c r="IO179" i="2" s="1"/>
  <c r="IP179" i="2" s="1"/>
  <c r="IQ179" i="2" s="1"/>
  <c r="IS179" i="2" s="1"/>
  <c r="IT179" i="2" s="1"/>
  <c r="IU179" i="2" s="1"/>
  <c r="IW179" i="2" s="1"/>
  <c r="IX179" i="2" s="1"/>
  <c r="IY179" i="2" s="1"/>
  <c r="IZ179" i="2" s="1"/>
  <c r="JA179" i="2" s="1"/>
  <c r="JB179" i="2" s="1"/>
  <c r="JE179" i="2" s="1"/>
  <c r="JF179" i="2" s="1"/>
  <c r="JH179" i="2" s="1"/>
  <c r="JI179" i="2" s="1"/>
  <c r="JJ179" i="2" s="1"/>
  <c r="JK179" i="2" s="1"/>
  <c r="JL179" i="2" s="1"/>
  <c r="JN179" i="2" s="1"/>
  <c r="JO179" i="2" s="1"/>
  <c r="JP179" i="2" s="1"/>
  <c r="JQ179" i="2" s="1"/>
  <c r="JR179" i="2" s="1"/>
  <c r="JS179" i="2" s="1"/>
  <c r="JT179" i="2" s="1"/>
  <c r="JU179" i="2" s="1"/>
  <c r="JV179" i="2" s="1"/>
  <c r="JW179" i="2" s="1"/>
  <c r="JX179" i="2" s="1"/>
  <c r="JY179" i="2" s="1"/>
  <c r="JZ179" i="2" s="1"/>
  <c r="KA179" i="2" s="1"/>
  <c r="KB179" i="2" s="1"/>
  <c r="KC179" i="2" s="1"/>
  <c r="KD179" i="2" s="1"/>
  <c r="KE179" i="2" s="1"/>
  <c r="KF179" i="2" s="1"/>
  <c r="KG179" i="2" s="1"/>
  <c r="KH179" i="2" s="1"/>
  <c r="KJ179" i="2" s="1"/>
  <c r="KM179" i="2" s="1"/>
  <c r="KN179" i="2" s="1"/>
  <c r="KO179" i="2" s="1"/>
  <c r="KP179" i="2" s="1"/>
  <c r="KQ179" i="2" s="1"/>
  <c r="KS179" i="2" s="1"/>
  <c r="KT179" i="2" s="1"/>
  <c r="KU179" i="2" s="1"/>
  <c r="KV179" i="2" s="1"/>
  <c r="KW179" i="2" s="1"/>
  <c r="KX179" i="2" s="1"/>
  <c r="KY179" i="2" s="1"/>
  <c r="KZ179" i="2" s="1"/>
  <c r="LA179" i="2" s="1"/>
  <c r="LB179" i="2" s="1"/>
  <c r="LC179" i="2" s="1"/>
  <c r="LD179" i="2" s="1"/>
  <c r="LE179" i="2" s="1"/>
  <c r="LF179" i="2" s="1"/>
  <c r="LG179" i="2" s="1"/>
  <c r="LH179" i="2" s="1"/>
  <c r="LI179" i="2" s="1"/>
  <c r="LJ179" i="2" s="1"/>
  <c r="LK179" i="2" s="1"/>
  <c r="LL179" i="2" s="1"/>
  <c r="LM179" i="2" s="1"/>
  <c r="LN179" i="2" s="1"/>
  <c r="LO179" i="2" s="1"/>
  <c r="LP179" i="2" s="1"/>
  <c r="LQ179" i="2" s="1"/>
  <c r="LR179" i="2" s="1"/>
  <c r="LS179" i="2" s="1"/>
  <c r="LT179" i="2" s="1"/>
  <c r="LU179" i="2" s="1"/>
  <c r="LV179" i="2" s="1"/>
  <c r="LW179" i="2" s="1"/>
  <c r="LX179" i="2" s="1"/>
  <c r="LY179" i="2" s="1"/>
  <c r="LZ179" i="2" s="1"/>
  <c r="MA179" i="2" s="1"/>
  <c r="MB179" i="2" s="1"/>
  <c r="MC179" i="2" s="1"/>
  <c r="MD179" i="2" s="1"/>
  <c r="ME179" i="2" s="1"/>
  <c r="MF179" i="2" s="1"/>
  <c r="MG179" i="2" s="1"/>
  <c r="MH179" i="2" s="1"/>
  <c r="MI179" i="2" s="1"/>
  <c r="MJ179" i="2" s="1"/>
  <c r="MK179" i="2" s="1"/>
  <c r="ML179" i="2" s="1"/>
  <c r="MM179" i="2" s="1"/>
  <c r="MO179" i="2" s="1"/>
  <c r="MP179" i="2" s="1"/>
  <c r="MQ179" i="2" s="1"/>
  <c r="MR179" i="2" s="1"/>
  <c r="MS179" i="2" s="1"/>
  <c r="MT179" i="2" s="1"/>
  <c r="MV179" i="2" s="1"/>
  <c r="MX179" i="2" s="1"/>
  <c r="MY179" i="2" s="1"/>
  <c r="MZ179" i="2" s="1"/>
  <c r="NA179" i="2" s="1"/>
  <c r="NB179" i="2" s="1"/>
  <c r="NC179" i="2" s="1"/>
  <c r="ND179" i="2" s="1"/>
  <c r="MW254" i="2" l="1"/>
  <c r="MX254" i="2"/>
  <c r="MZ254" i="2"/>
  <c r="MY254" i="2"/>
  <c r="MY231" i="2"/>
  <c r="MX252" i="2"/>
  <c r="MW252" i="2"/>
  <c r="MW231" i="2"/>
  <c r="MY96" i="2"/>
  <c r="NC96" i="2"/>
  <c r="NB96" i="2"/>
  <c r="NA96" i="2"/>
  <c r="MZ96" i="2"/>
  <c r="MV231" i="2"/>
  <c r="MU231" i="2"/>
  <c r="MT231" i="2"/>
  <c r="MS231" i="2"/>
  <c r="MP231" i="2"/>
  <c r="MO231" i="2"/>
  <c r="MN231" i="2"/>
  <c r="MM231" i="2"/>
  <c r="MI231" i="2"/>
  <c r="MG231" i="2"/>
  <c r="MF231" i="2"/>
  <c r="MD231" i="2"/>
  <c r="MC231" i="2"/>
  <c r="MB231" i="2"/>
  <c r="MA231" i="2"/>
  <c r="LZ231" i="2"/>
  <c r="LX231" i="2"/>
  <c r="LV231" i="2"/>
  <c r="LU231" i="2"/>
  <c r="LT231" i="2"/>
  <c r="LS231" i="2"/>
  <c r="LQ231" i="2"/>
  <c r="LN231" i="2"/>
  <c r="LM231" i="2"/>
  <c r="LL231" i="2"/>
  <c r="LK231" i="2"/>
  <c r="LI231" i="2"/>
  <c r="LH231" i="2"/>
  <c r="LF231" i="2"/>
  <c r="LE231" i="2"/>
  <c r="LD231" i="2"/>
  <c r="LC231" i="2"/>
  <c r="LB231" i="2"/>
  <c r="LA231" i="2"/>
  <c r="KZ231" i="2"/>
  <c r="KY231" i="2"/>
  <c r="KU231" i="2"/>
  <c r="KT231" i="2"/>
  <c r="KS231" i="2"/>
  <c r="KR231" i="2"/>
  <c r="KQ231" i="2"/>
  <c r="KP231" i="2"/>
  <c r="KN231" i="2"/>
  <c r="KM231" i="2"/>
  <c r="KL231" i="2"/>
  <c r="KK231" i="2"/>
  <c r="KJ231" i="2"/>
  <c r="KI231" i="2"/>
  <c r="KH231" i="2"/>
  <c r="KG231" i="2"/>
  <c r="KE231" i="2"/>
  <c r="KD231" i="2"/>
  <c r="KC231" i="2"/>
  <c r="JZ231" i="2"/>
  <c r="JY231" i="2"/>
  <c r="JX231" i="2"/>
  <c r="JW231" i="2"/>
  <c r="JV231" i="2"/>
  <c r="JR231" i="2"/>
  <c r="JQ231" i="2"/>
  <c r="JO231" i="2"/>
  <c r="JN231" i="2"/>
  <c r="JM231" i="2"/>
  <c r="JL231" i="2"/>
  <c r="JK231" i="2"/>
  <c r="JJ231" i="2"/>
  <c r="JI231" i="2"/>
  <c r="JH231" i="2"/>
  <c r="JG231" i="2"/>
  <c r="JF231" i="2"/>
  <c r="JE231" i="2"/>
  <c r="JD231" i="2"/>
  <c r="JC231" i="2"/>
  <c r="JB231" i="2"/>
  <c r="JA231" i="2"/>
  <c r="IZ231" i="2"/>
  <c r="IY231" i="2"/>
  <c r="IW231" i="2"/>
  <c r="IV231" i="2"/>
  <c r="IU231" i="2"/>
  <c r="IS231" i="2"/>
  <c r="IR231" i="2"/>
  <c r="IQ231" i="2"/>
  <c r="IP231" i="2"/>
  <c r="IO231" i="2"/>
  <c r="IN231" i="2"/>
  <c r="IM231" i="2"/>
  <c r="II231" i="2"/>
  <c r="IH231" i="2"/>
  <c r="IG231" i="2"/>
  <c r="IF231" i="2"/>
  <c r="IE231" i="2"/>
  <c r="ID231" i="2"/>
  <c r="HJ254" i="2"/>
  <c r="HI254" i="2"/>
  <c r="HI255" i="2" s="1"/>
  <c r="IC231" i="2"/>
  <c r="IB231" i="2"/>
  <c r="IA231" i="2"/>
  <c r="HZ231" i="2"/>
  <c r="HY231" i="2"/>
  <c r="HX231" i="2"/>
  <c r="HW231" i="2"/>
  <c r="HV231" i="2"/>
  <c r="HQ231" i="2"/>
  <c r="HP231" i="2"/>
  <c r="HO231" i="2"/>
  <c r="HN231" i="2"/>
  <c r="HM231" i="2"/>
  <c r="ND231" i="2"/>
  <c r="NC231" i="2"/>
  <c r="NB231" i="2"/>
  <c r="MX231" i="2"/>
  <c r="MR231" i="2"/>
  <c r="MQ231" i="2"/>
  <c r="ML231" i="2"/>
  <c r="MK231" i="2"/>
  <c r="MJ231" i="2"/>
  <c r="MH231" i="2"/>
  <c r="ME231" i="2"/>
  <c r="LY231" i="2"/>
  <c r="LW231" i="2"/>
  <c r="LR231" i="2"/>
  <c r="LP231" i="2"/>
  <c r="LO231" i="2"/>
  <c r="LJ231" i="2"/>
  <c r="LG231" i="2"/>
  <c r="KX231" i="2"/>
  <c r="KW231" i="2"/>
  <c r="KV231" i="2"/>
  <c r="KO231" i="2"/>
  <c r="KF231" i="2"/>
  <c r="KB231" i="2"/>
  <c r="KA231" i="2"/>
  <c r="JU231" i="2"/>
  <c r="JT231" i="2"/>
  <c r="JS231" i="2"/>
  <c r="JP231" i="2"/>
  <c r="IX231" i="2"/>
  <c r="IT231" i="2"/>
  <c r="IL231" i="2"/>
  <c r="IK231" i="2"/>
  <c r="IJ231" i="2"/>
  <c r="HU231" i="2"/>
  <c r="HT231" i="2"/>
  <c r="HS231" i="2"/>
  <c r="HR231" i="2"/>
  <c r="HL231" i="2"/>
  <c r="HK231" i="2"/>
  <c r="HJ231" i="2"/>
  <c r="HI231" i="2"/>
  <c r="HH231" i="2"/>
  <c r="LP229" i="2"/>
  <c r="JL229" i="2"/>
  <c r="IJ229" i="2"/>
  <c r="IC254" i="2"/>
  <c r="IB254" i="2"/>
  <c r="IA254" i="2"/>
  <c r="HZ254" i="2"/>
  <c r="HY254" i="2"/>
  <c r="HX254" i="2"/>
  <c r="HW254" i="2"/>
  <c r="HV254" i="2"/>
  <c r="HU254" i="2"/>
  <c r="HT254" i="2"/>
  <c r="HS254" i="2"/>
  <c r="HQ254" i="2"/>
  <c r="HP254" i="2"/>
  <c r="HO254" i="2"/>
  <c r="HN254" i="2"/>
  <c r="HM254" i="2"/>
  <c r="HL254" i="2"/>
  <c r="HK254" i="2"/>
  <c r="HI252" i="2"/>
  <c r="HH252" i="2"/>
  <c r="HR254" i="2"/>
  <c r="IC252" i="2"/>
  <c r="IB252" i="2"/>
  <c r="IA252" i="2"/>
  <c r="HZ252" i="2"/>
  <c r="HY252" i="2"/>
  <c r="HX252" i="2"/>
  <c r="HW252" i="2"/>
  <c r="HV252" i="2"/>
  <c r="HU252" i="2"/>
  <c r="HT252" i="2"/>
  <c r="HS252" i="2"/>
  <c r="HR252" i="2"/>
  <c r="HQ252" i="2"/>
  <c r="HP252" i="2"/>
  <c r="HO252" i="2"/>
  <c r="HN252" i="2"/>
  <c r="HM252" i="2"/>
  <c r="HL252" i="2"/>
  <c r="HK252" i="2"/>
  <c r="HJ252" i="2"/>
  <c r="IY254" i="2"/>
  <c r="IX254" i="2"/>
  <c r="IW254" i="2"/>
  <c r="IV254" i="2"/>
  <c r="IU254" i="2"/>
  <c r="IT254" i="2"/>
  <c r="IS254" i="2"/>
  <c r="IR254" i="2"/>
  <c r="IQ254" i="2"/>
  <c r="IP254" i="2"/>
  <c r="IO254" i="2"/>
  <c r="IN254" i="2"/>
  <c r="IM254" i="2"/>
  <c r="IL254" i="2"/>
  <c r="IK254" i="2"/>
  <c r="IJ254" i="2"/>
  <c r="II254" i="2"/>
  <c r="IH254" i="2"/>
  <c r="IG254" i="2"/>
  <c r="IF254" i="2"/>
  <c r="IE254" i="2"/>
  <c r="ID254" i="2"/>
  <c r="ID252" i="2"/>
  <c r="IY252" i="2"/>
  <c r="IX252" i="2"/>
  <c r="IW252" i="2"/>
  <c r="IV252" i="2"/>
  <c r="IU252" i="2"/>
  <c r="IT252" i="2"/>
  <c r="IS252" i="2"/>
  <c r="IR252" i="2"/>
  <c r="IQ252" i="2"/>
  <c r="IP252" i="2"/>
  <c r="IO252" i="2"/>
  <c r="IN252" i="2"/>
  <c r="IM252" i="2"/>
  <c r="IL252" i="2"/>
  <c r="IK252" i="2"/>
  <c r="IJ252" i="2"/>
  <c r="II252" i="2"/>
  <c r="IH252" i="2"/>
  <c r="IG252" i="2"/>
  <c r="IF252" i="2"/>
  <c r="IE252" i="2"/>
  <c r="JT254" i="2"/>
  <c r="JS254" i="2"/>
  <c r="JR254" i="2"/>
  <c r="JQ254" i="2"/>
  <c r="JP254" i="2"/>
  <c r="JO254" i="2"/>
  <c r="JN254" i="2"/>
  <c r="JM254" i="2"/>
  <c r="JL254" i="2"/>
  <c r="JK254" i="2"/>
  <c r="JJ254" i="2"/>
  <c r="JI254" i="2"/>
  <c r="JH254" i="2"/>
  <c r="JG254" i="2"/>
  <c r="JF254" i="2"/>
  <c r="JE254" i="2"/>
  <c r="JD254" i="2"/>
  <c r="JC254" i="2"/>
  <c r="JB254" i="2"/>
  <c r="JA254" i="2"/>
  <c r="IZ254" i="2"/>
  <c r="IZ252" i="2"/>
  <c r="JT252" i="2"/>
  <c r="JS252" i="2"/>
  <c r="JR252" i="2"/>
  <c r="JQ252" i="2"/>
  <c r="JP252" i="2"/>
  <c r="JO252" i="2"/>
  <c r="JN252" i="2"/>
  <c r="JM252" i="2"/>
  <c r="JL252" i="2"/>
  <c r="JK252" i="2"/>
  <c r="JJ252" i="2"/>
  <c r="JI252" i="2"/>
  <c r="JH252" i="2"/>
  <c r="JG252" i="2"/>
  <c r="JF252" i="2"/>
  <c r="JE252" i="2"/>
  <c r="JD252" i="2"/>
  <c r="JC252" i="2"/>
  <c r="JB252" i="2"/>
  <c r="JA252" i="2"/>
  <c r="JA253" i="2" s="1"/>
  <c r="KP254" i="2"/>
  <c r="KO254" i="2"/>
  <c r="KN254" i="2"/>
  <c r="KM254" i="2"/>
  <c r="KL254" i="2"/>
  <c r="KK254" i="2"/>
  <c r="KJ254" i="2"/>
  <c r="KI254" i="2"/>
  <c r="KH254" i="2"/>
  <c r="KG254" i="2"/>
  <c r="KF254" i="2"/>
  <c r="KE254" i="2"/>
  <c r="KD254" i="2"/>
  <c r="KC254" i="2"/>
  <c r="KB254" i="2"/>
  <c r="KA254" i="2"/>
  <c r="JZ254" i="2"/>
  <c r="JY254" i="2"/>
  <c r="JX254" i="2"/>
  <c r="JW254" i="2"/>
  <c r="JV254" i="2"/>
  <c r="JV252" i="2"/>
  <c r="JU254" i="2"/>
  <c r="JU252" i="2"/>
  <c r="KP252" i="2"/>
  <c r="KO252" i="2"/>
  <c r="KN252" i="2"/>
  <c r="KM252" i="2"/>
  <c r="KL252" i="2"/>
  <c r="KK252" i="2"/>
  <c r="KJ252" i="2"/>
  <c r="KI252" i="2"/>
  <c r="KH252" i="2"/>
  <c r="KG252" i="2"/>
  <c r="KF252" i="2"/>
  <c r="KE252" i="2"/>
  <c r="KD252" i="2"/>
  <c r="KC252" i="2"/>
  <c r="KB252" i="2"/>
  <c r="KA252" i="2"/>
  <c r="JZ252" i="2"/>
  <c r="JY252" i="2"/>
  <c r="JX252" i="2"/>
  <c r="JW252" i="2"/>
  <c r="LM254" i="2"/>
  <c r="LL254" i="2"/>
  <c r="LK254" i="2"/>
  <c r="LJ254" i="2"/>
  <c r="LI254" i="2"/>
  <c r="LH254" i="2"/>
  <c r="LG254" i="2"/>
  <c r="LF254" i="2"/>
  <c r="LE254" i="2"/>
  <c r="LD254" i="2"/>
  <c r="LC254" i="2"/>
  <c r="LB254" i="2"/>
  <c r="LA254" i="2"/>
  <c r="KZ254" i="2"/>
  <c r="KY254" i="2"/>
  <c r="KX254" i="2"/>
  <c r="KW254" i="2"/>
  <c r="KU254" i="2"/>
  <c r="KV254" i="2"/>
  <c r="KT254" i="2"/>
  <c r="KS254" i="2"/>
  <c r="KR254" i="2"/>
  <c r="KQ254" i="2"/>
  <c r="KQ252" i="2"/>
  <c r="LM252" i="2"/>
  <c r="LL252" i="2"/>
  <c r="LK252" i="2"/>
  <c r="LJ252" i="2"/>
  <c r="LI252" i="2"/>
  <c r="LH252" i="2"/>
  <c r="LG252" i="2"/>
  <c r="LF252" i="2"/>
  <c r="LE252" i="2"/>
  <c r="LD252" i="2"/>
  <c r="LC252" i="2"/>
  <c r="LB252" i="2"/>
  <c r="LA252" i="2"/>
  <c r="KZ252" i="2"/>
  <c r="KY252" i="2"/>
  <c r="KX252" i="2"/>
  <c r="KW252" i="2"/>
  <c r="KV252" i="2"/>
  <c r="KU252" i="2"/>
  <c r="KT252" i="2"/>
  <c r="KS252" i="2"/>
  <c r="KR252" i="2"/>
  <c r="MH254" i="2"/>
  <c r="MG254" i="2"/>
  <c r="MF254" i="2"/>
  <c r="ME254" i="2"/>
  <c r="MD254" i="2"/>
  <c r="MC254" i="2"/>
  <c r="MB254" i="2"/>
  <c r="MA254" i="2"/>
  <c r="LZ254" i="2"/>
  <c r="LY254" i="2"/>
  <c r="LX254" i="2"/>
  <c r="LW254" i="2"/>
  <c r="LV254" i="2"/>
  <c r="LU254" i="2"/>
  <c r="LT254" i="2"/>
  <c r="LS254" i="2"/>
  <c r="LR254" i="2"/>
  <c r="LQ254" i="2"/>
  <c r="LQ252" i="2"/>
  <c r="LP254" i="2"/>
  <c r="LP252" i="2"/>
  <c r="LO252" i="2"/>
  <c r="LN252" i="2"/>
  <c r="LN254" i="2"/>
  <c r="MI254" i="2"/>
  <c r="MI252" i="2"/>
  <c r="LO254" i="2"/>
  <c r="MH252" i="2"/>
  <c r="MG252" i="2"/>
  <c r="MF252" i="2"/>
  <c r="ME252" i="2"/>
  <c r="MD252" i="2"/>
  <c r="MC252" i="2"/>
  <c r="MB252" i="2"/>
  <c r="MA252" i="2"/>
  <c r="LZ252" i="2"/>
  <c r="LY252" i="2"/>
  <c r="LX252" i="2"/>
  <c r="LW252" i="2"/>
  <c r="LV252" i="2"/>
  <c r="LU252" i="2"/>
  <c r="LT252" i="2"/>
  <c r="LS252" i="2"/>
  <c r="LR252" i="2"/>
  <c r="MJ254" i="2"/>
  <c r="MJ252" i="2"/>
  <c r="MJ253" i="2" s="1"/>
  <c r="MK254" i="2"/>
  <c r="MK252" i="2"/>
  <c r="ML254" i="2"/>
  <c r="ML252" i="2"/>
  <c r="MM254" i="2"/>
  <c r="MM252" i="2"/>
  <c r="MN254" i="2"/>
  <c r="MN252" i="2"/>
  <c r="MO254" i="2"/>
  <c r="MO252" i="2"/>
  <c r="MP254" i="2"/>
  <c r="MP252" i="2"/>
  <c r="MQ254" i="2"/>
  <c r="MQ252" i="2"/>
  <c r="MV254" i="2"/>
  <c r="MV252" i="2"/>
  <c r="MU254" i="2"/>
  <c r="MR254" i="2"/>
  <c r="MR252" i="2"/>
  <c r="MS254" i="2"/>
  <c r="MS252" i="2"/>
  <c r="MT254" i="2"/>
  <c r="MT252" i="2"/>
  <c r="MU252" i="2"/>
  <c r="MR96" i="2"/>
  <c r="MV96" i="2"/>
  <c r="MU96" i="2"/>
  <c r="MT96" i="2"/>
  <c r="MS96" i="2"/>
  <c r="ND254" i="2"/>
  <c r="NC254" i="2"/>
  <c r="NB254" i="2"/>
  <c r="ND252" i="2"/>
  <c r="NC252" i="2"/>
  <c r="NB252" i="2"/>
  <c r="MZ252" i="2"/>
  <c r="MY252" i="2"/>
  <c r="NE252" i="2" l="1"/>
  <c r="NE254" i="2"/>
  <c r="HJ255" i="2"/>
  <c r="HK255" i="2" s="1"/>
  <c r="HL255" i="2" s="1"/>
  <c r="HM255" i="2" s="1"/>
  <c r="HN255" i="2" s="1"/>
  <c r="HO255" i="2" s="1"/>
  <c r="HP255" i="2" s="1"/>
  <c r="HQ255" i="2" s="1"/>
  <c r="HR255" i="2" s="1"/>
  <c r="HS255" i="2" s="1"/>
  <c r="HT255" i="2" s="1"/>
  <c r="HU255" i="2" s="1"/>
  <c r="HV255" i="2" s="1"/>
  <c r="HW255" i="2" s="1"/>
  <c r="HX255" i="2" s="1"/>
  <c r="HY255" i="2" s="1"/>
  <c r="HZ255" i="2" s="1"/>
  <c r="IA255" i="2" s="1"/>
  <c r="IB255" i="2" s="1"/>
  <c r="IC255" i="2" s="1"/>
  <c r="JB253" i="2"/>
  <c r="HI232" i="2"/>
  <c r="HJ232" i="2" s="1"/>
  <c r="HK232" i="2" s="1"/>
  <c r="HL232" i="2" s="1"/>
  <c r="HM232" i="2" s="1"/>
  <c r="HN232" i="2" s="1"/>
  <c r="HO232" i="2" s="1"/>
  <c r="HP232" i="2" s="1"/>
  <c r="HQ232" i="2" s="1"/>
  <c r="HR232" i="2" s="1"/>
  <c r="HS232" i="2" s="1"/>
  <c r="HT232" i="2" s="1"/>
  <c r="HU232" i="2" s="1"/>
  <c r="HV232" i="2" s="1"/>
  <c r="HW232" i="2" s="1"/>
  <c r="HX232" i="2" s="1"/>
  <c r="HY232" i="2" s="1"/>
  <c r="HZ232" i="2" s="1"/>
  <c r="IA232" i="2" s="1"/>
  <c r="IB232" i="2" s="1"/>
  <c r="IC232" i="2" s="1"/>
  <c r="ID232" i="2" s="1"/>
  <c r="IE232" i="2" s="1"/>
  <c r="IF232" i="2" s="1"/>
  <c r="IG232" i="2" s="1"/>
  <c r="IH232" i="2" s="1"/>
  <c r="II232" i="2" s="1"/>
  <c r="IJ232" i="2" s="1"/>
  <c r="IK232" i="2" s="1"/>
  <c r="IL232" i="2" s="1"/>
  <c r="IM232" i="2" s="1"/>
  <c r="IN232" i="2" s="1"/>
  <c r="IO232" i="2" s="1"/>
  <c r="IP232" i="2" s="1"/>
  <c r="IQ232" i="2" s="1"/>
  <c r="IR232" i="2" s="1"/>
  <c r="IS232" i="2" s="1"/>
  <c r="IT232" i="2" s="1"/>
  <c r="IU232" i="2" s="1"/>
  <c r="IV232" i="2" s="1"/>
  <c r="IW232" i="2" s="1"/>
  <c r="IX232" i="2" s="1"/>
  <c r="IY232" i="2" s="1"/>
  <c r="IZ232" i="2" s="1"/>
  <c r="JA232" i="2" s="1"/>
  <c r="JB232" i="2" s="1"/>
  <c r="JC232" i="2" s="1"/>
  <c r="JD232" i="2" s="1"/>
  <c r="JE232" i="2" s="1"/>
  <c r="JF232" i="2" s="1"/>
  <c r="JG232" i="2" s="1"/>
  <c r="JH232" i="2" s="1"/>
  <c r="JI232" i="2" s="1"/>
  <c r="JJ232" i="2" s="1"/>
  <c r="JK232" i="2" s="1"/>
  <c r="JL232" i="2" s="1"/>
  <c r="JM232" i="2" s="1"/>
  <c r="JN232" i="2" s="1"/>
  <c r="JO232" i="2" s="1"/>
  <c r="JP232" i="2" s="1"/>
  <c r="JQ232" i="2" s="1"/>
  <c r="JR232" i="2" s="1"/>
  <c r="JS232" i="2" s="1"/>
  <c r="JT232" i="2" s="1"/>
  <c r="JU232" i="2" s="1"/>
  <c r="JV232" i="2" s="1"/>
  <c r="JW232" i="2" s="1"/>
  <c r="JX232" i="2" s="1"/>
  <c r="JY232" i="2" s="1"/>
  <c r="JZ232" i="2" s="1"/>
  <c r="KA232" i="2" s="1"/>
  <c r="KB232" i="2" s="1"/>
  <c r="KC232" i="2" s="1"/>
  <c r="KD232" i="2" s="1"/>
  <c r="KE232" i="2" s="1"/>
  <c r="KF232" i="2" s="1"/>
  <c r="KG232" i="2" s="1"/>
  <c r="KH232" i="2" s="1"/>
  <c r="KI232" i="2" s="1"/>
  <c r="KJ232" i="2" s="1"/>
  <c r="KK232" i="2" s="1"/>
  <c r="KL232" i="2" s="1"/>
  <c r="KM232" i="2" s="1"/>
  <c r="KN232" i="2" s="1"/>
  <c r="KO232" i="2" s="1"/>
  <c r="KP232" i="2" s="1"/>
  <c r="KQ232" i="2" s="1"/>
  <c r="KR232" i="2" s="1"/>
  <c r="KS232" i="2" s="1"/>
  <c r="KT232" i="2" s="1"/>
  <c r="KU232" i="2" s="1"/>
  <c r="KV232" i="2" s="1"/>
  <c r="KW232" i="2" s="1"/>
  <c r="KX232" i="2" s="1"/>
  <c r="KY232" i="2" s="1"/>
  <c r="KZ232" i="2" s="1"/>
  <c r="LA232" i="2" s="1"/>
  <c r="LB232" i="2" s="1"/>
  <c r="LC232" i="2" s="1"/>
  <c r="LD232" i="2" s="1"/>
  <c r="LE232" i="2" s="1"/>
  <c r="LF232" i="2" s="1"/>
  <c r="LG232" i="2" s="1"/>
  <c r="LH232" i="2" s="1"/>
  <c r="LI232" i="2" s="1"/>
  <c r="LJ232" i="2" s="1"/>
  <c r="LK232" i="2" s="1"/>
  <c r="LL232" i="2" s="1"/>
  <c r="LM232" i="2" s="1"/>
  <c r="LN232" i="2" s="1"/>
  <c r="LO232" i="2" s="1"/>
  <c r="LP232" i="2" s="1"/>
  <c r="LQ232" i="2" s="1"/>
  <c r="LR232" i="2" s="1"/>
  <c r="LS232" i="2" s="1"/>
  <c r="LT232" i="2" s="1"/>
  <c r="LU232" i="2" s="1"/>
  <c r="LV232" i="2" s="1"/>
  <c r="LW232" i="2" s="1"/>
  <c r="LX232" i="2" s="1"/>
  <c r="LY232" i="2" s="1"/>
  <c r="LZ232" i="2" s="1"/>
  <c r="MA232" i="2" s="1"/>
  <c r="MB232" i="2" s="1"/>
  <c r="MC232" i="2" s="1"/>
  <c r="MD232" i="2" s="1"/>
  <c r="ME232" i="2" s="1"/>
  <c r="MF232" i="2" s="1"/>
  <c r="MG232" i="2" s="1"/>
  <c r="MH232" i="2" s="1"/>
  <c r="MI232" i="2" s="1"/>
  <c r="MJ232" i="2" s="1"/>
  <c r="MK232" i="2" s="1"/>
  <c r="ML232" i="2" s="1"/>
  <c r="MM232" i="2" s="1"/>
  <c r="MN232" i="2" s="1"/>
  <c r="MO232" i="2" s="1"/>
  <c r="MP232" i="2" s="1"/>
  <c r="MQ232" i="2" s="1"/>
  <c r="MR232" i="2" s="1"/>
  <c r="MS232" i="2" s="1"/>
  <c r="MT232" i="2" s="1"/>
  <c r="MU232" i="2" s="1"/>
  <c r="MV232" i="2" s="1"/>
  <c r="MW232" i="2" s="1"/>
  <c r="MX232" i="2" s="1"/>
  <c r="HI253" i="2"/>
  <c r="HJ253" i="2" s="1"/>
  <c r="HK253" i="2" s="1"/>
  <c r="HL253" i="2" s="1"/>
  <c r="HM253" i="2" s="1"/>
  <c r="HN253" i="2" s="1"/>
  <c r="HO253" i="2" s="1"/>
  <c r="HP253" i="2" s="1"/>
  <c r="HQ253" i="2" s="1"/>
  <c r="HR253" i="2" s="1"/>
  <c r="HS253" i="2" s="1"/>
  <c r="HT253" i="2" s="1"/>
  <c r="HU253" i="2" s="1"/>
  <c r="HV253" i="2" s="1"/>
  <c r="HW253" i="2" s="1"/>
  <c r="HX253" i="2" s="1"/>
  <c r="HY253" i="2" s="1"/>
  <c r="HZ253" i="2" s="1"/>
  <c r="IA253" i="2" s="1"/>
  <c r="IB253" i="2" s="1"/>
  <c r="IC253" i="2" s="1"/>
  <c r="KR253" i="2"/>
  <c r="KS253" i="2" s="1"/>
  <c r="KT253" i="2" s="1"/>
  <c r="KU253" i="2" s="1"/>
  <c r="KV253" i="2" s="1"/>
  <c r="KW253" i="2" s="1"/>
  <c r="KX253" i="2" s="1"/>
  <c r="KY253" i="2" s="1"/>
  <c r="KZ253" i="2" s="1"/>
  <c r="LA253" i="2" s="1"/>
  <c r="LB253" i="2" s="1"/>
  <c r="JC253" i="2"/>
  <c r="JD253" i="2" s="1"/>
  <c r="JE253" i="2" s="1"/>
  <c r="JF253" i="2" s="1"/>
  <c r="JG253" i="2" s="1"/>
  <c r="JH253" i="2" s="1"/>
  <c r="JI253" i="2" s="1"/>
  <c r="JJ253" i="2" s="1"/>
  <c r="JK253" i="2" s="1"/>
  <c r="JL253" i="2" s="1"/>
  <c r="JM253" i="2" s="1"/>
  <c r="JN253" i="2" s="1"/>
  <c r="JO253" i="2" s="1"/>
  <c r="JP253" i="2" s="1"/>
  <c r="JQ253" i="2" s="1"/>
  <c r="JR253" i="2" s="1"/>
  <c r="JS253" i="2" s="1"/>
  <c r="JT253" i="2" s="1"/>
  <c r="IE255" i="2"/>
  <c r="IF255" i="2" s="1"/>
  <c r="IG255" i="2" s="1"/>
  <c r="IH255" i="2" s="1"/>
  <c r="II255" i="2" s="1"/>
  <c r="IJ255" i="2" s="1"/>
  <c r="IK255" i="2" s="1"/>
  <c r="IL255" i="2" s="1"/>
  <c r="IM255" i="2" s="1"/>
  <c r="IN255" i="2" s="1"/>
  <c r="IO255" i="2" s="1"/>
  <c r="IP255" i="2" s="1"/>
  <c r="IQ255" i="2" s="1"/>
  <c r="IR255" i="2" s="1"/>
  <c r="IS255" i="2" s="1"/>
  <c r="IT255" i="2" s="1"/>
  <c r="IU255" i="2" s="1"/>
  <c r="IV255" i="2" s="1"/>
  <c r="IW255" i="2" s="1"/>
  <c r="IX255" i="2" s="1"/>
  <c r="IY255" i="2" s="1"/>
  <c r="IE253" i="2"/>
  <c r="IF253" i="2" s="1"/>
  <c r="IG253" i="2" s="1"/>
  <c r="IH253" i="2" s="1"/>
  <c r="II253" i="2" s="1"/>
  <c r="IJ253" i="2" s="1"/>
  <c r="IK253" i="2" s="1"/>
  <c r="IL253" i="2" s="1"/>
  <c r="IM253" i="2" s="1"/>
  <c r="IN253" i="2" s="1"/>
  <c r="IO253" i="2" s="1"/>
  <c r="IP253" i="2" s="1"/>
  <c r="IQ253" i="2" s="1"/>
  <c r="IR253" i="2" s="1"/>
  <c r="IS253" i="2" s="1"/>
  <c r="IT253" i="2" s="1"/>
  <c r="IU253" i="2" s="1"/>
  <c r="IV253" i="2" s="1"/>
  <c r="IW253" i="2" s="1"/>
  <c r="IX253" i="2" s="1"/>
  <c r="IY253" i="2" s="1"/>
  <c r="JA255" i="2"/>
  <c r="JB255" i="2" s="1"/>
  <c r="JC255" i="2" s="1"/>
  <c r="JD255" i="2" s="1"/>
  <c r="JE255" i="2" s="1"/>
  <c r="JF255" i="2" s="1"/>
  <c r="JG255" i="2" s="1"/>
  <c r="JH255" i="2" s="1"/>
  <c r="JI255" i="2" s="1"/>
  <c r="JJ255" i="2" s="1"/>
  <c r="JK255" i="2" s="1"/>
  <c r="JL255" i="2" s="1"/>
  <c r="JM255" i="2" s="1"/>
  <c r="JN255" i="2" s="1"/>
  <c r="JO255" i="2" s="1"/>
  <c r="JP255" i="2" s="1"/>
  <c r="JQ255" i="2" s="1"/>
  <c r="JR255" i="2" s="1"/>
  <c r="JS255" i="2" s="1"/>
  <c r="JT255" i="2" s="1"/>
  <c r="JV253" i="2"/>
  <c r="JV255" i="2"/>
  <c r="JW255" i="2" s="1"/>
  <c r="JX255" i="2" s="1"/>
  <c r="JY255" i="2" s="1"/>
  <c r="JZ255" i="2" s="1"/>
  <c r="KA255" i="2" s="1"/>
  <c r="KB255" i="2" s="1"/>
  <c r="KC255" i="2" s="1"/>
  <c r="KD255" i="2" s="1"/>
  <c r="KE255" i="2" s="1"/>
  <c r="KF255" i="2" s="1"/>
  <c r="KG255" i="2" s="1"/>
  <c r="KH255" i="2" s="1"/>
  <c r="KI255" i="2" s="1"/>
  <c r="KJ255" i="2" s="1"/>
  <c r="KK255" i="2" s="1"/>
  <c r="KL255" i="2" s="1"/>
  <c r="KM255" i="2" s="1"/>
  <c r="KN255" i="2" s="1"/>
  <c r="KO255" i="2" s="1"/>
  <c r="KP255" i="2" s="1"/>
  <c r="KR255" i="2"/>
  <c r="KS255" i="2" s="1"/>
  <c r="KT255" i="2" s="1"/>
  <c r="KU255" i="2" s="1"/>
  <c r="KV255" i="2" s="1"/>
  <c r="KW255" i="2" s="1"/>
  <c r="KX255" i="2" s="1"/>
  <c r="KY255" i="2" s="1"/>
  <c r="KZ255" i="2" s="1"/>
  <c r="LA255" i="2" s="1"/>
  <c r="LB255" i="2" s="1"/>
  <c r="LC255" i="2" s="1"/>
  <c r="LD255" i="2" s="1"/>
  <c r="LE255" i="2" s="1"/>
  <c r="LF255" i="2" s="1"/>
  <c r="LG255" i="2" s="1"/>
  <c r="LH255" i="2" s="1"/>
  <c r="LI255" i="2" s="1"/>
  <c r="LJ255" i="2" s="1"/>
  <c r="LK255" i="2" s="1"/>
  <c r="LL255" i="2" s="1"/>
  <c r="LM255" i="2" s="1"/>
  <c r="LO255" i="2"/>
  <c r="LP255" i="2" s="1"/>
  <c r="LQ255" i="2" s="1"/>
  <c r="LR255" i="2" s="1"/>
  <c r="LS255" i="2" s="1"/>
  <c r="LT255" i="2" s="1"/>
  <c r="LU255" i="2" s="1"/>
  <c r="LV255" i="2" s="1"/>
  <c r="LW255" i="2" s="1"/>
  <c r="LX255" i="2" s="1"/>
  <c r="LY255" i="2" s="1"/>
  <c r="LZ255" i="2" s="1"/>
  <c r="MA255" i="2" s="1"/>
  <c r="MB255" i="2" s="1"/>
  <c r="MC255" i="2" s="1"/>
  <c r="MD255" i="2" s="1"/>
  <c r="ME255" i="2" s="1"/>
  <c r="MF255" i="2" s="1"/>
  <c r="MG255" i="2" s="1"/>
  <c r="MH255" i="2" s="1"/>
  <c r="LO253" i="2"/>
  <c r="LP253" i="2" s="1"/>
  <c r="LQ253" i="2" s="1"/>
  <c r="LR253" i="2" s="1"/>
  <c r="LS253" i="2" s="1"/>
  <c r="LT253" i="2" s="1"/>
  <c r="LU253" i="2" s="1"/>
  <c r="LV253" i="2" s="1"/>
  <c r="LW253" i="2" s="1"/>
  <c r="LX253" i="2" s="1"/>
  <c r="LY253" i="2" s="1"/>
  <c r="LZ253" i="2" s="1"/>
  <c r="MA253" i="2" s="1"/>
  <c r="MB253" i="2" s="1"/>
  <c r="MC253" i="2" s="1"/>
  <c r="MD253" i="2" s="1"/>
  <c r="ME253" i="2" s="1"/>
  <c r="MF253" i="2" s="1"/>
  <c r="MG253" i="2" s="1"/>
  <c r="MH253" i="2" s="1"/>
  <c r="MJ255" i="2"/>
  <c r="MK255" i="2" s="1"/>
  <c r="MK253" i="2"/>
  <c r="MK96" i="2"/>
  <c r="MO96" i="2"/>
  <c r="MN96" i="2"/>
  <c r="MM96" i="2"/>
  <c r="ML96" i="2"/>
  <c r="MY232" i="2" l="1"/>
  <c r="MZ232" i="2" s="1"/>
  <c r="NA232" i="2" s="1"/>
  <c r="NB232" i="2" s="1"/>
  <c r="NC232" i="2" s="1"/>
  <c r="ND232" i="2" s="1"/>
  <c r="JW253" i="2"/>
  <c r="JX253" i="2" s="1"/>
  <c r="JY253" i="2" s="1"/>
  <c r="JZ253" i="2" s="1"/>
  <c r="KA253" i="2" s="1"/>
  <c r="KB253" i="2" s="1"/>
  <c r="KC253" i="2" s="1"/>
  <c r="KD253" i="2" s="1"/>
  <c r="KE253" i="2" s="1"/>
  <c r="KF253" i="2" s="1"/>
  <c r="KG253" i="2" s="1"/>
  <c r="KH253" i="2" s="1"/>
  <c r="KI253" i="2" s="1"/>
  <c r="KJ253" i="2" s="1"/>
  <c r="KK253" i="2" s="1"/>
  <c r="LC253" i="2"/>
  <c r="LD253" i="2" s="1"/>
  <c r="LE253" i="2" s="1"/>
  <c r="LF253" i="2" s="1"/>
  <c r="LG253" i="2" s="1"/>
  <c r="LH253" i="2" s="1"/>
  <c r="LI253" i="2" s="1"/>
  <c r="LJ253" i="2" s="1"/>
  <c r="LK253" i="2" s="1"/>
  <c r="LL253" i="2" s="1"/>
  <c r="LM253" i="2" s="1"/>
  <c r="ML253" i="2"/>
  <c r="MM253" i="2" s="1"/>
  <c r="MN253" i="2" s="1"/>
  <c r="MO253" i="2" s="1"/>
  <c r="MP253" i="2" s="1"/>
  <c r="MQ253" i="2" s="1"/>
  <c r="MD96" i="2"/>
  <c r="ME96" i="2"/>
  <c r="MH96" i="2"/>
  <c r="MG96" i="2"/>
  <c r="MF96" i="2"/>
  <c r="KL253" i="2" l="1"/>
  <c r="KM253" i="2" s="1"/>
  <c r="KN253" i="2" s="1"/>
  <c r="KO253" i="2" s="1"/>
  <c r="KP253" i="2" s="1"/>
  <c r="ML255" i="2"/>
  <c r="MM255" i="2" s="1"/>
  <c r="MN255" i="2" s="1"/>
  <c r="MO255" i="2" s="1"/>
  <c r="MP255" i="2" s="1"/>
  <c r="MQ255" i="2" s="1"/>
  <c r="MR255" i="2" s="1"/>
  <c r="MS255" i="2" s="1"/>
  <c r="MT255" i="2" s="1"/>
  <c r="MU255" i="2" s="1"/>
  <c r="MV255" i="2" s="1"/>
  <c r="MW255" i="2" s="1"/>
  <c r="MX255" i="2" s="1"/>
  <c r="MR253" i="2"/>
  <c r="MS253" i="2" s="1"/>
  <c r="MT253" i="2" s="1"/>
  <c r="LO96" i="2"/>
  <c r="MU253" i="2" l="1"/>
  <c r="LH96" i="2"/>
  <c r="LL96" i="2"/>
  <c r="LK96" i="2"/>
  <c r="LJ96" i="2"/>
  <c r="LI96" i="2"/>
  <c r="MV253" i="2" l="1"/>
  <c r="LA96" i="2"/>
  <c r="LE96" i="2"/>
  <c r="LD96" i="2"/>
  <c r="LC96" i="2"/>
  <c r="LB96" i="2"/>
  <c r="MW253" i="2" l="1"/>
  <c r="MX253" i="2" s="1"/>
  <c r="MY253" i="2" s="1"/>
  <c r="MZ253" i="2" s="1"/>
  <c r="MY255" i="2"/>
  <c r="MZ255" i="2" s="1"/>
  <c r="KT96" i="2"/>
  <c r="KX96" i="2"/>
  <c r="KW96" i="2"/>
  <c r="KV96" i="2"/>
  <c r="KU96" i="2"/>
  <c r="KM96" i="2"/>
  <c r="KQ96" i="2"/>
  <c r="KP96" i="2"/>
  <c r="KO96" i="2"/>
  <c r="KN96" i="2"/>
  <c r="NA255" i="2" l="1"/>
  <c r="NB255" i="2" s="1"/>
  <c r="NC255" i="2" s="1"/>
  <c r="ND255" i="2" s="1"/>
  <c r="NA253" i="2"/>
  <c r="NB253" i="2" s="1"/>
  <c r="NC253" i="2" s="1"/>
  <c r="ND253" i="2" s="1"/>
  <c r="JR96" i="2"/>
  <c r="JV96" i="2"/>
  <c r="JU96" i="2"/>
  <c r="JT96" i="2"/>
  <c r="JS96" i="2"/>
  <c r="JK96" i="2" l="1"/>
  <c r="JO96" i="2"/>
  <c r="JN96" i="2"/>
  <c r="JM96" i="2"/>
  <c r="JL96" i="2"/>
  <c r="JD96" i="2" l="1"/>
  <c r="JH96" i="2"/>
  <c r="JG96" i="2"/>
  <c r="JF96" i="2"/>
  <c r="JE96" i="2"/>
  <c r="IW96" i="2"/>
  <c r="JA96" i="2"/>
  <c r="IZ96" i="2"/>
  <c r="IY96" i="2"/>
  <c r="IX96" i="2"/>
  <c r="IR96" i="2" l="1"/>
  <c r="IT96" i="2"/>
  <c r="IS96" i="2"/>
  <c r="IB96" i="2" l="1"/>
  <c r="IC96" i="2"/>
  <c r="HY96" i="2" l="1"/>
  <c r="HX96" i="2"/>
  <c r="HW96" i="2"/>
  <c r="HV96" i="2"/>
  <c r="HU96" i="2"/>
  <c r="HN96" i="2" l="1"/>
  <c r="HR96" i="2"/>
  <c r="HQ96" i="2"/>
  <c r="HP96" i="2"/>
  <c r="HO96" i="2"/>
  <c r="HH192" i="2" l="1"/>
  <c r="HI192" i="2" s="1"/>
  <c r="HH185" i="2"/>
  <c r="HI185" i="2" s="1"/>
  <c r="HH206" i="2"/>
  <c r="HI206" i="2" s="1"/>
  <c r="HJ206" i="2" s="1"/>
  <c r="HK206" i="2" s="1"/>
  <c r="HL206" i="2" s="1"/>
  <c r="HM206" i="2" s="1"/>
  <c r="HN206" i="2" s="1"/>
  <c r="HO206" i="2" s="1"/>
  <c r="HP206" i="2" s="1"/>
  <c r="HQ206" i="2" s="1"/>
  <c r="HR206" i="2" s="1"/>
  <c r="HS206" i="2" s="1"/>
  <c r="HT206" i="2" s="1"/>
  <c r="HU206" i="2" s="1"/>
  <c r="HV206" i="2" s="1"/>
  <c r="HW206" i="2" s="1"/>
  <c r="HX206" i="2" s="1"/>
  <c r="HY206" i="2" s="1"/>
  <c r="HZ206" i="2" s="1"/>
  <c r="IA206" i="2" s="1"/>
  <c r="IB206" i="2" s="1"/>
  <c r="IC206" i="2" s="1"/>
  <c r="HH199" i="2"/>
  <c r="HI199" i="2" s="1"/>
  <c r="HJ199" i="2" s="1"/>
  <c r="HK199" i="2" s="1"/>
  <c r="HL199" i="2" s="1"/>
  <c r="HM199" i="2" s="1"/>
  <c r="HN199" i="2" s="1"/>
  <c r="HO199" i="2" s="1"/>
  <c r="HP199" i="2" s="1"/>
  <c r="HQ199" i="2" s="1"/>
  <c r="HR199" i="2" s="1"/>
  <c r="HS199" i="2" s="1"/>
  <c r="HT199" i="2" s="1"/>
  <c r="HU199" i="2" s="1"/>
  <c r="HV199" i="2" s="1"/>
  <c r="HW199" i="2" s="1"/>
  <c r="HX199" i="2" s="1"/>
  <c r="HY199" i="2" s="1"/>
  <c r="HZ199" i="2" s="1"/>
  <c r="IA199" i="2" s="1"/>
  <c r="IB199" i="2" s="1"/>
  <c r="IC199" i="2" s="1"/>
  <c r="HH213" i="2"/>
  <c r="HI213" i="2" s="1"/>
  <c r="HH227" i="2"/>
  <c r="HH220" i="2"/>
  <c r="HI220" i="2" s="1"/>
  <c r="HJ220" i="2" s="1"/>
  <c r="HK220" i="2" s="1"/>
  <c r="HL220" i="2" s="1"/>
  <c r="HM220" i="2" s="1"/>
  <c r="HN220" i="2" s="1"/>
  <c r="HO220" i="2" s="1"/>
  <c r="HP220" i="2" s="1"/>
  <c r="HQ220" i="2" s="1"/>
  <c r="HR220" i="2" s="1"/>
  <c r="HS220" i="2" s="1"/>
  <c r="HT220" i="2" s="1"/>
  <c r="HU220" i="2" s="1"/>
  <c r="HV220" i="2" s="1"/>
  <c r="HW220" i="2" s="1"/>
  <c r="HX220" i="2" s="1"/>
  <c r="HY220" i="2" s="1"/>
  <c r="HZ220" i="2" s="1"/>
  <c r="IA220" i="2" s="1"/>
  <c r="IB220" i="2" s="1"/>
  <c r="IC220" i="2" s="1"/>
  <c r="HI227" i="2" l="1"/>
  <c r="HJ227" i="2" s="1"/>
  <c r="HK227" i="2" s="1"/>
  <c r="HL227" i="2" s="1"/>
  <c r="HM227" i="2" s="1"/>
  <c r="HN227" i="2" s="1"/>
  <c r="HO227" i="2" s="1"/>
  <c r="HP227" i="2" s="1"/>
  <c r="HQ227" i="2" s="1"/>
  <c r="HR227" i="2" s="1"/>
  <c r="HS227" i="2" s="1"/>
  <c r="HT227" i="2" s="1"/>
  <c r="HU227" i="2" s="1"/>
  <c r="HV227" i="2" s="1"/>
  <c r="HW227" i="2" s="1"/>
  <c r="HX227" i="2" s="1"/>
  <c r="HY227" i="2" s="1"/>
  <c r="HZ227" i="2" s="1"/>
  <c r="IA227" i="2" s="1"/>
  <c r="IB227" i="2" s="1"/>
  <c r="IC227" i="2" s="1"/>
  <c r="HH228" i="2"/>
  <c r="HI228" i="2" s="1"/>
  <c r="HJ228" i="2" s="1"/>
  <c r="HK228" i="2" s="1"/>
  <c r="HL228" i="2" s="1"/>
  <c r="HM228" i="2" s="1"/>
  <c r="HN228" i="2" s="1"/>
  <c r="HO228" i="2" s="1"/>
  <c r="HP228" i="2" s="1"/>
  <c r="HQ228" i="2" s="1"/>
  <c r="HR228" i="2" s="1"/>
  <c r="HS228" i="2" s="1"/>
  <c r="HT228" i="2" s="1"/>
  <c r="HU228" i="2" s="1"/>
  <c r="HV228" i="2" s="1"/>
  <c r="HW228" i="2" s="1"/>
  <c r="HX228" i="2" s="1"/>
  <c r="HY228" i="2" s="1"/>
  <c r="HZ228" i="2" s="1"/>
  <c r="IA228" i="2" s="1"/>
  <c r="IB228" i="2" s="1"/>
  <c r="IC228" i="2" s="1"/>
  <c r="HI229" i="2"/>
  <c r="HJ192" i="2"/>
  <c r="HK192" i="2" s="1"/>
  <c r="HL192" i="2" s="1"/>
  <c r="HM192" i="2" s="1"/>
  <c r="HN192" i="2" s="1"/>
  <c r="HO192" i="2" s="1"/>
  <c r="HP192" i="2" s="1"/>
  <c r="HQ192" i="2" s="1"/>
  <c r="HR192" i="2" s="1"/>
  <c r="HS192" i="2" s="1"/>
  <c r="HT192" i="2" s="1"/>
  <c r="HU192" i="2" s="1"/>
  <c r="HV192" i="2" s="1"/>
  <c r="HW192" i="2" s="1"/>
  <c r="HX192" i="2" s="1"/>
  <c r="HY192" i="2" s="1"/>
  <c r="HZ192" i="2" s="1"/>
  <c r="IA192" i="2" s="1"/>
  <c r="IB192" i="2" s="1"/>
  <c r="IC192" i="2" s="1"/>
  <c r="HJ185" i="2"/>
  <c r="HK185" i="2" s="1"/>
  <c r="HL185" i="2" s="1"/>
  <c r="HM185" i="2" s="1"/>
  <c r="HN185" i="2" s="1"/>
  <c r="HO185" i="2" s="1"/>
  <c r="HP185" i="2" s="1"/>
  <c r="HQ185" i="2" s="1"/>
  <c r="HR185" i="2" s="1"/>
  <c r="HS185" i="2" s="1"/>
  <c r="HT185" i="2" s="1"/>
  <c r="HU185" i="2" s="1"/>
  <c r="HV185" i="2" s="1"/>
  <c r="HW185" i="2" s="1"/>
  <c r="HX185" i="2" s="1"/>
  <c r="HY185" i="2" s="1"/>
  <c r="HZ185" i="2" s="1"/>
  <c r="IA185" i="2" s="1"/>
  <c r="IB185" i="2" s="1"/>
  <c r="IC185" i="2" s="1"/>
  <c r="HJ213" i="2"/>
  <c r="HG96" i="2"/>
  <c r="HK96" i="2"/>
  <c r="HJ96" i="2"/>
  <c r="HI96" i="2"/>
  <c r="HH96" i="2"/>
  <c r="ID228" i="2" l="1"/>
  <c r="IE228" i="2" s="1"/>
  <c r="IF228" i="2" s="1"/>
  <c r="HK178" i="2"/>
  <c r="HJ229" i="2"/>
  <c r="HK213" i="2"/>
  <c r="ID227" i="2"/>
  <c r="IE227" i="2" s="1"/>
  <c r="IF227" i="2" s="1"/>
  <c r="IG227" i="2" s="1"/>
  <c r="IH227" i="2" s="1"/>
  <c r="II227" i="2" s="1"/>
  <c r="IJ227" i="2" s="1"/>
  <c r="IK227" i="2" s="1"/>
  <c r="IL227" i="2" s="1"/>
  <c r="IM227" i="2" s="1"/>
  <c r="IN227" i="2" s="1"/>
  <c r="IO227" i="2" s="1"/>
  <c r="IP227" i="2" s="1"/>
  <c r="IQ227" i="2" s="1"/>
  <c r="IR227" i="2" s="1"/>
  <c r="IS227" i="2" s="1"/>
  <c r="IT227" i="2" s="1"/>
  <c r="IU227" i="2" s="1"/>
  <c r="IV227" i="2" s="1"/>
  <c r="IW227" i="2" s="1"/>
  <c r="IX227" i="2" s="1"/>
  <c r="IY227" i="2" s="1"/>
  <c r="IZ227" i="2" s="1"/>
  <c r="JA227" i="2" s="1"/>
  <c r="JB227" i="2" s="1"/>
  <c r="JC227" i="2" s="1"/>
  <c r="JD227" i="2" s="1"/>
  <c r="JE227" i="2" s="1"/>
  <c r="JF227" i="2" s="1"/>
  <c r="JG227" i="2" s="1"/>
  <c r="JH227" i="2" s="1"/>
  <c r="JI227" i="2" s="1"/>
  <c r="JJ227" i="2" s="1"/>
  <c r="JK227" i="2" s="1"/>
  <c r="JL227" i="2" s="1"/>
  <c r="JM227" i="2" s="1"/>
  <c r="JN227" i="2" s="1"/>
  <c r="JO227" i="2" s="1"/>
  <c r="JP227" i="2" s="1"/>
  <c r="JQ227" i="2" s="1"/>
  <c r="JR227" i="2" s="1"/>
  <c r="JS227" i="2" s="1"/>
  <c r="JT227" i="2" s="1"/>
  <c r="JU227" i="2" s="1"/>
  <c r="JV227" i="2" s="1"/>
  <c r="JW227" i="2" s="1"/>
  <c r="JX227" i="2" s="1"/>
  <c r="JY227" i="2" s="1"/>
  <c r="JZ227" i="2" s="1"/>
  <c r="KA227" i="2" s="1"/>
  <c r="KB227" i="2" s="1"/>
  <c r="KC227" i="2" s="1"/>
  <c r="KD227" i="2" s="1"/>
  <c r="KE227" i="2" s="1"/>
  <c r="KF227" i="2" s="1"/>
  <c r="KG227" i="2" s="1"/>
  <c r="KH227" i="2" s="1"/>
  <c r="KI227" i="2" s="1"/>
  <c r="KJ227" i="2" s="1"/>
  <c r="KK227" i="2" s="1"/>
  <c r="KL227" i="2" s="1"/>
  <c r="KM227" i="2" s="1"/>
  <c r="KN227" i="2" s="1"/>
  <c r="KO227" i="2" s="1"/>
  <c r="KP227" i="2" s="1"/>
  <c r="KQ227" i="2" s="1"/>
  <c r="KR227" i="2" s="1"/>
  <c r="KS227" i="2" s="1"/>
  <c r="KT227" i="2" s="1"/>
  <c r="KU227" i="2" s="1"/>
  <c r="KV227" i="2" s="1"/>
  <c r="KW227" i="2" s="1"/>
  <c r="KX227" i="2" s="1"/>
  <c r="KY227" i="2" s="1"/>
  <c r="KZ227" i="2" s="1"/>
  <c r="LA227" i="2" s="1"/>
  <c r="LB227" i="2" s="1"/>
  <c r="LC227" i="2" s="1"/>
  <c r="LD227" i="2" s="1"/>
  <c r="LE227" i="2" s="1"/>
  <c r="LF227" i="2" s="1"/>
  <c r="LG227" i="2" s="1"/>
  <c r="LH227" i="2" s="1"/>
  <c r="LI227" i="2" s="1"/>
  <c r="LJ227" i="2" s="1"/>
  <c r="LK227" i="2" s="1"/>
  <c r="LL227" i="2" s="1"/>
  <c r="LM227" i="2" s="1"/>
  <c r="LN227" i="2" s="1"/>
  <c r="LO227" i="2" s="1"/>
  <c r="LP227" i="2" s="1"/>
  <c r="LQ227" i="2" s="1"/>
  <c r="LR227" i="2" s="1"/>
  <c r="LS227" i="2" s="1"/>
  <c r="LT227" i="2" s="1"/>
  <c r="LU227" i="2" s="1"/>
  <c r="LV227" i="2" s="1"/>
  <c r="LW227" i="2" s="1"/>
  <c r="LX227" i="2" s="1"/>
  <c r="LY227" i="2" s="1"/>
  <c r="LZ227" i="2" s="1"/>
  <c r="MA227" i="2" s="1"/>
  <c r="MB227" i="2" s="1"/>
  <c r="MC227" i="2" s="1"/>
  <c r="MD227" i="2" s="1"/>
  <c r="ME227" i="2" s="1"/>
  <c r="MF227" i="2" s="1"/>
  <c r="MG227" i="2" s="1"/>
  <c r="MH227" i="2" s="1"/>
  <c r="MI227" i="2" s="1"/>
  <c r="MJ227" i="2" s="1"/>
  <c r="MK227" i="2" s="1"/>
  <c r="ML227" i="2" s="1"/>
  <c r="MM227" i="2" s="1"/>
  <c r="MN227" i="2" s="1"/>
  <c r="MO227" i="2" s="1"/>
  <c r="MP227" i="2" s="1"/>
  <c r="MQ227" i="2" s="1"/>
  <c r="MR227" i="2" s="1"/>
  <c r="MS227" i="2" s="1"/>
  <c r="MT227" i="2" s="1"/>
  <c r="MU227" i="2" s="1"/>
  <c r="MV227" i="2" s="1"/>
  <c r="MW227" i="2" s="1"/>
  <c r="MX227" i="2" s="1"/>
  <c r="MY227" i="2" s="1"/>
  <c r="MZ227" i="2" s="1"/>
  <c r="NA227" i="2" s="1"/>
  <c r="NB227" i="2" s="1"/>
  <c r="NC227" i="2" s="1"/>
  <c r="ND227" i="2" s="1"/>
  <c r="ID220" i="2"/>
  <c r="IE220" i="2" s="1"/>
  <c r="IF220" i="2" s="1"/>
  <c r="IG220" i="2" s="1"/>
  <c r="IH220" i="2" s="1"/>
  <c r="II220" i="2" s="1"/>
  <c r="IJ220" i="2" s="1"/>
  <c r="IK220" i="2" s="1"/>
  <c r="IL220" i="2" s="1"/>
  <c r="IM220" i="2" s="1"/>
  <c r="IN220" i="2" s="1"/>
  <c r="IO220" i="2" s="1"/>
  <c r="IP220" i="2" s="1"/>
  <c r="IQ220" i="2" s="1"/>
  <c r="IR220" i="2" s="1"/>
  <c r="IS220" i="2" s="1"/>
  <c r="IT220" i="2" s="1"/>
  <c r="IU220" i="2" s="1"/>
  <c r="IV220" i="2" s="1"/>
  <c r="IW220" i="2" s="1"/>
  <c r="IX220" i="2" s="1"/>
  <c r="IY220" i="2" s="1"/>
  <c r="IZ220" i="2" s="1"/>
  <c r="JA220" i="2" s="1"/>
  <c r="JB220" i="2" s="1"/>
  <c r="JC220" i="2" s="1"/>
  <c r="JD220" i="2" s="1"/>
  <c r="JE220" i="2" s="1"/>
  <c r="JF220" i="2" s="1"/>
  <c r="JG220" i="2" s="1"/>
  <c r="JH220" i="2" s="1"/>
  <c r="JI220" i="2" s="1"/>
  <c r="JJ220" i="2" s="1"/>
  <c r="JK220" i="2" s="1"/>
  <c r="JL220" i="2" s="1"/>
  <c r="JM220" i="2" s="1"/>
  <c r="JN220" i="2" s="1"/>
  <c r="JO220" i="2" s="1"/>
  <c r="JP220" i="2" s="1"/>
  <c r="JQ220" i="2" s="1"/>
  <c r="JR220" i="2" s="1"/>
  <c r="JS220" i="2" s="1"/>
  <c r="JT220" i="2" s="1"/>
  <c r="JU220" i="2" s="1"/>
  <c r="JV220" i="2" s="1"/>
  <c r="JW220" i="2" s="1"/>
  <c r="JX220" i="2" s="1"/>
  <c r="JY220" i="2" s="1"/>
  <c r="JZ220" i="2" s="1"/>
  <c r="KA220" i="2" s="1"/>
  <c r="KB220" i="2" s="1"/>
  <c r="KC220" i="2" s="1"/>
  <c r="KD220" i="2" s="1"/>
  <c r="KE220" i="2" s="1"/>
  <c r="KF220" i="2" s="1"/>
  <c r="KG220" i="2" s="1"/>
  <c r="KH220" i="2" s="1"/>
  <c r="KI220" i="2" s="1"/>
  <c r="KJ220" i="2" s="1"/>
  <c r="KK220" i="2" s="1"/>
  <c r="KL220" i="2" s="1"/>
  <c r="KM220" i="2" s="1"/>
  <c r="KN220" i="2" s="1"/>
  <c r="KO220" i="2" s="1"/>
  <c r="KP220" i="2" s="1"/>
  <c r="KQ220" i="2" s="1"/>
  <c r="KR220" i="2" s="1"/>
  <c r="KS220" i="2" s="1"/>
  <c r="KT220" i="2" s="1"/>
  <c r="KU220" i="2" s="1"/>
  <c r="KV220" i="2" s="1"/>
  <c r="KW220" i="2" s="1"/>
  <c r="KX220" i="2" s="1"/>
  <c r="KY220" i="2" s="1"/>
  <c r="KZ220" i="2" s="1"/>
  <c r="LA220" i="2" s="1"/>
  <c r="LB220" i="2" s="1"/>
  <c r="LC220" i="2" s="1"/>
  <c r="LD220" i="2" s="1"/>
  <c r="LE220" i="2" s="1"/>
  <c r="LF220" i="2" s="1"/>
  <c r="LG220" i="2" s="1"/>
  <c r="LH220" i="2" s="1"/>
  <c r="LI220" i="2" s="1"/>
  <c r="LJ220" i="2" s="1"/>
  <c r="LK220" i="2" s="1"/>
  <c r="LL220" i="2" s="1"/>
  <c r="LM220" i="2" s="1"/>
  <c r="LN220" i="2" s="1"/>
  <c r="LO220" i="2" s="1"/>
  <c r="LP220" i="2" s="1"/>
  <c r="LQ220" i="2" s="1"/>
  <c r="LR220" i="2" s="1"/>
  <c r="LS220" i="2" s="1"/>
  <c r="LT220" i="2" s="1"/>
  <c r="LU220" i="2" s="1"/>
  <c r="LV220" i="2" s="1"/>
  <c r="LW220" i="2" s="1"/>
  <c r="LX220" i="2" s="1"/>
  <c r="LY220" i="2" s="1"/>
  <c r="LZ220" i="2" s="1"/>
  <c r="MA220" i="2" s="1"/>
  <c r="MB220" i="2" s="1"/>
  <c r="MC220" i="2" s="1"/>
  <c r="MD220" i="2" s="1"/>
  <c r="ME220" i="2" s="1"/>
  <c r="MF220" i="2" s="1"/>
  <c r="MG220" i="2" s="1"/>
  <c r="MH220" i="2" s="1"/>
  <c r="MI220" i="2" s="1"/>
  <c r="MJ220" i="2" s="1"/>
  <c r="MK220" i="2" s="1"/>
  <c r="ML220" i="2" s="1"/>
  <c r="MM220" i="2" s="1"/>
  <c r="MN220" i="2" s="1"/>
  <c r="MO220" i="2" s="1"/>
  <c r="MP220" i="2" s="1"/>
  <c r="MQ220" i="2" s="1"/>
  <c r="MR220" i="2" s="1"/>
  <c r="MS220" i="2" s="1"/>
  <c r="MT220" i="2" s="1"/>
  <c r="MU220" i="2" s="1"/>
  <c r="MV220" i="2" s="1"/>
  <c r="MW220" i="2" s="1"/>
  <c r="MX220" i="2" s="1"/>
  <c r="MY220" i="2" s="1"/>
  <c r="MZ220" i="2" s="1"/>
  <c r="NA220" i="2" s="1"/>
  <c r="NB220" i="2" s="1"/>
  <c r="NC220" i="2" s="1"/>
  <c r="ND220" i="2" s="1"/>
  <c r="ID192" i="2"/>
  <c r="IE192" i="2" s="1"/>
  <c r="IF192" i="2" s="1"/>
  <c r="IG192" i="2" s="1"/>
  <c r="IH192" i="2" s="1"/>
  <c r="II192" i="2" s="1"/>
  <c r="IJ192" i="2" s="1"/>
  <c r="IK192" i="2" s="1"/>
  <c r="IL192" i="2" s="1"/>
  <c r="IM192" i="2" s="1"/>
  <c r="IN192" i="2" s="1"/>
  <c r="IO192" i="2" s="1"/>
  <c r="IP192" i="2" s="1"/>
  <c r="IQ192" i="2" s="1"/>
  <c r="IR192" i="2" s="1"/>
  <c r="IS192" i="2" s="1"/>
  <c r="IT192" i="2" s="1"/>
  <c r="IU192" i="2" s="1"/>
  <c r="IV192" i="2" s="1"/>
  <c r="IW192" i="2" s="1"/>
  <c r="IX192" i="2" s="1"/>
  <c r="IY192" i="2" s="1"/>
  <c r="IZ192" i="2" s="1"/>
  <c r="JA192" i="2" s="1"/>
  <c r="JB192" i="2" s="1"/>
  <c r="JC192" i="2" s="1"/>
  <c r="JD192" i="2" s="1"/>
  <c r="JE192" i="2" s="1"/>
  <c r="JF192" i="2" s="1"/>
  <c r="JG192" i="2" s="1"/>
  <c r="JH192" i="2" s="1"/>
  <c r="JI192" i="2" s="1"/>
  <c r="JJ192" i="2" s="1"/>
  <c r="JK192" i="2" s="1"/>
  <c r="JL192" i="2" s="1"/>
  <c r="JM192" i="2" s="1"/>
  <c r="JN192" i="2" s="1"/>
  <c r="JO192" i="2" s="1"/>
  <c r="JP192" i="2" s="1"/>
  <c r="JQ192" i="2" s="1"/>
  <c r="JR192" i="2" s="1"/>
  <c r="JS192" i="2" s="1"/>
  <c r="JT192" i="2" s="1"/>
  <c r="JU192" i="2" s="1"/>
  <c r="JV192" i="2" s="1"/>
  <c r="JW192" i="2" s="1"/>
  <c r="JX192" i="2" s="1"/>
  <c r="JY192" i="2" s="1"/>
  <c r="JZ192" i="2" s="1"/>
  <c r="KA192" i="2" s="1"/>
  <c r="KB192" i="2" s="1"/>
  <c r="KC192" i="2" s="1"/>
  <c r="KD192" i="2" s="1"/>
  <c r="KE192" i="2" s="1"/>
  <c r="KF192" i="2" s="1"/>
  <c r="KG192" i="2" s="1"/>
  <c r="KH192" i="2" s="1"/>
  <c r="KI192" i="2" s="1"/>
  <c r="KJ192" i="2" s="1"/>
  <c r="KK192" i="2" s="1"/>
  <c r="KL192" i="2" s="1"/>
  <c r="KM192" i="2" s="1"/>
  <c r="KN192" i="2" s="1"/>
  <c r="KO192" i="2" s="1"/>
  <c r="KP192" i="2" s="1"/>
  <c r="KQ192" i="2" s="1"/>
  <c r="KR192" i="2" s="1"/>
  <c r="KS192" i="2" s="1"/>
  <c r="KT192" i="2" s="1"/>
  <c r="KU192" i="2" s="1"/>
  <c r="KV192" i="2" s="1"/>
  <c r="KW192" i="2" s="1"/>
  <c r="KX192" i="2" s="1"/>
  <c r="KY192" i="2" s="1"/>
  <c r="KZ192" i="2" s="1"/>
  <c r="LA192" i="2" s="1"/>
  <c r="LB192" i="2" s="1"/>
  <c r="LC192" i="2" s="1"/>
  <c r="LD192" i="2" s="1"/>
  <c r="LE192" i="2" s="1"/>
  <c r="LF192" i="2" s="1"/>
  <c r="LG192" i="2" s="1"/>
  <c r="LH192" i="2" s="1"/>
  <c r="LI192" i="2" s="1"/>
  <c r="LJ192" i="2" s="1"/>
  <c r="LK192" i="2" s="1"/>
  <c r="LL192" i="2" s="1"/>
  <c r="LM192" i="2" s="1"/>
  <c r="LN192" i="2" s="1"/>
  <c r="LO192" i="2" s="1"/>
  <c r="LP192" i="2" s="1"/>
  <c r="LQ192" i="2" s="1"/>
  <c r="LR192" i="2" s="1"/>
  <c r="LS192" i="2" s="1"/>
  <c r="LT192" i="2" s="1"/>
  <c r="LU192" i="2" s="1"/>
  <c r="LV192" i="2" s="1"/>
  <c r="LW192" i="2" s="1"/>
  <c r="LX192" i="2" s="1"/>
  <c r="LY192" i="2" s="1"/>
  <c r="LZ192" i="2" s="1"/>
  <c r="MA192" i="2" s="1"/>
  <c r="MB192" i="2" s="1"/>
  <c r="MC192" i="2" s="1"/>
  <c r="MD192" i="2" s="1"/>
  <c r="ME192" i="2" s="1"/>
  <c r="MF192" i="2" s="1"/>
  <c r="MG192" i="2" s="1"/>
  <c r="MH192" i="2" s="1"/>
  <c r="MI192" i="2" s="1"/>
  <c r="MJ192" i="2" s="1"/>
  <c r="MK192" i="2" s="1"/>
  <c r="ML192" i="2" s="1"/>
  <c r="MM192" i="2" s="1"/>
  <c r="MN192" i="2" s="1"/>
  <c r="MO192" i="2" s="1"/>
  <c r="MP192" i="2" s="1"/>
  <c r="MQ192" i="2" s="1"/>
  <c r="MR192" i="2" s="1"/>
  <c r="MS192" i="2" s="1"/>
  <c r="MT192" i="2" s="1"/>
  <c r="MU192" i="2" s="1"/>
  <c r="MV192" i="2" s="1"/>
  <c r="MW192" i="2" s="1"/>
  <c r="MX192" i="2" s="1"/>
  <c r="MY192" i="2" s="1"/>
  <c r="MZ192" i="2" s="1"/>
  <c r="NA192" i="2" s="1"/>
  <c r="NB192" i="2" s="1"/>
  <c r="NC192" i="2" s="1"/>
  <c r="ND192" i="2" s="1"/>
  <c r="ID199" i="2"/>
  <c r="IE199" i="2" s="1"/>
  <c r="IF199" i="2" s="1"/>
  <c r="IG199" i="2" s="1"/>
  <c r="IH199" i="2" s="1"/>
  <c r="II199" i="2" s="1"/>
  <c r="IJ199" i="2" s="1"/>
  <c r="IK199" i="2" s="1"/>
  <c r="IL199" i="2" s="1"/>
  <c r="IM199" i="2" s="1"/>
  <c r="IN199" i="2" s="1"/>
  <c r="IO199" i="2" s="1"/>
  <c r="IP199" i="2" s="1"/>
  <c r="IQ199" i="2" s="1"/>
  <c r="IR199" i="2" s="1"/>
  <c r="IS199" i="2" s="1"/>
  <c r="IT199" i="2" s="1"/>
  <c r="IU199" i="2" s="1"/>
  <c r="IV199" i="2" s="1"/>
  <c r="IW199" i="2" s="1"/>
  <c r="IX199" i="2" s="1"/>
  <c r="IY199" i="2" s="1"/>
  <c r="IZ199" i="2" s="1"/>
  <c r="JA199" i="2" s="1"/>
  <c r="JB199" i="2" s="1"/>
  <c r="JC199" i="2" s="1"/>
  <c r="JD199" i="2" s="1"/>
  <c r="JE199" i="2" s="1"/>
  <c r="JF199" i="2" s="1"/>
  <c r="JG199" i="2" s="1"/>
  <c r="JH199" i="2" s="1"/>
  <c r="JI199" i="2" s="1"/>
  <c r="JJ199" i="2" s="1"/>
  <c r="JK199" i="2" s="1"/>
  <c r="JL199" i="2" s="1"/>
  <c r="JM199" i="2" s="1"/>
  <c r="JN199" i="2" s="1"/>
  <c r="JO199" i="2" s="1"/>
  <c r="JP199" i="2" s="1"/>
  <c r="JQ199" i="2" s="1"/>
  <c r="JR199" i="2" s="1"/>
  <c r="JS199" i="2" s="1"/>
  <c r="JT199" i="2" s="1"/>
  <c r="JU199" i="2" s="1"/>
  <c r="JV199" i="2" s="1"/>
  <c r="JW199" i="2" s="1"/>
  <c r="JX199" i="2" s="1"/>
  <c r="JY199" i="2" s="1"/>
  <c r="JZ199" i="2" s="1"/>
  <c r="KA199" i="2" s="1"/>
  <c r="KB199" i="2" s="1"/>
  <c r="KC199" i="2" s="1"/>
  <c r="KD199" i="2" s="1"/>
  <c r="KE199" i="2" s="1"/>
  <c r="KF199" i="2" s="1"/>
  <c r="KG199" i="2" s="1"/>
  <c r="KH199" i="2" s="1"/>
  <c r="KI199" i="2" s="1"/>
  <c r="KJ199" i="2" s="1"/>
  <c r="KK199" i="2" s="1"/>
  <c r="KL199" i="2" s="1"/>
  <c r="KM199" i="2" s="1"/>
  <c r="KN199" i="2" s="1"/>
  <c r="KO199" i="2" s="1"/>
  <c r="KP199" i="2" s="1"/>
  <c r="KQ199" i="2" s="1"/>
  <c r="KR199" i="2" s="1"/>
  <c r="KS199" i="2" s="1"/>
  <c r="KT199" i="2" s="1"/>
  <c r="KU199" i="2" s="1"/>
  <c r="KV199" i="2" s="1"/>
  <c r="KW199" i="2" s="1"/>
  <c r="KX199" i="2" s="1"/>
  <c r="KY199" i="2" s="1"/>
  <c r="KZ199" i="2" s="1"/>
  <c r="LA199" i="2" s="1"/>
  <c r="LB199" i="2" s="1"/>
  <c r="LC199" i="2" s="1"/>
  <c r="LD199" i="2" s="1"/>
  <c r="LE199" i="2" s="1"/>
  <c r="LF199" i="2" s="1"/>
  <c r="LG199" i="2" s="1"/>
  <c r="LH199" i="2" s="1"/>
  <c r="LI199" i="2" s="1"/>
  <c r="LJ199" i="2" s="1"/>
  <c r="LK199" i="2" s="1"/>
  <c r="LL199" i="2" s="1"/>
  <c r="LM199" i="2" s="1"/>
  <c r="LN199" i="2" s="1"/>
  <c r="LO199" i="2" s="1"/>
  <c r="LP199" i="2" s="1"/>
  <c r="LQ199" i="2" s="1"/>
  <c r="LR199" i="2" s="1"/>
  <c r="LS199" i="2" s="1"/>
  <c r="LT199" i="2" s="1"/>
  <c r="LU199" i="2" s="1"/>
  <c r="LV199" i="2" s="1"/>
  <c r="LW199" i="2" s="1"/>
  <c r="LX199" i="2" s="1"/>
  <c r="LY199" i="2" s="1"/>
  <c r="LZ199" i="2" s="1"/>
  <c r="MA199" i="2" s="1"/>
  <c r="MB199" i="2" s="1"/>
  <c r="MC199" i="2" s="1"/>
  <c r="MD199" i="2" s="1"/>
  <c r="ME199" i="2" s="1"/>
  <c r="MF199" i="2" s="1"/>
  <c r="MG199" i="2" s="1"/>
  <c r="MH199" i="2" s="1"/>
  <c r="MI199" i="2" s="1"/>
  <c r="MJ199" i="2" s="1"/>
  <c r="MK199" i="2" s="1"/>
  <c r="ML199" i="2" s="1"/>
  <c r="MM199" i="2" s="1"/>
  <c r="MN199" i="2" s="1"/>
  <c r="MO199" i="2" s="1"/>
  <c r="MP199" i="2" s="1"/>
  <c r="MQ199" i="2" s="1"/>
  <c r="MR199" i="2" s="1"/>
  <c r="MS199" i="2" s="1"/>
  <c r="MT199" i="2" s="1"/>
  <c r="MU199" i="2" s="1"/>
  <c r="MV199" i="2" s="1"/>
  <c r="MW199" i="2" s="1"/>
  <c r="MX199" i="2" s="1"/>
  <c r="MY199" i="2" s="1"/>
  <c r="MZ199" i="2" s="1"/>
  <c r="NA199" i="2" s="1"/>
  <c r="NB199" i="2" s="1"/>
  <c r="NC199" i="2" s="1"/>
  <c r="ND199" i="2" s="1"/>
  <c r="ID206" i="2"/>
  <c r="IE206" i="2" s="1"/>
  <c r="IF206" i="2" s="1"/>
  <c r="IG206" i="2" s="1"/>
  <c r="IH206" i="2" s="1"/>
  <c r="II206" i="2" s="1"/>
  <c r="IJ206" i="2" s="1"/>
  <c r="IK206" i="2" s="1"/>
  <c r="IL206" i="2" s="1"/>
  <c r="IM206" i="2" s="1"/>
  <c r="IN206" i="2" s="1"/>
  <c r="IO206" i="2" s="1"/>
  <c r="IP206" i="2" s="1"/>
  <c r="IQ206" i="2" s="1"/>
  <c r="IR206" i="2" s="1"/>
  <c r="IS206" i="2" s="1"/>
  <c r="IT206" i="2" s="1"/>
  <c r="IU206" i="2" s="1"/>
  <c r="IV206" i="2" s="1"/>
  <c r="IW206" i="2" s="1"/>
  <c r="IX206" i="2" s="1"/>
  <c r="IY206" i="2" s="1"/>
  <c r="IZ206" i="2" s="1"/>
  <c r="JA206" i="2" s="1"/>
  <c r="JB206" i="2" s="1"/>
  <c r="JC206" i="2" s="1"/>
  <c r="JD206" i="2" s="1"/>
  <c r="JE206" i="2" s="1"/>
  <c r="JF206" i="2" s="1"/>
  <c r="JG206" i="2" s="1"/>
  <c r="JH206" i="2" s="1"/>
  <c r="JI206" i="2" s="1"/>
  <c r="JJ206" i="2" s="1"/>
  <c r="JK206" i="2" s="1"/>
  <c r="JL206" i="2" s="1"/>
  <c r="JM206" i="2" s="1"/>
  <c r="JN206" i="2" s="1"/>
  <c r="JO206" i="2" s="1"/>
  <c r="JP206" i="2" s="1"/>
  <c r="JQ206" i="2" s="1"/>
  <c r="JR206" i="2" s="1"/>
  <c r="JS206" i="2" s="1"/>
  <c r="JT206" i="2" s="1"/>
  <c r="JU206" i="2" s="1"/>
  <c r="JV206" i="2" s="1"/>
  <c r="JW206" i="2" s="1"/>
  <c r="JX206" i="2" s="1"/>
  <c r="JY206" i="2" s="1"/>
  <c r="JZ206" i="2" s="1"/>
  <c r="KA206" i="2" s="1"/>
  <c r="KB206" i="2" s="1"/>
  <c r="KC206" i="2" s="1"/>
  <c r="KD206" i="2" s="1"/>
  <c r="KE206" i="2" s="1"/>
  <c r="KF206" i="2" s="1"/>
  <c r="KG206" i="2" s="1"/>
  <c r="KH206" i="2" s="1"/>
  <c r="KI206" i="2" s="1"/>
  <c r="KJ206" i="2" s="1"/>
  <c r="KK206" i="2" s="1"/>
  <c r="KL206" i="2" s="1"/>
  <c r="KM206" i="2" s="1"/>
  <c r="KN206" i="2" s="1"/>
  <c r="KO206" i="2" s="1"/>
  <c r="KP206" i="2" s="1"/>
  <c r="KQ206" i="2" s="1"/>
  <c r="KR206" i="2" s="1"/>
  <c r="KS206" i="2" s="1"/>
  <c r="KT206" i="2" s="1"/>
  <c r="KU206" i="2" s="1"/>
  <c r="KV206" i="2" s="1"/>
  <c r="KW206" i="2" s="1"/>
  <c r="KX206" i="2" s="1"/>
  <c r="KY206" i="2" s="1"/>
  <c r="KZ206" i="2" s="1"/>
  <c r="LA206" i="2" s="1"/>
  <c r="LB206" i="2" s="1"/>
  <c r="LC206" i="2" s="1"/>
  <c r="LD206" i="2" s="1"/>
  <c r="LE206" i="2" s="1"/>
  <c r="LF206" i="2" s="1"/>
  <c r="LG206" i="2" s="1"/>
  <c r="LH206" i="2" s="1"/>
  <c r="LI206" i="2" s="1"/>
  <c r="LJ206" i="2" s="1"/>
  <c r="LK206" i="2" s="1"/>
  <c r="LL206" i="2" s="1"/>
  <c r="LM206" i="2" s="1"/>
  <c r="LN206" i="2" s="1"/>
  <c r="LO206" i="2" s="1"/>
  <c r="ID185" i="2"/>
  <c r="IE185" i="2" s="1"/>
  <c r="IF185" i="2" s="1"/>
  <c r="IG185" i="2" s="1"/>
  <c r="IH185" i="2" s="1"/>
  <c r="II185" i="2" s="1"/>
  <c r="IJ185" i="2" s="1"/>
  <c r="IK185" i="2" s="1"/>
  <c r="IL185" i="2" s="1"/>
  <c r="IM185" i="2" s="1"/>
  <c r="IN185" i="2" s="1"/>
  <c r="IO185" i="2" s="1"/>
  <c r="IP185" i="2" s="1"/>
  <c r="IQ185" i="2" s="1"/>
  <c r="IR185" i="2" s="1"/>
  <c r="IS185" i="2" s="1"/>
  <c r="IT185" i="2" s="1"/>
  <c r="IU185" i="2" s="1"/>
  <c r="IV185" i="2" s="1"/>
  <c r="IW185" i="2" s="1"/>
  <c r="IX185" i="2" s="1"/>
  <c r="IY185" i="2" s="1"/>
  <c r="IZ185" i="2" s="1"/>
  <c r="JA185" i="2" s="1"/>
  <c r="JB185" i="2" s="1"/>
  <c r="JC185" i="2" s="1"/>
  <c r="JD185" i="2" s="1"/>
  <c r="JE185" i="2" s="1"/>
  <c r="JF185" i="2" s="1"/>
  <c r="JG185" i="2" s="1"/>
  <c r="JH185" i="2" s="1"/>
  <c r="JI185" i="2" s="1"/>
  <c r="JJ185" i="2" s="1"/>
  <c r="JK185" i="2" s="1"/>
  <c r="JL185" i="2" s="1"/>
  <c r="JM185" i="2" s="1"/>
  <c r="JN185" i="2" s="1"/>
  <c r="JO185" i="2" s="1"/>
  <c r="JP185" i="2" s="1"/>
  <c r="JQ185" i="2" s="1"/>
  <c r="JR185" i="2" s="1"/>
  <c r="JS185" i="2" s="1"/>
  <c r="JT185" i="2" s="1"/>
  <c r="JU185" i="2" s="1"/>
  <c r="JV185" i="2" s="1"/>
  <c r="JW185" i="2" s="1"/>
  <c r="JX185" i="2" s="1"/>
  <c r="JY185" i="2" s="1"/>
  <c r="JZ185" i="2" s="1"/>
  <c r="KA185" i="2" s="1"/>
  <c r="KB185" i="2" s="1"/>
  <c r="KC185" i="2" s="1"/>
  <c r="KD185" i="2" s="1"/>
  <c r="KE185" i="2" s="1"/>
  <c r="KF185" i="2" s="1"/>
  <c r="KG185" i="2" s="1"/>
  <c r="KH185" i="2" s="1"/>
  <c r="KI185" i="2" s="1"/>
  <c r="KJ185" i="2" s="1"/>
  <c r="KK185" i="2" s="1"/>
  <c r="KL185" i="2" s="1"/>
  <c r="KM185" i="2" s="1"/>
  <c r="KN185" i="2" s="1"/>
  <c r="KO185" i="2" s="1"/>
  <c r="KP185" i="2" s="1"/>
  <c r="KQ185" i="2" s="1"/>
  <c r="KR185" i="2" s="1"/>
  <c r="KS185" i="2" s="1"/>
  <c r="KT185" i="2" s="1"/>
  <c r="KU185" i="2" s="1"/>
  <c r="KV185" i="2" s="1"/>
  <c r="KW185" i="2" s="1"/>
  <c r="KX185" i="2" s="1"/>
  <c r="KY185" i="2" s="1"/>
  <c r="KZ185" i="2" s="1"/>
  <c r="LA185" i="2" s="1"/>
  <c r="LB185" i="2" s="1"/>
  <c r="LC185" i="2" s="1"/>
  <c r="LD185" i="2" s="1"/>
  <c r="LE185" i="2" s="1"/>
  <c r="LF185" i="2" s="1"/>
  <c r="LG185" i="2" s="1"/>
  <c r="LH185" i="2" s="1"/>
  <c r="LI185" i="2" s="1"/>
  <c r="LJ185" i="2" s="1"/>
  <c r="LK185" i="2" s="1"/>
  <c r="LL185" i="2" s="1"/>
  <c r="LM185" i="2" s="1"/>
  <c r="LN185" i="2" s="1"/>
  <c r="LO185" i="2" s="1"/>
  <c r="LP185" i="2" s="1"/>
  <c r="LQ185" i="2" s="1"/>
  <c r="LR185" i="2" s="1"/>
  <c r="LS185" i="2" s="1"/>
  <c r="LT185" i="2" s="1"/>
  <c r="LU185" i="2" s="1"/>
  <c r="LV185" i="2" s="1"/>
  <c r="LW185" i="2" s="1"/>
  <c r="LX185" i="2" s="1"/>
  <c r="LY185" i="2" s="1"/>
  <c r="LZ185" i="2" s="1"/>
  <c r="MA185" i="2" s="1"/>
  <c r="MB185" i="2" s="1"/>
  <c r="MC185" i="2" s="1"/>
  <c r="MD185" i="2" s="1"/>
  <c r="ME185" i="2" s="1"/>
  <c r="IG228" i="2" l="1"/>
  <c r="IH228" i="2" s="1"/>
  <c r="II228" i="2" s="1"/>
  <c r="IJ228" i="2" s="1"/>
  <c r="IK228" i="2" s="1"/>
  <c r="IL228" i="2" s="1"/>
  <c r="IM228" i="2" s="1"/>
  <c r="IN228" i="2" s="1"/>
  <c r="IO228" i="2" s="1"/>
  <c r="IP228" i="2" s="1"/>
  <c r="IQ228" i="2" s="1"/>
  <c r="IR228" i="2" s="1"/>
  <c r="IS228" i="2" s="1"/>
  <c r="IT228" i="2" s="1"/>
  <c r="IU228" i="2" s="1"/>
  <c r="IV228" i="2" s="1"/>
  <c r="IW228" i="2" s="1"/>
  <c r="IX228" i="2" s="1"/>
  <c r="IY228" i="2" s="1"/>
  <c r="IZ228" i="2" s="1"/>
  <c r="JA228" i="2" s="1"/>
  <c r="JB228" i="2" s="1"/>
  <c r="JC228" i="2" s="1"/>
  <c r="JD228" i="2" s="1"/>
  <c r="JE228" i="2" s="1"/>
  <c r="JF228" i="2" s="1"/>
  <c r="JG228" i="2" s="1"/>
  <c r="JH228" i="2" s="1"/>
  <c r="JI228" i="2" s="1"/>
  <c r="JJ228" i="2" s="1"/>
  <c r="JK228" i="2" s="1"/>
  <c r="JL228" i="2" s="1"/>
  <c r="JM228" i="2" s="1"/>
  <c r="JN228" i="2" s="1"/>
  <c r="JO228" i="2" s="1"/>
  <c r="JP228" i="2" s="1"/>
  <c r="JQ228" i="2" s="1"/>
  <c r="JR228" i="2" s="1"/>
  <c r="JS228" i="2" s="1"/>
  <c r="JT228" i="2" s="1"/>
  <c r="JU228" i="2" s="1"/>
  <c r="JV228" i="2" s="1"/>
  <c r="JW228" i="2" s="1"/>
  <c r="JX228" i="2" s="1"/>
  <c r="JY228" i="2" s="1"/>
  <c r="JZ228" i="2" s="1"/>
  <c r="KA228" i="2" s="1"/>
  <c r="KB228" i="2" s="1"/>
  <c r="KC228" i="2" s="1"/>
  <c r="KD228" i="2" s="1"/>
  <c r="KE228" i="2" s="1"/>
  <c r="KF228" i="2" s="1"/>
  <c r="KG228" i="2" s="1"/>
  <c r="HL178" i="2"/>
  <c r="HK229" i="2"/>
  <c r="MF185" i="2"/>
  <c r="HL213" i="2"/>
  <c r="LP206" i="2"/>
  <c r="LQ206" i="2" s="1"/>
  <c r="LR206" i="2" s="1"/>
  <c r="LS206" i="2" s="1"/>
  <c r="LT206" i="2" s="1"/>
  <c r="LU206" i="2" s="1"/>
  <c r="LV206" i="2" s="1"/>
  <c r="LW206" i="2" s="1"/>
  <c r="LX206" i="2" s="1"/>
  <c r="LY206" i="2" s="1"/>
  <c r="LZ206" i="2" s="1"/>
  <c r="MA206" i="2" s="1"/>
  <c r="MB206" i="2" s="1"/>
  <c r="MC206" i="2" s="1"/>
  <c r="MD206" i="2" s="1"/>
  <c r="ME206" i="2" s="1"/>
  <c r="MF206" i="2" s="1"/>
  <c r="MG206" i="2" s="1"/>
  <c r="MH206" i="2" s="1"/>
  <c r="MI206" i="2" s="1"/>
  <c r="MJ206" i="2" s="1"/>
  <c r="MK206" i="2" s="1"/>
  <c r="ML206" i="2" s="1"/>
  <c r="MM206" i="2" s="1"/>
  <c r="MN206" i="2" s="1"/>
  <c r="MO206" i="2" s="1"/>
  <c r="MP206" i="2" s="1"/>
  <c r="MQ206" i="2" s="1"/>
  <c r="GZ96" i="2"/>
  <c r="HD96" i="2"/>
  <c r="HC96" i="2"/>
  <c r="HB96" i="2"/>
  <c r="HA96" i="2"/>
  <c r="KH228" i="2" l="1"/>
  <c r="KI228" i="2" s="1"/>
  <c r="HM178" i="2"/>
  <c r="HL229" i="2"/>
  <c r="MR206" i="2"/>
  <c r="MS206" i="2" s="1"/>
  <c r="MT206" i="2" s="1"/>
  <c r="MU206" i="2" s="1"/>
  <c r="MV206" i="2" s="1"/>
  <c r="MW206" i="2" s="1"/>
  <c r="MX206" i="2" s="1"/>
  <c r="MG185" i="2"/>
  <c r="HM213" i="2"/>
  <c r="GG96" i="2"/>
  <c r="GK96" i="2"/>
  <c r="GJ96" i="2"/>
  <c r="GI96" i="2"/>
  <c r="GH96" i="2"/>
  <c r="KJ228" i="2" l="1"/>
  <c r="KK228" i="2" s="1"/>
  <c r="KL228" i="2" s="1"/>
  <c r="KM228" i="2" s="1"/>
  <c r="KN228" i="2" s="1"/>
  <c r="KO228" i="2" s="1"/>
  <c r="KP228" i="2" s="1"/>
  <c r="KQ228" i="2" s="1"/>
  <c r="KR228" i="2" s="1"/>
  <c r="KS228" i="2" s="1"/>
  <c r="KT228" i="2" s="1"/>
  <c r="KU228" i="2" s="1"/>
  <c r="KV228" i="2" s="1"/>
  <c r="KW228" i="2" s="1"/>
  <c r="KX228" i="2" s="1"/>
  <c r="MY206" i="2"/>
  <c r="MZ206" i="2" s="1"/>
  <c r="NA206" i="2" s="1"/>
  <c r="NB206" i="2" s="1"/>
  <c r="NC206" i="2" s="1"/>
  <c r="ND206" i="2" s="1"/>
  <c r="HN178" i="2"/>
  <c r="HM229" i="2"/>
  <c r="MH185" i="2"/>
  <c r="MI185" i="2" s="1"/>
  <c r="HN213" i="2"/>
  <c r="FZ96" i="2"/>
  <c r="GD96" i="2"/>
  <c r="GC96" i="2"/>
  <c r="GB96" i="2"/>
  <c r="GA96" i="2"/>
  <c r="KY228" i="2" l="1"/>
  <c r="KZ228" i="2" s="1"/>
  <c r="LA228" i="2" s="1"/>
  <c r="LB228" i="2" s="1"/>
  <c r="LC228" i="2" s="1"/>
  <c r="LD228" i="2" s="1"/>
  <c r="LE228" i="2" s="1"/>
  <c r="LF228" i="2" s="1"/>
  <c r="LG228" i="2" s="1"/>
  <c r="LH228" i="2" s="1"/>
  <c r="LI228" i="2" s="1"/>
  <c r="LJ228" i="2" s="1"/>
  <c r="LK228" i="2" s="1"/>
  <c r="LL228" i="2" s="1"/>
  <c r="HO178" i="2"/>
  <c r="HN229" i="2"/>
  <c r="MJ185" i="2"/>
  <c r="HO213" i="2"/>
  <c r="FS96" i="2"/>
  <c r="FW96" i="2"/>
  <c r="FV96" i="2"/>
  <c r="FU96" i="2"/>
  <c r="FT96" i="2"/>
  <c r="LM228" i="2" l="1"/>
  <c r="LN228" i="2" s="1"/>
  <c r="LO228" i="2" s="1"/>
  <c r="LP228" i="2" s="1"/>
  <c r="HP178" i="2"/>
  <c r="HO229" i="2"/>
  <c r="MK185" i="2"/>
  <c r="HP213" i="2"/>
  <c r="FL96" i="2"/>
  <c r="FP96" i="2"/>
  <c r="FO96" i="2"/>
  <c r="FN96" i="2"/>
  <c r="FM96" i="2"/>
  <c r="LQ228" i="2" l="1"/>
  <c r="LR228" i="2" s="1"/>
  <c r="HQ178" i="2"/>
  <c r="HP229" i="2"/>
  <c r="ML185" i="2"/>
  <c r="HQ213" i="2"/>
  <c r="FI96" i="2"/>
  <c r="LS228" i="2" l="1"/>
  <c r="LT228" i="2" s="1"/>
  <c r="HR178" i="2"/>
  <c r="HQ229" i="2"/>
  <c r="MM185" i="2"/>
  <c r="HR213" i="2"/>
  <c r="ES96" i="2"/>
  <c r="EV96" i="2"/>
  <c r="EU96" i="2"/>
  <c r="ET96" i="2"/>
  <c r="LU228" i="2" l="1"/>
  <c r="LV228" i="2" s="1"/>
  <c r="LW228" i="2" s="1"/>
  <c r="HS178" i="2"/>
  <c r="HR229" i="2"/>
  <c r="MN185" i="2"/>
  <c r="HS213" i="2"/>
  <c r="EL96" i="2"/>
  <c r="EP96" i="2"/>
  <c r="EO96" i="2"/>
  <c r="EN96" i="2"/>
  <c r="EM96" i="2"/>
  <c r="LX228" i="2" l="1"/>
  <c r="LY228" i="2" s="1"/>
  <c r="LZ228" i="2" s="1"/>
  <c r="MA228" i="2" s="1"/>
  <c r="HT178" i="2"/>
  <c r="HS229" i="2"/>
  <c r="MO185" i="2"/>
  <c r="HT213" i="2"/>
  <c r="EI96" i="2"/>
  <c r="EH96" i="2"/>
  <c r="EG96" i="2"/>
  <c r="EF96" i="2"/>
  <c r="EE96" i="2"/>
  <c r="MB228" i="2" l="1"/>
  <c r="MC228" i="2" s="1"/>
  <c r="HU178" i="2"/>
  <c r="HT229" i="2"/>
  <c r="MP185" i="2"/>
  <c r="HU213" i="2"/>
  <c r="EB96" i="2"/>
  <c r="EA96" i="2"/>
  <c r="DZ96" i="2"/>
  <c r="DY96" i="2"/>
  <c r="DX96" i="2"/>
  <c r="MD228" i="2" l="1"/>
  <c r="ME228" i="2" s="1"/>
  <c r="MF228" i="2" s="1"/>
  <c r="MG228" i="2" s="1"/>
  <c r="MH228" i="2" s="1"/>
  <c r="MI228" i="2" s="1"/>
  <c r="MJ228" i="2" s="1"/>
  <c r="MK228" i="2" s="1"/>
  <c r="ML228" i="2" s="1"/>
  <c r="MM228" i="2" s="1"/>
  <c r="MN228" i="2" s="1"/>
  <c r="MO228" i="2" s="1"/>
  <c r="MP228" i="2" s="1"/>
  <c r="MQ228" i="2" s="1"/>
  <c r="MR228" i="2" s="1"/>
  <c r="MS228" i="2" s="1"/>
  <c r="MT228" i="2" s="1"/>
  <c r="MU228" i="2" s="1"/>
  <c r="MV228" i="2" s="1"/>
  <c r="HV178" i="2"/>
  <c r="HU229" i="2"/>
  <c r="MQ185" i="2"/>
  <c r="HV213" i="2"/>
  <c r="DT96" i="2"/>
  <c r="MW228" i="2" l="1"/>
  <c r="MX228" i="2" s="1"/>
  <c r="MY228" i="2" s="1"/>
  <c r="MZ228" i="2" s="1"/>
  <c r="NA228" i="2" s="1"/>
  <c r="NB228" i="2" s="1"/>
  <c r="NC228" i="2" s="1"/>
  <c r="ND228" i="2" s="1"/>
  <c r="HW178" i="2"/>
  <c r="HV229" i="2"/>
  <c r="MR185" i="2"/>
  <c r="HW213" i="2"/>
  <c r="DS96" i="2"/>
  <c r="DU96" i="2"/>
  <c r="HX178" i="2" l="1"/>
  <c r="HW229" i="2"/>
  <c r="MS185" i="2"/>
  <c r="HX213" i="2"/>
  <c r="DH96" i="2"/>
  <c r="HY178" i="2" l="1"/>
  <c r="HX229" i="2"/>
  <c r="MT185" i="2"/>
  <c r="HY213" i="2"/>
  <c r="DG96" i="2"/>
  <c r="HZ178" i="2" l="1"/>
  <c r="HY229" i="2"/>
  <c r="MU185" i="2"/>
  <c r="HZ213" i="2"/>
  <c r="CZ96" i="2"/>
  <c r="DD96" i="2"/>
  <c r="DC96" i="2"/>
  <c r="DB96" i="2"/>
  <c r="DA96" i="2"/>
  <c r="IA178" i="2" l="1"/>
  <c r="HZ229" i="2"/>
  <c r="MV185" i="2"/>
  <c r="IA213" i="2"/>
  <c r="CU96" i="2"/>
  <c r="IB178" i="2" l="1"/>
  <c r="IA229" i="2"/>
  <c r="MW185" i="2"/>
  <c r="IB213" i="2"/>
  <c r="CT96" i="2"/>
  <c r="IC178" i="2" l="1"/>
  <c r="IB229" i="2"/>
  <c r="MX185" i="2"/>
  <c r="IC213" i="2"/>
  <c r="CS96" i="2"/>
  <c r="CW96" i="2"/>
  <c r="CV96" i="2"/>
  <c r="IC229" i="2" l="1"/>
  <c r="ID178" i="2"/>
  <c r="MY185" i="2"/>
  <c r="ID213" i="2"/>
  <c r="CO96" i="2"/>
  <c r="CN96" i="2"/>
  <c r="CM96" i="2"/>
  <c r="CL96" i="2"/>
  <c r="CE96" i="2"/>
  <c r="CP96" i="2"/>
  <c r="CL45" i="2"/>
  <c r="IE178" i="2" l="1"/>
  <c r="ID229" i="2"/>
  <c r="MZ185" i="2"/>
  <c r="IE213" i="2"/>
  <c r="CF96" i="2"/>
  <c r="IF178" i="2" l="1"/>
  <c r="IE229" i="2"/>
  <c r="NA185" i="2"/>
  <c r="IF213" i="2"/>
  <c r="CI96" i="2"/>
  <c r="CH96" i="2"/>
  <c r="CG96" i="2"/>
  <c r="IG178" i="2" l="1"/>
  <c r="IF229" i="2"/>
  <c r="NB185" i="2"/>
  <c r="IG213" i="2"/>
  <c r="BN96" i="2"/>
  <c r="BM96" i="2"/>
  <c r="BQ96" i="2"/>
  <c r="BP96" i="2"/>
  <c r="BO96" i="2"/>
  <c r="IH178" i="2" l="1"/>
  <c r="IG229" i="2"/>
  <c r="NC185" i="2"/>
  <c r="IH213" i="2"/>
  <c r="BH96" i="2"/>
  <c r="BJ96" i="2"/>
  <c r="BI96" i="2"/>
  <c r="BG96" i="2"/>
  <c r="BF96" i="2"/>
  <c r="AY10" i="2"/>
  <c r="AY96" i="2"/>
  <c r="BC96" i="2"/>
  <c r="BB96" i="2"/>
  <c r="BA96" i="2"/>
  <c r="AZ96" i="2"/>
  <c r="II178" i="2" l="1"/>
  <c r="IH229" i="2"/>
  <c r="ND185" i="2"/>
  <c r="II213" i="2"/>
  <c r="AS96" i="2"/>
  <c r="AR96" i="2"/>
  <c r="AV96" i="2"/>
  <c r="AU96" i="2"/>
  <c r="AT96" i="2"/>
  <c r="IJ178" i="2" l="1"/>
  <c r="IK178" i="2" s="1"/>
  <c r="II229" i="2"/>
  <c r="IJ213" i="2"/>
  <c r="AH96" i="2"/>
  <c r="AG96" i="2"/>
  <c r="AF96" i="2"/>
  <c r="AE96" i="2"/>
  <c r="AD96" i="2"/>
  <c r="IL178" i="2" l="1"/>
  <c r="IK213" i="2"/>
  <c r="IK229" i="2" s="1"/>
  <c r="AJ44" i="2"/>
  <c r="AK6" i="2"/>
  <c r="AJ6" i="2"/>
  <c r="AI6" i="2"/>
  <c r="AJ9" i="2"/>
  <c r="IM178" i="2" l="1"/>
  <c r="IL213" i="2"/>
  <c r="IL229" i="2" s="1"/>
  <c r="Y10" i="2"/>
  <c r="X96" i="2"/>
  <c r="IN178" i="2" l="1"/>
  <c r="IM213" i="2"/>
  <c r="IM229" i="2" s="1"/>
  <c r="AA96" i="2"/>
  <c r="Z96" i="2"/>
  <c r="Y96" i="2"/>
  <c r="W96" i="2"/>
  <c r="IO178" i="2" l="1"/>
  <c r="IN213" i="2"/>
  <c r="IN229" i="2" s="1"/>
  <c r="AK61" i="2"/>
  <c r="SZ71" i="2"/>
  <c r="SZ79" i="2"/>
  <c r="SZ78" i="2"/>
  <c r="SZ77" i="2"/>
  <c r="SZ76" i="2"/>
  <c r="SZ75" i="2"/>
  <c r="SZ74" i="2"/>
  <c r="SZ73" i="2"/>
  <c r="SZ72" i="2"/>
  <c r="SZ69" i="2"/>
  <c r="SZ68" i="2"/>
  <c r="SZ67" i="2"/>
  <c r="SZ66" i="2"/>
  <c r="SZ65" i="2"/>
  <c r="SZ64" i="2"/>
  <c r="SZ63" i="2"/>
  <c r="SZ62" i="2"/>
  <c r="SZ61" i="2"/>
  <c r="RC79" i="2"/>
  <c r="RC78" i="2"/>
  <c r="RC77" i="2"/>
  <c r="RC76" i="2"/>
  <c r="RC75" i="2"/>
  <c r="RC74" i="2"/>
  <c r="RC73" i="2"/>
  <c r="RC72" i="2"/>
  <c r="RC71" i="2"/>
  <c r="RC69" i="2"/>
  <c r="RC68" i="2"/>
  <c r="RC67" i="2"/>
  <c r="RC66" i="2"/>
  <c r="RC65" i="2"/>
  <c r="RC64" i="2"/>
  <c r="RC63" i="2"/>
  <c r="RC62" i="2"/>
  <c r="RC61" i="2"/>
  <c r="PG79" i="2"/>
  <c r="PG78" i="2"/>
  <c r="PG77" i="2"/>
  <c r="PG76" i="2"/>
  <c r="PG75" i="2"/>
  <c r="PG74" i="2"/>
  <c r="PG73" i="2"/>
  <c r="PG72" i="2"/>
  <c r="PG71" i="2"/>
  <c r="PG69" i="2"/>
  <c r="PG68" i="2"/>
  <c r="PG67" i="2"/>
  <c r="PG66" i="2"/>
  <c r="PG65" i="2"/>
  <c r="PG64" i="2"/>
  <c r="PG63" i="2"/>
  <c r="PG62" i="2"/>
  <c r="PG61" i="2"/>
  <c r="NL79" i="2"/>
  <c r="NL78" i="2"/>
  <c r="NL77" i="2"/>
  <c r="NL76" i="2"/>
  <c r="NL75" i="2"/>
  <c r="NL74" i="2"/>
  <c r="NL73" i="2"/>
  <c r="NL72" i="2"/>
  <c r="NL71" i="2"/>
  <c r="NL69" i="2"/>
  <c r="NL68" i="2"/>
  <c r="NL67" i="2"/>
  <c r="NL66" i="2"/>
  <c r="NL65" i="2"/>
  <c r="NL64" i="2"/>
  <c r="NL63" i="2"/>
  <c r="NL62" i="2"/>
  <c r="NL61" i="2"/>
  <c r="LR79" i="2"/>
  <c r="LR78" i="2"/>
  <c r="LR77" i="2"/>
  <c r="LR76" i="2"/>
  <c r="LR75" i="2"/>
  <c r="LR74" i="2"/>
  <c r="LR73" i="2"/>
  <c r="LR72" i="2"/>
  <c r="LR71" i="2"/>
  <c r="LR69" i="2"/>
  <c r="LR68" i="2"/>
  <c r="LR67" i="2"/>
  <c r="LR66" i="2"/>
  <c r="LR65" i="2"/>
  <c r="LR64" i="2"/>
  <c r="LR63" i="2"/>
  <c r="LR62" i="2"/>
  <c r="LR61" i="2"/>
  <c r="JY79" i="2"/>
  <c r="JY78" i="2"/>
  <c r="JY77" i="2"/>
  <c r="JY76" i="2"/>
  <c r="JY75" i="2"/>
  <c r="JY74" i="2"/>
  <c r="JY73" i="2"/>
  <c r="JY72" i="2"/>
  <c r="JY71" i="2"/>
  <c r="JY69" i="2"/>
  <c r="JY68" i="2"/>
  <c r="JY67" i="2"/>
  <c r="JY66" i="2"/>
  <c r="JY65" i="2"/>
  <c r="JY64" i="2"/>
  <c r="JY63" i="2"/>
  <c r="JY62" i="2"/>
  <c r="JY61" i="2"/>
  <c r="IG79" i="2"/>
  <c r="IG78" i="2"/>
  <c r="IG77" i="2"/>
  <c r="IG76" i="2"/>
  <c r="IG75" i="2"/>
  <c r="IG74" i="2"/>
  <c r="IG73" i="2"/>
  <c r="IG72" i="2"/>
  <c r="IG71" i="2"/>
  <c r="IG69" i="2"/>
  <c r="IG68" i="2"/>
  <c r="IG67" i="2"/>
  <c r="IG66" i="2"/>
  <c r="IG65" i="2"/>
  <c r="IG64" i="2"/>
  <c r="IG63" i="2"/>
  <c r="IG62" i="2"/>
  <c r="IG61" i="2"/>
  <c r="GP79" i="2"/>
  <c r="GP78" i="2"/>
  <c r="GP77" i="2"/>
  <c r="GP76" i="2"/>
  <c r="GP75" i="2"/>
  <c r="GP74" i="2"/>
  <c r="GP73" i="2"/>
  <c r="GP72" i="2"/>
  <c r="GP71" i="2"/>
  <c r="GP69" i="2"/>
  <c r="GP68" i="2"/>
  <c r="GP67" i="2"/>
  <c r="GP66" i="2"/>
  <c r="GP65" i="2"/>
  <c r="GP64" i="2"/>
  <c r="GP63" i="2"/>
  <c r="GP62" i="2"/>
  <c r="GP61" i="2"/>
  <c r="EZ79" i="2"/>
  <c r="EZ78" i="2"/>
  <c r="EZ77" i="2"/>
  <c r="EZ76" i="2"/>
  <c r="EZ75" i="2"/>
  <c r="EZ74" i="2"/>
  <c r="EZ73" i="2"/>
  <c r="EZ72" i="2"/>
  <c r="EZ71" i="2"/>
  <c r="EZ69" i="2"/>
  <c r="EZ68" i="2"/>
  <c r="EZ67" i="2"/>
  <c r="EZ66" i="2"/>
  <c r="EZ65" i="2"/>
  <c r="EZ64" i="2"/>
  <c r="EZ63" i="2"/>
  <c r="EZ62" i="2"/>
  <c r="EZ61" i="2"/>
  <c r="DK79" i="2"/>
  <c r="DK78" i="2"/>
  <c r="DK77" i="2"/>
  <c r="DK76" i="2"/>
  <c r="DK75" i="2"/>
  <c r="DK74" i="2"/>
  <c r="DK73" i="2"/>
  <c r="DK72" i="2"/>
  <c r="DK71" i="2"/>
  <c r="DK69" i="2"/>
  <c r="DK68" i="2"/>
  <c r="DK67" i="2"/>
  <c r="DK66" i="2"/>
  <c r="DK65" i="2"/>
  <c r="DK64" i="2"/>
  <c r="DK63" i="2"/>
  <c r="DK62" i="2"/>
  <c r="DK61" i="2"/>
  <c r="BW79" i="2"/>
  <c r="BW78" i="2"/>
  <c r="BW77" i="2"/>
  <c r="BW76" i="2"/>
  <c r="BW75" i="2"/>
  <c r="BW74" i="2"/>
  <c r="BW73" i="2"/>
  <c r="BW72" i="2"/>
  <c r="BW71" i="2"/>
  <c r="BW69" i="2"/>
  <c r="BW68" i="2"/>
  <c r="BW67" i="2"/>
  <c r="BW66" i="2"/>
  <c r="BW65" i="2"/>
  <c r="BW64" i="2"/>
  <c r="BW63" i="2"/>
  <c r="BW62" i="2"/>
  <c r="BW61" i="2"/>
  <c r="AK71" i="2"/>
  <c r="AK79" i="2"/>
  <c r="AK78" i="2"/>
  <c r="AK77" i="2"/>
  <c r="AK76" i="2"/>
  <c r="AK75" i="2"/>
  <c r="AK74" i="2"/>
  <c r="AK73" i="2"/>
  <c r="AK72" i="2"/>
  <c r="IP178" i="2" l="1"/>
  <c r="IO213" i="2"/>
  <c r="IO229" i="2" s="1"/>
  <c r="AI2" i="2"/>
  <c r="AJ2" i="2"/>
  <c r="AK2" i="2"/>
  <c r="BU2" i="2"/>
  <c r="BV2" i="2"/>
  <c r="BW2" i="2"/>
  <c r="DI2" i="2"/>
  <c r="DJ2" i="2"/>
  <c r="DK2" i="2"/>
  <c r="EX2" i="2"/>
  <c r="EY2" i="2"/>
  <c r="EZ2" i="2"/>
  <c r="GN2" i="2"/>
  <c r="GO2" i="2"/>
  <c r="GP2" i="2"/>
  <c r="IE2" i="2"/>
  <c r="IF2" i="2"/>
  <c r="IG2" i="2"/>
  <c r="JW2" i="2"/>
  <c r="JX2" i="2"/>
  <c r="JY2" i="2"/>
  <c r="LP2" i="2"/>
  <c r="LQ2" i="2"/>
  <c r="LR2" i="2"/>
  <c r="NJ2" i="2"/>
  <c r="NK2" i="2"/>
  <c r="NL2" i="2"/>
  <c r="PE2" i="2"/>
  <c r="PF2" i="2"/>
  <c r="PF50" i="2" s="1"/>
  <c r="PG2" i="2"/>
  <c r="RA2" i="2"/>
  <c r="RB2" i="2"/>
  <c r="RB50" i="2" s="1"/>
  <c r="RC2" i="2"/>
  <c r="SX2" i="2"/>
  <c r="SY2" i="2"/>
  <c r="SY50" i="2" s="1"/>
  <c r="SZ2" i="2"/>
  <c r="AI3" i="2"/>
  <c r="AJ3" i="2"/>
  <c r="AK3" i="2"/>
  <c r="BU3" i="2"/>
  <c r="BV3" i="2"/>
  <c r="BW3" i="2"/>
  <c r="DI3" i="2"/>
  <c r="DJ3" i="2"/>
  <c r="DK3" i="2"/>
  <c r="EX3" i="2"/>
  <c r="EY3" i="2"/>
  <c r="EZ3" i="2"/>
  <c r="GN3" i="2"/>
  <c r="GO3" i="2"/>
  <c r="GP3" i="2"/>
  <c r="IE3" i="2"/>
  <c r="IF3" i="2"/>
  <c r="IG3" i="2"/>
  <c r="JW3" i="2"/>
  <c r="JX3" i="2"/>
  <c r="JY3" i="2"/>
  <c r="LP3" i="2"/>
  <c r="LQ3" i="2"/>
  <c r="LR3" i="2"/>
  <c r="NJ3" i="2"/>
  <c r="NK3" i="2"/>
  <c r="NL3" i="2"/>
  <c r="PE3" i="2"/>
  <c r="PF3" i="2"/>
  <c r="PG3" i="2"/>
  <c r="RA3" i="2"/>
  <c r="RB3" i="2"/>
  <c r="RC3" i="2"/>
  <c r="SX3" i="2"/>
  <c r="SY3" i="2"/>
  <c r="SZ3" i="2"/>
  <c r="AI4" i="2"/>
  <c r="AJ4" i="2"/>
  <c r="AK4" i="2"/>
  <c r="BU4" i="2"/>
  <c r="BV4" i="2"/>
  <c r="BW4" i="2"/>
  <c r="DI4" i="2"/>
  <c r="DJ4" i="2"/>
  <c r="DK4" i="2"/>
  <c r="EX4" i="2"/>
  <c r="EY4" i="2"/>
  <c r="EZ4" i="2"/>
  <c r="GN4" i="2"/>
  <c r="GO4" i="2"/>
  <c r="GP4" i="2"/>
  <c r="IE4" i="2"/>
  <c r="IF4" i="2"/>
  <c r="IG4" i="2"/>
  <c r="JW4" i="2"/>
  <c r="JX4" i="2"/>
  <c r="JY4" i="2"/>
  <c r="LP4" i="2"/>
  <c r="LQ4" i="2"/>
  <c r="LR4" i="2"/>
  <c r="NJ4" i="2"/>
  <c r="NK4" i="2"/>
  <c r="NL4" i="2"/>
  <c r="PE4" i="2"/>
  <c r="PF4" i="2"/>
  <c r="PG4" i="2"/>
  <c r="RA4" i="2"/>
  <c r="RB4" i="2"/>
  <c r="RC4" i="2"/>
  <c r="SX4" i="2"/>
  <c r="SY4" i="2"/>
  <c r="SZ4" i="2"/>
  <c r="AI5" i="2"/>
  <c r="AJ5" i="2"/>
  <c r="AK5" i="2"/>
  <c r="BU5" i="2"/>
  <c r="BV5" i="2"/>
  <c r="BW5" i="2"/>
  <c r="DI5" i="2"/>
  <c r="DJ5" i="2"/>
  <c r="DK5" i="2"/>
  <c r="EX5" i="2"/>
  <c r="EY5" i="2"/>
  <c r="EZ5" i="2"/>
  <c r="GN5" i="2"/>
  <c r="GO5" i="2"/>
  <c r="GP5" i="2"/>
  <c r="IE5" i="2"/>
  <c r="IF5" i="2"/>
  <c r="IG5" i="2"/>
  <c r="JW5" i="2"/>
  <c r="JX5" i="2"/>
  <c r="JY5" i="2"/>
  <c r="LP5" i="2"/>
  <c r="LQ5" i="2"/>
  <c r="LR5" i="2"/>
  <c r="NJ5" i="2"/>
  <c r="NK5" i="2"/>
  <c r="NL5" i="2"/>
  <c r="PE5" i="2"/>
  <c r="PF5" i="2"/>
  <c r="PG5" i="2"/>
  <c r="RA5" i="2"/>
  <c r="RB5" i="2"/>
  <c r="RC5" i="2"/>
  <c r="SX5" i="2"/>
  <c r="SY5" i="2"/>
  <c r="SZ5" i="2"/>
  <c r="BU6" i="2"/>
  <c r="BV6" i="2"/>
  <c r="BW6" i="2"/>
  <c r="DI6" i="2"/>
  <c r="DJ6" i="2"/>
  <c r="DK6" i="2"/>
  <c r="EX6" i="2"/>
  <c r="EY6" i="2"/>
  <c r="EZ6" i="2"/>
  <c r="GN6" i="2"/>
  <c r="GO6" i="2"/>
  <c r="GP6" i="2"/>
  <c r="IE6" i="2"/>
  <c r="IF6" i="2"/>
  <c r="IG6" i="2"/>
  <c r="JW6" i="2"/>
  <c r="JX6" i="2"/>
  <c r="JY6" i="2"/>
  <c r="LP6" i="2"/>
  <c r="LQ6" i="2"/>
  <c r="LR6" i="2"/>
  <c r="NJ6" i="2"/>
  <c r="NK6" i="2"/>
  <c r="NL6" i="2"/>
  <c r="PE6" i="2"/>
  <c r="PF6" i="2"/>
  <c r="PG6" i="2"/>
  <c r="RA6" i="2"/>
  <c r="RB6" i="2"/>
  <c r="RC6" i="2"/>
  <c r="SX6" i="2"/>
  <c r="SY6" i="2"/>
  <c r="SZ6" i="2"/>
  <c r="AI7" i="2"/>
  <c r="AJ7" i="2"/>
  <c r="AK7" i="2"/>
  <c r="BU7" i="2"/>
  <c r="BV7" i="2"/>
  <c r="BW7" i="2"/>
  <c r="DI7" i="2"/>
  <c r="DJ7" i="2"/>
  <c r="DK7" i="2"/>
  <c r="EX7" i="2"/>
  <c r="EY7" i="2"/>
  <c r="EZ7" i="2"/>
  <c r="GN7" i="2"/>
  <c r="GO7" i="2"/>
  <c r="GP7" i="2"/>
  <c r="IE7" i="2"/>
  <c r="IF7" i="2"/>
  <c r="IG7" i="2"/>
  <c r="JW7" i="2"/>
  <c r="JX7" i="2"/>
  <c r="JY7" i="2"/>
  <c r="LP7" i="2"/>
  <c r="LQ7" i="2"/>
  <c r="LR7" i="2"/>
  <c r="NJ7" i="2"/>
  <c r="NK7" i="2"/>
  <c r="NL7" i="2"/>
  <c r="PE7" i="2"/>
  <c r="PF7" i="2"/>
  <c r="PG7" i="2"/>
  <c r="RA7" i="2"/>
  <c r="RB7" i="2"/>
  <c r="RC7" i="2"/>
  <c r="SX7" i="2"/>
  <c r="SY7" i="2"/>
  <c r="SZ7" i="2"/>
  <c r="AI8" i="2"/>
  <c r="AJ8" i="2"/>
  <c r="AK8" i="2"/>
  <c r="BU8" i="2"/>
  <c r="BV8" i="2"/>
  <c r="BW8" i="2"/>
  <c r="DI8" i="2"/>
  <c r="DJ8" i="2"/>
  <c r="DK8" i="2"/>
  <c r="EX8" i="2"/>
  <c r="EY8" i="2"/>
  <c r="EZ8" i="2"/>
  <c r="GN8" i="2"/>
  <c r="GO8" i="2"/>
  <c r="GP8" i="2"/>
  <c r="IE8" i="2"/>
  <c r="IF8" i="2"/>
  <c r="IG8" i="2"/>
  <c r="JW8" i="2"/>
  <c r="JX8" i="2"/>
  <c r="JY8" i="2"/>
  <c r="LP8" i="2"/>
  <c r="LQ8" i="2"/>
  <c r="LR8" i="2"/>
  <c r="NJ8" i="2"/>
  <c r="NK8" i="2"/>
  <c r="NL8" i="2"/>
  <c r="PE8" i="2"/>
  <c r="PF8" i="2"/>
  <c r="PG8" i="2"/>
  <c r="RA8" i="2"/>
  <c r="RB8" i="2"/>
  <c r="RC8" i="2"/>
  <c r="SX8" i="2"/>
  <c r="SY8" i="2"/>
  <c r="SZ8" i="2"/>
  <c r="AI9" i="2"/>
  <c r="AK9" i="2"/>
  <c r="BU9" i="2"/>
  <c r="BV9" i="2"/>
  <c r="BW9" i="2"/>
  <c r="DI9" i="2"/>
  <c r="DJ9" i="2"/>
  <c r="DK9" i="2"/>
  <c r="EX9" i="2"/>
  <c r="EY9" i="2"/>
  <c r="EZ9" i="2"/>
  <c r="GN9" i="2"/>
  <c r="GO9" i="2"/>
  <c r="GP9" i="2"/>
  <c r="IE9" i="2"/>
  <c r="IF9" i="2"/>
  <c r="IG9" i="2"/>
  <c r="JW9" i="2"/>
  <c r="JX9" i="2"/>
  <c r="JY9" i="2"/>
  <c r="LP9" i="2"/>
  <c r="LQ9" i="2"/>
  <c r="LR9" i="2"/>
  <c r="NJ9" i="2"/>
  <c r="NK9" i="2"/>
  <c r="NL9" i="2"/>
  <c r="PE9" i="2"/>
  <c r="PF9" i="2"/>
  <c r="PG9" i="2"/>
  <c r="RA9" i="2"/>
  <c r="RB9" i="2"/>
  <c r="RC9" i="2"/>
  <c r="SX9" i="2"/>
  <c r="SY9" i="2"/>
  <c r="S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Z10" i="2"/>
  <c r="AA10" i="2"/>
  <c r="AB10" i="2"/>
  <c r="AC10" i="2"/>
  <c r="AD10" i="2"/>
  <c r="AE10" i="2"/>
  <c r="AF10" i="2"/>
  <c r="AG10" i="2"/>
  <c r="AH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NH10" i="2"/>
  <c r="NI10" i="2"/>
  <c r="NZ10" i="2"/>
  <c r="OA10" i="2"/>
  <c r="OB10" i="2"/>
  <c r="OC10" i="2"/>
  <c r="OD10" i="2"/>
  <c r="OE10" i="2"/>
  <c r="OF10" i="2"/>
  <c r="OG10" i="2"/>
  <c r="OH10" i="2"/>
  <c r="OI10" i="2"/>
  <c r="OJ10" i="2"/>
  <c r="OK10" i="2"/>
  <c r="OL10" i="2"/>
  <c r="OM10" i="2"/>
  <c r="ON10" i="2"/>
  <c r="OO10" i="2"/>
  <c r="OP10" i="2"/>
  <c r="OQ10" i="2"/>
  <c r="OR10" i="2"/>
  <c r="OS10" i="2"/>
  <c r="OT10" i="2"/>
  <c r="OU10" i="2"/>
  <c r="OV10" i="2"/>
  <c r="OW10" i="2"/>
  <c r="OX10" i="2"/>
  <c r="OY10" i="2"/>
  <c r="OZ10" i="2"/>
  <c r="PA10" i="2"/>
  <c r="PB10" i="2"/>
  <c r="PC10" i="2"/>
  <c r="PD10" i="2"/>
  <c r="PV10" i="2"/>
  <c r="PW10" i="2"/>
  <c r="PX10" i="2"/>
  <c r="PY10" i="2"/>
  <c r="PZ10" i="2"/>
  <c r="QA10" i="2"/>
  <c r="QB10" i="2"/>
  <c r="QC10" i="2"/>
  <c r="QD10" i="2"/>
  <c r="QE10" i="2"/>
  <c r="QF10" i="2"/>
  <c r="QG10" i="2"/>
  <c r="QH10" i="2"/>
  <c r="QI10" i="2"/>
  <c r="QJ10" i="2"/>
  <c r="QK10" i="2"/>
  <c r="QL10" i="2"/>
  <c r="QM10" i="2"/>
  <c r="QN10" i="2"/>
  <c r="QO10" i="2"/>
  <c r="QP10" i="2"/>
  <c r="QQ10" i="2"/>
  <c r="QR10" i="2"/>
  <c r="QS10" i="2"/>
  <c r="QT10" i="2"/>
  <c r="QU10" i="2"/>
  <c r="QV10" i="2"/>
  <c r="QW10" i="2"/>
  <c r="QX10" i="2"/>
  <c r="QY10" i="2"/>
  <c r="QZ10" i="2"/>
  <c r="RS10" i="2"/>
  <c r="RT10" i="2"/>
  <c r="RU10" i="2"/>
  <c r="RV10" i="2"/>
  <c r="RW10" i="2"/>
  <c r="RX10" i="2"/>
  <c r="RY10" i="2"/>
  <c r="RZ10" i="2"/>
  <c r="SA10" i="2"/>
  <c r="SB10" i="2"/>
  <c r="SC10" i="2"/>
  <c r="SD10" i="2"/>
  <c r="SE10" i="2"/>
  <c r="SF10" i="2"/>
  <c r="SG10" i="2"/>
  <c r="SH10" i="2"/>
  <c r="SI10" i="2"/>
  <c r="SJ10" i="2"/>
  <c r="SK10" i="2"/>
  <c r="SL10" i="2"/>
  <c r="SM10" i="2"/>
  <c r="SN10" i="2"/>
  <c r="SO10" i="2"/>
  <c r="SP10" i="2"/>
  <c r="SQ10" i="2"/>
  <c r="SR10" i="2"/>
  <c r="SS10" i="2"/>
  <c r="ST10" i="2"/>
  <c r="SU10" i="2"/>
  <c r="SV10" i="2"/>
  <c r="SW10" i="2"/>
  <c r="AI11" i="2"/>
  <c r="AJ11" i="2"/>
  <c r="AK11" i="2"/>
  <c r="BU11" i="2"/>
  <c r="BV11" i="2"/>
  <c r="BW11" i="2"/>
  <c r="DI11" i="2"/>
  <c r="DJ11" i="2"/>
  <c r="DK11" i="2"/>
  <c r="EX11" i="2"/>
  <c r="EY11" i="2"/>
  <c r="EZ11" i="2"/>
  <c r="GN11" i="2"/>
  <c r="GO11" i="2"/>
  <c r="GP11" i="2"/>
  <c r="IE11" i="2"/>
  <c r="IF11" i="2"/>
  <c r="IG11" i="2"/>
  <c r="JW11" i="2"/>
  <c r="JX11" i="2"/>
  <c r="JY11" i="2"/>
  <c r="LP11" i="2"/>
  <c r="LQ11" i="2"/>
  <c r="LR11" i="2"/>
  <c r="NJ11" i="2"/>
  <c r="NK11" i="2"/>
  <c r="NL11" i="2"/>
  <c r="PE11" i="2"/>
  <c r="PF11" i="2"/>
  <c r="PG11" i="2"/>
  <c r="RA11" i="2"/>
  <c r="RB11" i="2"/>
  <c r="RC11" i="2"/>
  <c r="SX11" i="2"/>
  <c r="SY11" i="2"/>
  <c r="SZ11" i="2"/>
  <c r="AI12" i="2"/>
  <c r="AJ12" i="2"/>
  <c r="AK12" i="2"/>
  <c r="BU12" i="2"/>
  <c r="BV12" i="2"/>
  <c r="BW12" i="2"/>
  <c r="DI12" i="2"/>
  <c r="DJ12" i="2"/>
  <c r="DK12" i="2"/>
  <c r="EX12" i="2"/>
  <c r="EY12" i="2"/>
  <c r="EZ12" i="2"/>
  <c r="GN12" i="2"/>
  <c r="GO12" i="2"/>
  <c r="GP12" i="2"/>
  <c r="IE12" i="2"/>
  <c r="IF12" i="2"/>
  <c r="IG12" i="2"/>
  <c r="JW12" i="2"/>
  <c r="JX12" i="2"/>
  <c r="JY12" i="2"/>
  <c r="LP12" i="2"/>
  <c r="LQ12" i="2"/>
  <c r="LR12" i="2"/>
  <c r="NJ12" i="2"/>
  <c r="NK12" i="2"/>
  <c r="NL12" i="2"/>
  <c r="PE12" i="2"/>
  <c r="PF12" i="2"/>
  <c r="PG12" i="2"/>
  <c r="RA12" i="2"/>
  <c r="RB12" i="2"/>
  <c r="RC12" i="2"/>
  <c r="SX12" i="2"/>
  <c r="SY12" i="2"/>
  <c r="SZ12" i="2"/>
  <c r="AI13" i="2"/>
  <c r="AJ13" i="2"/>
  <c r="AK13" i="2"/>
  <c r="BU13" i="2"/>
  <c r="BV13" i="2"/>
  <c r="BW13" i="2"/>
  <c r="DI13" i="2"/>
  <c r="DJ13" i="2"/>
  <c r="DK13" i="2"/>
  <c r="EX13" i="2"/>
  <c r="EY13" i="2"/>
  <c r="EZ13" i="2"/>
  <c r="GN13" i="2"/>
  <c r="GO13" i="2"/>
  <c r="GP13" i="2"/>
  <c r="IE13" i="2"/>
  <c r="IF13" i="2"/>
  <c r="IG13" i="2"/>
  <c r="JW13" i="2"/>
  <c r="JX13" i="2"/>
  <c r="JY13" i="2"/>
  <c r="LP13" i="2"/>
  <c r="LQ13" i="2"/>
  <c r="LR13" i="2"/>
  <c r="NJ13" i="2"/>
  <c r="NK13" i="2"/>
  <c r="NL13" i="2"/>
  <c r="PE13" i="2"/>
  <c r="PF13" i="2"/>
  <c r="PG13" i="2"/>
  <c r="RA13" i="2"/>
  <c r="RB13" i="2"/>
  <c r="RC13" i="2"/>
  <c r="SX13" i="2"/>
  <c r="SY13" i="2"/>
  <c r="SZ13" i="2"/>
  <c r="AI14" i="2"/>
  <c r="AJ14" i="2"/>
  <c r="AK14" i="2"/>
  <c r="BU14" i="2"/>
  <c r="BV14" i="2"/>
  <c r="BW14" i="2"/>
  <c r="DI14" i="2"/>
  <c r="DJ14" i="2"/>
  <c r="DK14" i="2"/>
  <c r="EX14" i="2"/>
  <c r="EY14" i="2"/>
  <c r="EZ14" i="2"/>
  <c r="GN14" i="2"/>
  <c r="GO14" i="2"/>
  <c r="GP14" i="2"/>
  <c r="IE14" i="2"/>
  <c r="IF14" i="2"/>
  <c r="IG14" i="2"/>
  <c r="JW14" i="2"/>
  <c r="JX14" i="2"/>
  <c r="JY14" i="2"/>
  <c r="LP14" i="2"/>
  <c r="LQ14" i="2"/>
  <c r="LR14" i="2"/>
  <c r="NJ14" i="2"/>
  <c r="NK14" i="2"/>
  <c r="NL14" i="2"/>
  <c r="PE14" i="2"/>
  <c r="PF14" i="2"/>
  <c r="PG14" i="2"/>
  <c r="RA14" i="2"/>
  <c r="RB14" i="2"/>
  <c r="RC14" i="2"/>
  <c r="SX14" i="2"/>
  <c r="SY14" i="2"/>
  <c r="SZ14" i="2"/>
  <c r="AI15" i="2"/>
  <c r="AJ15" i="2"/>
  <c r="AK15" i="2"/>
  <c r="BU15" i="2"/>
  <c r="BV15" i="2"/>
  <c r="BW15" i="2"/>
  <c r="DI15" i="2"/>
  <c r="DJ15" i="2"/>
  <c r="DK15" i="2"/>
  <c r="EX15" i="2"/>
  <c r="EY15" i="2"/>
  <c r="EZ15" i="2"/>
  <c r="GN15" i="2"/>
  <c r="GO15" i="2"/>
  <c r="GP15" i="2"/>
  <c r="IE15" i="2"/>
  <c r="IF15" i="2"/>
  <c r="IG15" i="2"/>
  <c r="JW15" i="2"/>
  <c r="JX15" i="2"/>
  <c r="JY15" i="2"/>
  <c r="LP15" i="2"/>
  <c r="LQ15" i="2"/>
  <c r="LR15" i="2"/>
  <c r="NJ15" i="2"/>
  <c r="NK15" i="2"/>
  <c r="NL15" i="2"/>
  <c r="PE15" i="2"/>
  <c r="PF15" i="2"/>
  <c r="PG15" i="2"/>
  <c r="RA15" i="2"/>
  <c r="RB15" i="2"/>
  <c r="RC15" i="2"/>
  <c r="SX15" i="2"/>
  <c r="SY15" i="2"/>
  <c r="SZ15" i="2"/>
  <c r="AI16" i="2"/>
  <c r="AJ16" i="2"/>
  <c r="AK16" i="2"/>
  <c r="BU16" i="2"/>
  <c r="BV16" i="2"/>
  <c r="BW16" i="2"/>
  <c r="DI16" i="2"/>
  <c r="DJ16" i="2"/>
  <c r="DK16" i="2"/>
  <c r="EX16" i="2"/>
  <c r="EY16" i="2"/>
  <c r="EZ16" i="2"/>
  <c r="GN16" i="2"/>
  <c r="GO16" i="2"/>
  <c r="GP16" i="2"/>
  <c r="IE16" i="2"/>
  <c r="IF16" i="2"/>
  <c r="IG16" i="2"/>
  <c r="JW16" i="2"/>
  <c r="JX16" i="2"/>
  <c r="JY16" i="2"/>
  <c r="LP16" i="2"/>
  <c r="LQ16" i="2"/>
  <c r="LR16" i="2"/>
  <c r="NJ16" i="2"/>
  <c r="NK16" i="2"/>
  <c r="NL16" i="2"/>
  <c r="PE16" i="2"/>
  <c r="PF16" i="2"/>
  <c r="PG16" i="2"/>
  <c r="RA16" i="2"/>
  <c r="RB16" i="2"/>
  <c r="RC16" i="2"/>
  <c r="SX16" i="2"/>
  <c r="SY16" i="2"/>
  <c r="SZ16" i="2"/>
  <c r="AI17" i="2"/>
  <c r="AJ17" i="2"/>
  <c r="AK17" i="2"/>
  <c r="BU17" i="2"/>
  <c r="BV17" i="2"/>
  <c r="BW17" i="2"/>
  <c r="DI17" i="2"/>
  <c r="DJ17" i="2"/>
  <c r="DK17" i="2"/>
  <c r="EX17" i="2"/>
  <c r="EY17" i="2"/>
  <c r="EZ17" i="2"/>
  <c r="GN17" i="2"/>
  <c r="GO17" i="2"/>
  <c r="GP17" i="2"/>
  <c r="IE17" i="2"/>
  <c r="IF17" i="2"/>
  <c r="IG17" i="2"/>
  <c r="JW17" i="2"/>
  <c r="JX17" i="2"/>
  <c r="JY17" i="2"/>
  <c r="LP17" i="2"/>
  <c r="LQ17" i="2"/>
  <c r="LR17" i="2"/>
  <c r="NJ17" i="2"/>
  <c r="NK17" i="2"/>
  <c r="NL17" i="2"/>
  <c r="PE17" i="2"/>
  <c r="PF17" i="2"/>
  <c r="PG17" i="2"/>
  <c r="RA17" i="2"/>
  <c r="RB17" i="2"/>
  <c r="RC17" i="2"/>
  <c r="SX17" i="2"/>
  <c r="SY17" i="2"/>
  <c r="S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NZ18" i="2"/>
  <c r="OA18" i="2"/>
  <c r="OB18" i="2"/>
  <c r="OC18" i="2"/>
  <c r="OD18" i="2"/>
  <c r="OE18" i="2"/>
  <c r="OF18" i="2"/>
  <c r="OG18" i="2"/>
  <c r="OH18" i="2"/>
  <c r="OI18" i="2"/>
  <c r="OJ18" i="2"/>
  <c r="OK18" i="2"/>
  <c r="OL18" i="2"/>
  <c r="OM18" i="2"/>
  <c r="ON18" i="2"/>
  <c r="OO18" i="2"/>
  <c r="OP18" i="2"/>
  <c r="OQ18" i="2"/>
  <c r="OR18" i="2"/>
  <c r="OS18" i="2"/>
  <c r="OT18" i="2"/>
  <c r="OU18" i="2"/>
  <c r="OV18" i="2"/>
  <c r="OW18" i="2"/>
  <c r="OX18" i="2"/>
  <c r="OY18" i="2"/>
  <c r="OZ18" i="2"/>
  <c r="PA18" i="2"/>
  <c r="PB18" i="2"/>
  <c r="PC18" i="2"/>
  <c r="PD18" i="2"/>
  <c r="PV18" i="2"/>
  <c r="PW18" i="2"/>
  <c r="PX18" i="2"/>
  <c r="PY18" i="2"/>
  <c r="PZ18" i="2"/>
  <c r="QA18" i="2"/>
  <c r="QB18" i="2"/>
  <c r="QC18" i="2"/>
  <c r="QD18" i="2"/>
  <c r="QE18" i="2"/>
  <c r="QF18" i="2"/>
  <c r="QG18" i="2"/>
  <c r="QH18" i="2"/>
  <c r="QI18" i="2"/>
  <c r="QJ18" i="2"/>
  <c r="QK18" i="2"/>
  <c r="QL18" i="2"/>
  <c r="QM18" i="2"/>
  <c r="QN18" i="2"/>
  <c r="QO18" i="2"/>
  <c r="QP18" i="2"/>
  <c r="QQ18" i="2"/>
  <c r="QR18" i="2"/>
  <c r="QS18" i="2"/>
  <c r="QT18" i="2"/>
  <c r="QU18" i="2"/>
  <c r="QV18" i="2"/>
  <c r="QW18" i="2"/>
  <c r="QX18" i="2"/>
  <c r="QY18" i="2"/>
  <c r="QZ18" i="2"/>
  <c r="RS18" i="2"/>
  <c r="RT18" i="2"/>
  <c r="RU18" i="2"/>
  <c r="RV18" i="2"/>
  <c r="RW18" i="2"/>
  <c r="RX18" i="2"/>
  <c r="RY18" i="2"/>
  <c r="RZ18" i="2"/>
  <c r="SA18" i="2"/>
  <c r="SB18" i="2"/>
  <c r="SC18" i="2"/>
  <c r="SD18" i="2"/>
  <c r="SE18" i="2"/>
  <c r="SF18" i="2"/>
  <c r="SG18" i="2"/>
  <c r="SH18" i="2"/>
  <c r="SI18" i="2"/>
  <c r="SJ18" i="2"/>
  <c r="SK18" i="2"/>
  <c r="SL18" i="2"/>
  <c r="SM18" i="2"/>
  <c r="SN18" i="2"/>
  <c r="SO18" i="2"/>
  <c r="SP18" i="2"/>
  <c r="SQ18" i="2"/>
  <c r="SR18" i="2"/>
  <c r="SS18" i="2"/>
  <c r="ST18" i="2"/>
  <c r="SU18" i="2"/>
  <c r="SV18" i="2"/>
  <c r="SW18" i="2"/>
  <c r="AI19" i="2"/>
  <c r="AJ19" i="2"/>
  <c r="AK19" i="2"/>
  <c r="BU19" i="2"/>
  <c r="BV19" i="2"/>
  <c r="BW19" i="2"/>
  <c r="DI19" i="2"/>
  <c r="DJ19" i="2"/>
  <c r="DK19" i="2"/>
  <c r="EX19" i="2"/>
  <c r="EY19" i="2"/>
  <c r="EZ19" i="2"/>
  <c r="GN19" i="2"/>
  <c r="GO19" i="2"/>
  <c r="GP19" i="2"/>
  <c r="IE19" i="2"/>
  <c r="IF19" i="2"/>
  <c r="IG19" i="2"/>
  <c r="JW19" i="2"/>
  <c r="JX19" i="2"/>
  <c r="JY19" i="2"/>
  <c r="LP19" i="2"/>
  <c r="LQ19" i="2"/>
  <c r="LR19" i="2"/>
  <c r="NJ19" i="2"/>
  <c r="NK19" i="2"/>
  <c r="NL19" i="2"/>
  <c r="PE19" i="2"/>
  <c r="PF19" i="2"/>
  <c r="PG19" i="2"/>
  <c r="RA19" i="2"/>
  <c r="RB19" i="2"/>
  <c r="RC19" i="2"/>
  <c r="SX19" i="2"/>
  <c r="SY19" i="2"/>
  <c r="SZ19" i="2"/>
  <c r="AI20" i="2"/>
  <c r="AJ20" i="2"/>
  <c r="AK20" i="2"/>
  <c r="BU20" i="2"/>
  <c r="BV20" i="2"/>
  <c r="BW20" i="2"/>
  <c r="DI20" i="2"/>
  <c r="DJ20" i="2"/>
  <c r="DK20" i="2"/>
  <c r="EX20" i="2"/>
  <c r="EY20" i="2"/>
  <c r="EZ20" i="2"/>
  <c r="GN20" i="2"/>
  <c r="GO20" i="2"/>
  <c r="GP20" i="2"/>
  <c r="IE20" i="2"/>
  <c r="IF20" i="2"/>
  <c r="IG20" i="2"/>
  <c r="JW20" i="2"/>
  <c r="JX20" i="2"/>
  <c r="JY20" i="2"/>
  <c r="LP20" i="2"/>
  <c r="LQ20" i="2"/>
  <c r="LR20" i="2"/>
  <c r="NJ20" i="2"/>
  <c r="NK20" i="2"/>
  <c r="NL20" i="2"/>
  <c r="PE20" i="2"/>
  <c r="PF20" i="2"/>
  <c r="PG20" i="2"/>
  <c r="RA20" i="2"/>
  <c r="RB20" i="2"/>
  <c r="RC20" i="2"/>
  <c r="SX20" i="2"/>
  <c r="SY20" i="2"/>
  <c r="SZ20" i="2"/>
  <c r="AI21" i="2"/>
  <c r="AJ21" i="2"/>
  <c r="AK21" i="2"/>
  <c r="BU21" i="2"/>
  <c r="BV21" i="2"/>
  <c r="BW21" i="2"/>
  <c r="DI21" i="2"/>
  <c r="DJ21" i="2"/>
  <c r="DK21" i="2"/>
  <c r="EX21" i="2"/>
  <c r="EY21" i="2"/>
  <c r="EZ21" i="2"/>
  <c r="GN21" i="2"/>
  <c r="GO21" i="2"/>
  <c r="GP21" i="2"/>
  <c r="IE21" i="2"/>
  <c r="IF21" i="2"/>
  <c r="IG21" i="2"/>
  <c r="JW21" i="2"/>
  <c r="JX21" i="2"/>
  <c r="JY21" i="2"/>
  <c r="LP21" i="2"/>
  <c r="LQ21" i="2"/>
  <c r="LR21" i="2"/>
  <c r="NJ21" i="2"/>
  <c r="NK21" i="2"/>
  <c r="NL21" i="2"/>
  <c r="PE21" i="2"/>
  <c r="PF21" i="2"/>
  <c r="PG21" i="2"/>
  <c r="RA21" i="2"/>
  <c r="RB21" i="2"/>
  <c r="RC21" i="2"/>
  <c r="SX21" i="2"/>
  <c r="SY21" i="2"/>
  <c r="SZ21" i="2"/>
  <c r="AI22" i="2"/>
  <c r="AJ22" i="2"/>
  <c r="AK22" i="2"/>
  <c r="BU22" i="2"/>
  <c r="BV22" i="2"/>
  <c r="BW22" i="2"/>
  <c r="DI22" i="2"/>
  <c r="DJ22" i="2"/>
  <c r="DK22" i="2"/>
  <c r="EX22" i="2"/>
  <c r="EY22" i="2"/>
  <c r="EZ22" i="2"/>
  <c r="GN22" i="2"/>
  <c r="GO22" i="2"/>
  <c r="GP22" i="2"/>
  <c r="IE22" i="2"/>
  <c r="IF22" i="2"/>
  <c r="IG22" i="2"/>
  <c r="JW22" i="2"/>
  <c r="JX22" i="2"/>
  <c r="JY22" i="2"/>
  <c r="LP22" i="2"/>
  <c r="LQ22" i="2"/>
  <c r="LR22" i="2"/>
  <c r="NJ22" i="2"/>
  <c r="NK22" i="2"/>
  <c r="NL22" i="2"/>
  <c r="PE22" i="2"/>
  <c r="PF22" i="2"/>
  <c r="PG22" i="2"/>
  <c r="RA22" i="2"/>
  <c r="RB22" i="2"/>
  <c r="RC22" i="2"/>
  <c r="SX22" i="2"/>
  <c r="SY22" i="2"/>
  <c r="SZ22" i="2"/>
  <c r="AI23" i="2"/>
  <c r="AJ23" i="2"/>
  <c r="AK23" i="2"/>
  <c r="BU23" i="2"/>
  <c r="BV23" i="2"/>
  <c r="BW23" i="2"/>
  <c r="DI23" i="2"/>
  <c r="DJ23" i="2"/>
  <c r="DK23" i="2"/>
  <c r="EX23" i="2"/>
  <c r="EY23" i="2"/>
  <c r="EZ23" i="2"/>
  <c r="GN23" i="2"/>
  <c r="GO23" i="2"/>
  <c r="GP23" i="2"/>
  <c r="IE23" i="2"/>
  <c r="IF23" i="2"/>
  <c r="IG23" i="2"/>
  <c r="JW23" i="2"/>
  <c r="JX23" i="2"/>
  <c r="JY23" i="2"/>
  <c r="LP23" i="2"/>
  <c r="LQ23" i="2"/>
  <c r="LR23" i="2"/>
  <c r="NJ23" i="2"/>
  <c r="NK23" i="2"/>
  <c r="NL23" i="2"/>
  <c r="PE23" i="2"/>
  <c r="PF23" i="2"/>
  <c r="PG23" i="2"/>
  <c r="RA23" i="2"/>
  <c r="RB23" i="2"/>
  <c r="RC23" i="2"/>
  <c r="SX23" i="2"/>
  <c r="SY23" i="2"/>
  <c r="SZ23" i="2"/>
  <c r="AI24" i="2"/>
  <c r="AJ24" i="2"/>
  <c r="AK24" i="2"/>
  <c r="BU24" i="2"/>
  <c r="BV24" i="2"/>
  <c r="BW24" i="2"/>
  <c r="DI24" i="2"/>
  <c r="DJ24" i="2"/>
  <c r="DK24" i="2"/>
  <c r="EX24" i="2"/>
  <c r="EY24" i="2"/>
  <c r="EZ24" i="2"/>
  <c r="GN24" i="2"/>
  <c r="GO24" i="2"/>
  <c r="GP24" i="2"/>
  <c r="IE24" i="2"/>
  <c r="IF24" i="2"/>
  <c r="IG24" i="2"/>
  <c r="JW24" i="2"/>
  <c r="JX24" i="2"/>
  <c r="JY24" i="2"/>
  <c r="LP24" i="2"/>
  <c r="LQ24" i="2"/>
  <c r="LR24" i="2"/>
  <c r="NJ24" i="2"/>
  <c r="NK24" i="2"/>
  <c r="NL24" i="2"/>
  <c r="PE24" i="2"/>
  <c r="PF24" i="2"/>
  <c r="PG24" i="2"/>
  <c r="RA24" i="2"/>
  <c r="RB24" i="2"/>
  <c r="RC24" i="2"/>
  <c r="SX24" i="2"/>
  <c r="SY24" i="2"/>
  <c r="S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R25" i="2"/>
  <c r="IS25" i="2"/>
  <c r="IT25" i="2"/>
  <c r="IU25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KK25" i="2"/>
  <c r="KL25" i="2"/>
  <c r="KM25" i="2"/>
  <c r="KN25" i="2"/>
  <c r="KO25" i="2"/>
  <c r="KP25" i="2"/>
  <c r="KQ25" i="2"/>
  <c r="KR25" i="2"/>
  <c r="KS25" i="2"/>
  <c r="KT25" i="2"/>
  <c r="KU25" i="2"/>
  <c r="KV25" i="2"/>
  <c r="KW25" i="2"/>
  <c r="KX25" i="2"/>
  <c r="KY25" i="2"/>
  <c r="KZ25" i="2"/>
  <c r="LA25" i="2"/>
  <c r="LB25" i="2"/>
  <c r="LC25" i="2"/>
  <c r="LD25" i="2"/>
  <c r="LE25" i="2"/>
  <c r="LF25" i="2"/>
  <c r="LG25" i="2"/>
  <c r="LH25" i="2"/>
  <c r="LI25" i="2"/>
  <c r="LJ25" i="2"/>
  <c r="LK25" i="2"/>
  <c r="LL25" i="2"/>
  <c r="LM25" i="2"/>
  <c r="LN25" i="2"/>
  <c r="LO25" i="2"/>
  <c r="ME25" i="2"/>
  <c r="MF25" i="2"/>
  <c r="MG25" i="2"/>
  <c r="MH25" i="2"/>
  <c r="MI25" i="2"/>
  <c r="MJ25" i="2"/>
  <c r="MK25" i="2"/>
  <c r="ML25" i="2"/>
  <c r="MM25" i="2"/>
  <c r="MN25" i="2"/>
  <c r="MO25" i="2"/>
  <c r="MP25" i="2"/>
  <c r="MQ25" i="2"/>
  <c r="MR25" i="2"/>
  <c r="MS25" i="2"/>
  <c r="MT25" i="2"/>
  <c r="MU25" i="2"/>
  <c r="MV25" i="2"/>
  <c r="MW25" i="2"/>
  <c r="MX25" i="2"/>
  <c r="MY25" i="2"/>
  <c r="MZ25" i="2"/>
  <c r="NA25" i="2"/>
  <c r="NB25" i="2"/>
  <c r="NC25" i="2"/>
  <c r="ND25" i="2"/>
  <c r="NE25" i="2"/>
  <c r="NF25" i="2"/>
  <c r="NG25" i="2"/>
  <c r="NH25" i="2"/>
  <c r="NI25" i="2"/>
  <c r="NZ25" i="2"/>
  <c r="OA25" i="2"/>
  <c r="OB25" i="2"/>
  <c r="OC25" i="2"/>
  <c r="OD25" i="2"/>
  <c r="OE25" i="2"/>
  <c r="OF25" i="2"/>
  <c r="OG25" i="2"/>
  <c r="OH25" i="2"/>
  <c r="OI25" i="2"/>
  <c r="OJ25" i="2"/>
  <c r="OK25" i="2"/>
  <c r="OL25" i="2"/>
  <c r="OM25" i="2"/>
  <c r="ON25" i="2"/>
  <c r="OO25" i="2"/>
  <c r="OP25" i="2"/>
  <c r="OQ25" i="2"/>
  <c r="OR25" i="2"/>
  <c r="OS25" i="2"/>
  <c r="OT25" i="2"/>
  <c r="OU25" i="2"/>
  <c r="OV25" i="2"/>
  <c r="OW25" i="2"/>
  <c r="OX25" i="2"/>
  <c r="OY25" i="2"/>
  <c r="OZ25" i="2"/>
  <c r="PA25" i="2"/>
  <c r="PB25" i="2"/>
  <c r="PC25" i="2"/>
  <c r="PD25" i="2"/>
  <c r="PV25" i="2"/>
  <c r="PW25" i="2"/>
  <c r="PX25" i="2"/>
  <c r="PY25" i="2"/>
  <c r="PZ25" i="2"/>
  <c r="QA25" i="2"/>
  <c r="QB25" i="2"/>
  <c r="QC25" i="2"/>
  <c r="QD25" i="2"/>
  <c r="QE25" i="2"/>
  <c r="QF25" i="2"/>
  <c r="QG25" i="2"/>
  <c r="QH25" i="2"/>
  <c r="QI25" i="2"/>
  <c r="QJ25" i="2"/>
  <c r="QK25" i="2"/>
  <c r="QL25" i="2"/>
  <c r="QM25" i="2"/>
  <c r="QN25" i="2"/>
  <c r="QO25" i="2"/>
  <c r="QP25" i="2"/>
  <c r="QQ25" i="2"/>
  <c r="QR25" i="2"/>
  <c r="QS25" i="2"/>
  <c r="QT25" i="2"/>
  <c r="QU25" i="2"/>
  <c r="QV25" i="2"/>
  <c r="QW25" i="2"/>
  <c r="QX25" i="2"/>
  <c r="QY25" i="2"/>
  <c r="QZ25" i="2"/>
  <c r="RS25" i="2"/>
  <c r="RT25" i="2"/>
  <c r="RU25" i="2"/>
  <c r="RV25" i="2"/>
  <c r="RW25" i="2"/>
  <c r="RX25" i="2"/>
  <c r="RY25" i="2"/>
  <c r="RZ25" i="2"/>
  <c r="SA25" i="2"/>
  <c r="SB25" i="2"/>
  <c r="SC25" i="2"/>
  <c r="SD25" i="2"/>
  <c r="SE25" i="2"/>
  <c r="SF25" i="2"/>
  <c r="SG25" i="2"/>
  <c r="SH25" i="2"/>
  <c r="SI25" i="2"/>
  <c r="SJ25" i="2"/>
  <c r="SK25" i="2"/>
  <c r="SL25" i="2"/>
  <c r="SM25" i="2"/>
  <c r="SN25" i="2"/>
  <c r="SO25" i="2"/>
  <c r="SP25" i="2"/>
  <c r="SQ25" i="2"/>
  <c r="SR25" i="2"/>
  <c r="SS25" i="2"/>
  <c r="ST25" i="2"/>
  <c r="SU25" i="2"/>
  <c r="SV25" i="2"/>
  <c r="SW25" i="2"/>
  <c r="AI26" i="2"/>
  <c r="AJ26" i="2"/>
  <c r="AK26" i="2"/>
  <c r="BU26" i="2"/>
  <c r="BV26" i="2"/>
  <c r="BW26" i="2"/>
  <c r="DI26" i="2"/>
  <c r="DJ26" i="2"/>
  <c r="DK26" i="2"/>
  <c r="EX26" i="2"/>
  <c r="EY26" i="2"/>
  <c r="EZ26" i="2"/>
  <c r="GN26" i="2"/>
  <c r="GO26" i="2"/>
  <c r="GP26" i="2"/>
  <c r="IE26" i="2"/>
  <c r="IF26" i="2"/>
  <c r="IG26" i="2"/>
  <c r="JW26" i="2"/>
  <c r="JX26" i="2"/>
  <c r="JY26" i="2"/>
  <c r="LP26" i="2"/>
  <c r="LQ26" i="2"/>
  <c r="LR26" i="2"/>
  <c r="NJ26" i="2"/>
  <c r="NK26" i="2"/>
  <c r="NL26" i="2"/>
  <c r="PE26" i="2"/>
  <c r="PF26" i="2"/>
  <c r="PG26" i="2"/>
  <c r="RA26" i="2"/>
  <c r="RB26" i="2"/>
  <c r="RC26" i="2"/>
  <c r="SX26" i="2"/>
  <c r="SY26" i="2"/>
  <c r="SZ26" i="2"/>
  <c r="AI27" i="2"/>
  <c r="AJ27" i="2"/>
  <c r="AK27" i="2"/>
  <c r="BU27" i="2"/>
  <c r="BV27" i="2"/>
  <c r="BW27" i="2"/>
  <c r="DI27" i="2"/>
  <c r="DJ27" i="2"/>
  <c r="DK27" i="2"/>
  <c r="EX27" i="2"/>
  <c r="EY27" i="2"/>
  <c r="EZ27" i="2"/>
  <c r="GN27" i="2"/>
  <c r="GO27" i="2"/>
  <c r="GP27" i="2"/>
  <c r="IE27" i="2"/>
  <c r="IF27" i="2"/>
  <c r="IG27" i="2"/>
  <c r="JW27" i="2"/>
  <c r="JX27" i="2"/>
  <c r="JY27" i="2"/>
  <c r="LP27" i="2"/>
  <c r="LQ27" i="2"/>
  <c r="LR27" i="2"/>
  <c r="NJ27" i="2"/>
  <c r="NK27" i="2"/>
  <c r="NL27" i="2"/>
  <c r="PE27" i="2"/>
  <c r="PF27" i="2"/>
  <c r="PG27" i="2"/>
  <c r="RA27" i="2"/>
  <c r="RB27" i="2"/>
  <c r="RC27" i="2"/>
  <c r="SX27" i="2"/>
  <c r="SY27" i="2"/>
  <c r="SZ27" i="2"/>
  <c r="AI28" i="2"/>
  <c r="AJ28" i="2"/>
  <c r="AK28" i="2"/>
  <c r="BU28" i="2"/>
  <c r="BV28" i="2"/>
  <c r="BW28" i="2"/>
  <c r="DI28" i="2"/>
  <c r="DJ28" i="2"/>
  <c r="DK28" i="2"/>
  <c r="EX28" i="2"/>
  <c r="EY28" i="2"/>
  <c r="EZ28" i="2"/>
  <c r="GN28" i="2"/>
  <c r="GO28" i="2"/>
  <c r="GP28" i="2"/>
  <c r="IE28" i="2"/>
  <c r="IF28" i="2"/>
  <c r="IG28" i="2"/>
  <c r="JW28" i="2"/>
  <c r="JX28" i="2"/>
  <c r="JY28" i="2"/>
  <c r="LP28" i="2"/>
  <c r="LQ28" i="2"/>
  <c r="LR28" i="2"/>
  <c r="NJ28" i="2"/>
  <c r="NK28" i="2"/>
  <c r="NL28" i="2"/>
  <c r="PE28" i="2"/>
  <c r="PF28" i="2"/>
  <c r="PG28" i="2"/>
  <c r="RA28" i="2"/>
  <c r="RB28" i="2"/>
  <c r="RC28" i="2"/>
  <c r="SX28" i="2"/>
  <c r="SY28" i="2"/>
  <c r="SZ28" i="2"/>
  <c r="AI29" i="2"/>
  <c r="AJ29" i="2"/>
  <c r="AK29" i="2"/>
  <c r="BU29" i="2"/>
  <c r="BV29" i="2"/>
  <c r="BW29" i="2"/>
  <c r="DI29" i="2"/>
  <c r="DJ29" i="2"/>
  <c r="DK29" i="2"/>
  <c r="EX29" i="2"/>
  <c r="EY29" i="2"/>
  <c r="EZ29" i="2"/>
  <c r="GN29" i="2"/>
  <c r="GO29" i="2"/>
  <c r="GP29" i="2"/>
  <c r="IE29" i="2"/>
  <c r="IF29" i="2"/>
  <c r="IG29" i="2"/>
  <c r="JW29" i="2"/>
  <c r="JX29" i="2"/>
  <c r="JY29" i="2"/>
  <c r="LP29" i="2"/>
  <c r="LQ29" i="2"/>
  <c r="LR29" i="2"/>
  <c r="NJ29" i="2"/>
  <c r="NK29" i="2"/>
  <c r="NL29" i="2"/>
  <c r="PE29" i="2"/>
  <c r="PF29" i="2"/>
  <c r="PG29" i="2"/>
  <c r="RA29" i="2"/>
  <c r="RB29" i="2"/>
  <c r="RC29" i="2"/>
  <c r="SX29" i="2"/>
  <c r="SY29" i="2"/>
  <c r="SZ29" i="2"/>
  <c r="AI30" i="2"/>
  <c r="AJ30" i="2"/>
  <c r="AK30" i="2"/>
  <c r="BU30" i="2"/>
  <c r="BV30" i="2"/>
  <c r="BW30" i="2"/>
  <c r="DI30" i="2"/>
  <c r="DJ30" i="2"/>
  <c r="DK30" i="2"/>
  <c r="EX30" i="2"/>
  <c r="EY30" i="2"/>
  <c r="EZ30" i="2"/>
  <c r="GN30" i="2"/>
  <c r="GO30" i="2"/>
  <c r="GP30" i="2"/>
  <c r="IE30" i="2"/>
  <c r="IF30" i="2"/>
  <c r="IG30" i="2"/>
  <c r="JW30" i="2"/>
  <c r="JX30" i="2"/>
  <c r="JY30" i="2"/>
  <c r="LP30" i="2"/>
  <c r="LQ30" i="2"/>
  <c r="LR30" i="2"/>
  <c r="NJ30" i="2"/>
  <c r="NK30" i="2"/>
  <c r="NL30" i="2"/>
  <c r="PE30" i="2"/>
  <c r="PF30" i="2"/>
  <c r="PG30" i="2"/>
  <c r="RA30" i="2"/>
  <c r="RB30" i="2"/>
  <c r="RC30" i="2"/>
  <c r="SX30" i="2"/>
  <c r="SY30" i="2"/>
  <c r="SZ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AI32" i="2"/>
  <c r="AJ32" i="2"/>
  <c r="AK32" i="2"/>
  <c r="BU32" i="2"/>
  <c r="BV32" i="2"/>
  <c r="BW32" i="2"/>
  <c r="DI32" i="2"/>
  <c r="DJ32" i="2"/>
  <c r="DK32" i="2"/>
  <c r="EX32" i="2"/>
  <c r="EY32" i="2"/>
  <c r="EZ32" i="2"/>
  <c r="GN32" i="2"/>
  <c r="GO32" i="2"/>
  <c r="GP32" i="2"/>
  <c r="IE32" i="2"/>
  <c r="IF32" i="2"/>
  <c r="IG32" i="2"/>
  <c r="JW32" i="2"/>
  <c r="JX32" i="2"/>
  <c r="JY32" i="2"/>
  <c r="LP32" i="2"/>
  <c r="LQ32" i="2"/>
  <c r="LR32" i="2"/>
  <c r="NJ32" i="2"/>
  <c r="NK32" i="2"/>
  <c r="NL32" i="2"/>
  <c r="PE32" i="2"/>
  <c r="PF32" i="2"/>
  <c r="PG32" i="2"/>
  <c r="RA32" i="2"/>
  <c r="RB32" i="2"/>
  <c r="RC32" i="2"/>
  <c r="SX32" i="2"/>
  <c r="SY32" i="2"/>
  <c r="SZ32" i="2"/>
  <c r="AI33" i="2"/>
  <c r="AJ33" i="2"/>
  <c r="AK33" i="2"/>
  <c r="BU33" i="2"/>
  <c r="BV33" i="2"/>
  <c r="BW33" i="2"/>
  <c r="DI33" i="2"/>
  <c r="DJ33" i="2"/>
  <c r="DK33" i="2"/>
  <c r="EX33" i="2"/>
  <c r="EY33" i="2"/>
  <c r="EZ33" i="2"/>
  <c r="GN33" i="2"/>
  <c r="GO33" i="2"/>
  <c r="GP33" i="2"/>
  <c r="IE33" i="2"/>
  <c r="IF33" i="2"/>
  <c r="IG33" i="2"/>
  <c r="JW33" i="2"/>
  <c r="JX33" i="2"/>
  <c r="JY33" i="2"/>
  <c r="LP33" i="2"/>
  <c r="LQ33" i="2"/>
  <c r="LR33" i="2"/>
  <c r="NJ33" i="2"/>
  <c r="NK33" i="2"/>
  <c r="NL33" i="2"/>
  <c r="PE33" i="2"/>
  <c r="PF33" i="2"/>
  <c r="PG33" i="2"/>
  <c r="RA33" i="2"/>
  <c r="RB33" i="2"/>
  <c r="RC33" i="2"/>
  <c r="SX33" i="2"/>
  <c r="SY33" i="2"/>
  <c r="SZ33" i="2"/>
  <c r="AI34" i="2"/>
  <c r="AJ34" i="2"/>
  <c r="AK34" i="2"/>
  <c r="BU34" i="2"/>
  <c r="BV34" i="2"/>
  <c r="BW34" i="2"/>
  <c r="DI34" i="2"/>
  <c r="DJ34" i="2"/>
  <c r="DK34" i="2"/>
  <c r="EX34" i="2"/>
  <c r="EY34" i="2"/>
  <c r="EZ34" i="2"/>
  <c r="GN34" i="2"/>
  <c r="GO34" i="2"/>
  <c r="GP34" i="2"/>
  <c r="IE34" i="2"/>
  <c r="IF34" i="2"/>
  <c r="IG34" i="2"/>
  <c r="JW34" i="2"/>
  <c r="JX34" i="2"/>
  <c r="JY34" i="2"/>
  <c r="LP34" i="2"/>
  <c r="LQ34" i="2"/>
  <c r="LR34" i="2"/>
  <c r="NJ34" i="2"/>
  <c r="NK34" i="2"/>
  <c r="NL34" i="2"/>
  <c r="PE34" i="2"/>
  <c r="PF34" i="2"/>
  <c r="PG34" i="2"/>
  <c r="RA34" i="2"/>
  <c r="RB34" i="2"/>
  <c r="RC34" i="2"/>
  <c r="SX34" i="2"/>
  <c r="SY34" i="2"/>
  <c r="SZ34" i="2"/>
  <c r="AI35" i="2"/>
  <c r="AJ35" i="2"/>
  <c r="AK35" i="2"/>
  <c r="BU35" i="2"/>
  <c r="BV35" i="2"/>
  <c r="BW35" i="2"/>
  <c r="DI35" i="2"/>
  <c r="DJ35" i="2"/>
  <c r="DK35" i="2"/>
  <c r="EX35" i="2"/>
  <c r="EY35" i="2"/>
  <c r="EZ35" i="2"/>
  <c r="GN35" i="2"/>
  <c r="GO35" i="2"/>
  <c r="GP35" i="2"/>
  <c r="IE35" i="2"/>
  <c r="IF35" i="2"/>
  <c r="IG35" i="2"/>
  <c r="JW35" i="2"/>
  <c r="JX35" i="2"/>
  <c r="JY35" i="2"/>
  <c r="LP35" i="2"/>
  <c r="LQ35" i="2"/>
  <c r="LR35" i="2"/>
  <c r="NJ35" i="2"/>
  <c r="NK35" i="2"/>
  <c r="NL35" i="2"/>
  <c r="PE35" i="2"/>
  <c r="PF35" i="2"/>
  <c r="PG35" i="2"/>
  <c r="RA35" i="2"/>
  <c r="RB35" i="2"/>
  <c r="RC35" i="2"/>
  <c r="SX35" i="2"/>
  <c r="SY35" i="2"/>
  <c r="SZ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Z36" i="2"/>
  <c r="OA36" i="2"/>
  <c r="OB36" i="2"/>
  <c r="OC36" i="2"/>
  <c r="OD36" i="2"/>
  <c r="OE36" i="2"/>
  <c r="OF36" i="2"/>
  <c r="OG36" i="2"/>
  <c r="OH36" i="2"/>
  <c r="OI36" i="2"/>
  <c r="OJ36" i="2"/>
  <c r="OK36" i="2"/>
  <c r="OL36" i="2"/>
  <c r="OM36" i="2"/>
  <c r="ON36" i="2"/>
  <c r="OO36" i="2"/>
  <c r="OP36" i="2"/>
  <c r="OQ36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V36" i="2"/>
  <c r="PW36" i="2"/>
  <c r="PX36" i="2"/>
  <c r="PY36" i="2"/>
  <c r="PZ36" i="2"/>
  <c r="QA36" i="2"/>
  <c r="QB36" i="2"/>
  <c r="QC36" i="2"/>
  <c r="QD36" i="2"/>
  <c r="QE36" i="2"/>
  <c r="QF36" i="2"/>
  <c r="QG36" i="2"/>
  <c r="QH36" i="2"/>
  <c r="QI36" i="2"/>
  <c r="QJ36" i="2"/>
  <c r="QK36" i="2"/>
  <c r="QL36" i="2"/>
  <c r="QM36" i="2"/>
  <c r="QN36" i="2"/>
  <c r="QO36" i="2"/>
  <c r="QP36" i="2"/>
  <c r="QQ36" i="2"/>
  <c r="QR36" i="2"/>
  <c r="QS36" i="2"/>
  <c r="QT36" i="2"/>
  <c r="QU36" i="2"/>
  <c r="QV36" i="2"/>
  <c r="QW36" i="2"/>
  <c r="QX36" i="2"/>
  <c r="QY36" i="2"/>
  <c r="QZ36" i="2"/>
  <c r="RS36" i="2"/>
  <c r="RT36" i="2"/>
  <c r="RU36" i="2"/>
  <c r="RV36" i="2"/>
  <c r="RW36" i="2"/>
  <c r="RX36" i="2"/>
  <c r="RY36" i="2"/>
  <c r="RZ36" i="2"/>
  <c r="SA36" i="2"/>
  <c r="SB36" i="2"/>
  <c r="SC36" i="2"/>
  <c r="SD36" i="2"/>
  <c r="SE36" i="2"/>
  <c r="SF36" i="2"/>
  <c r="SG36" i="2"/>
  <c r="SH36" i="2"/>
  <c r="SI36" i="2"/>
  <c r="SJ36" i="2"/>
  <c r="SK36" i="2"/>
  <c r="SL36" i="2"/>
  <c r="SM36" i="2"/>
  <c r="SN36" i="2"/>
  <c r="SO36" i="2"/>
  <c r="SP36" i="2"/>
  <c r="SQ36" i="2"/>
  <c r="SR36" i="2"/>
  <c r="SS36" i="2"/>
  <c r="ST36" i="2"/>
  <c r="SU36" i="2"/>
  <c r="SV36" i="2"/>
  <c r="SW36" i="2"/>
  <c r="AI37" i="2"/>
  <c r="AJ37" i="2"/>
  <c r="AK37" i="2"/>
  <c r="BU37" i="2"/>
  <c r="BV37" i="2"/>
  <c r="BW37" i="2"/>
  <c r="DI37" i="2"/>
  <c r="DJ37" i="2"/>
  <c r="DK37" i="2"/>
  <c r="EX37" i="2"/>
  <c r="EY37" i="2"/>
  <c r="EZ37" i="2"/>
  <c r="GN37" i="2"/>
  <c r="GO37" i="2"/>
  <c r="GP37" i="2"/>
  <c r="IE37" i="2"/>
  <c r="IF37" i="2"/>
  <c r="IG37" i="2"/>
  <c r="JW37" i="2"/>
  <c r="JX37" i="2"/>
  <c r="JY37" i="2"/>
  <c r="LP37" i="2"/>
  <c r="LQ37" i="2"/>
  <c r="LR37" i="2"/>
  <c r="NJ37" i="2"/>
  <c r="NK37" i="2"/>
  <c r="NL37" i="2"/>
  <c r="PE37" i="2"/>
  <c r="PF37" i="2"/>
  <c r="PG37" i="2"/>
  <c r="RA37" i="2"/>
  <c r="RB37" i="2"/>
  <c r="RC37" i="2"/>
  <c r="SX37" i="2"/>
  <c r="SY37" i="2"/>
  <c r="SZ37" i="2"/>
  <c r="AI38" i="2"/>
  <c r="AJ38" i="2"/>
  <c r="AK38" i="2"/>
  <c r="BU38" i="2"/>
  <c r="BV38" i="2"/>
  <c r="BW38" i="2"/>
  <c r="DI38" i="2"/>
  <c r="DJ38" i="2"/>
  <c r="DK38" i="2"/>
  <c r="EX38" i="2"/>
  <c r="EY38" i="2"/>
  <c r="EZ38" i="2"/>
  <c r="GN38" i="2"/>
  <c r="GO38" i="2"/>
  <c r="GP38" i="2"/>
  <c r="IE38" i="2"/>
  <c r="IF38" i="2"/>
  <c r="IG38" i="2"/>
  <c r="JW38" i="2"/>
  <c r="JX38" i="2"/>
  <c r="JY38" i="2"/>
  <c r="LP38" i="2"/>
  <c r="LQ38" i="2"/>
  <c r="LR38" i="2"/>
  <c r="NJ38" i="2"/>
  <c r="NK38" i="2"/>
  <c r="NL38" i="2"/>
  <c r="PE38" i="2"/>
  <c r="PF38" i="2"/>
  <c r="PG38" i="2"/>
  <c r="RA38" i="2"/>
  <c r="RB38" i="2"/>
  <c r="RC38" i="2"/>
  <c r="SX38" i="2"/>
  <c r="SY38" i="2"/>
  <c r="SZ38" i="2"/>
  <c r="AI39" i="2"/>
  <c r="AJ39" i="2"/>
  <c r="AK39" i="2"/>
  <c r="BU39" i="2"/>
  <c r="BV39" i="2"/>
  <c r="BW39" i="2"/>
  <c r="DI39" i="2"/>
  <c r="DJ39" i="2"/>
  <c r="DK39" i="2"/>
  <c r="EX39" i="2"/>
  <c r="EY39" i="2"/>
  <c r="EZ39" i="2"/>
  <c r="GN39" i="2"/>
  <c r="GO39" i="2"/>
  <c r="GP39" i="2"/>
  <c r="IE39" i="2"/>
  <c r="IF39" i="2"/>
  <c r="IG39" i="2"/>
  <c r="JW39" i="2"/>
  <c r="JX39" i="2"/>
  <c r="JY39" i="2"/>
  <c r="LP39" i="2"/>
  <c r="LQ39" i="2"/>
  <c r="LR39" i="2"/>
  <c r="NJ39" i="2"/>
  <c r="NK39" i="2"/>
  <c r="NL39" i="2"/>
  <c r="PE39" i="2"/>
  <c r="PF39" i="2"/>
  <c r="PG39" i="2"/>
  <c r="RA39" i="2"/>
  <c r="RB39" i="2"/>
  <c r="RC39" i="2"/>
  <c r="SX39" i="2"/>
  <c r="SY39" i="2"/>
  <c r="SZ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R40" i="2"/>
  <c r="IS40" i="2"/>
  <c r="IT40" i="2"/>
  <c r="IU40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KK40" i="2"/>
  <c r="KL40" i="2"/>
  <c r="KM40" i="2"/>
  <c r="KN40" i="2"/>
  <c r="KO40" i="2"/>
  <c r="KP40" i="2"/>
  <c r="KQ40" i="2"/>
  <c r="KR40" i="2"/>
  <c r="KS40" i="2"/>
  <c r="KT40" i="2"/>
  <c r="KU40" i="2"/>
  <c r="KV40" i="2"/>
  <c r="KW40" i="2"/>
  <c r="KX40" i="2"/>
  <c r="KY40" i="2"/>
  <c r="KZ40" i="2"/>
  <c r="LA40" i="2"/>
  <c r="LB40" i="2"/>
  <c r="LC40" i="2"/>
  <c r="LD40" i="2"/>
  <c r="LE40" i="2"/>
  <c r="LF40" i="2"/>
  <c r="LG40" i="2"/>
  <c r="LH40" i="2"/>
  <c r="LI40" i="2"/>
  <c r="LJ40" i="2"/>
  <c r="LK40" i="2"/>
  <c r="LL40" i="2"/>
  <c r="LM40" i="2"/>
  <c r="LN40" i="2"/>
  <c r="LO40" i="2"/>
  <c r="ME40" i="2"/>
  <c r="MF40" i="2"/>
  <c r="MG40" i="2"/>
  <c r="MH40" i="2"/>
  <c r="MI40" i="2"/>
  <c r="MJ40" i="2"/>
  <c r="MK40" i="2"/>
  <c r="ML40" i="2"/>
  <c r="MM40" i="2"/>
  <c r="MN40" i="2"/>
  <c r="MO40" i="2"/>
  <c r="MP40" i="2"/>
  <c r="MQ40" i="2"/>
  <c r="MR40" i="2"/>
  <c r="MS40" i="2"/>
  <c r="MT40" i="2"/>
  <c r="MU40" i="2"/>
  <c r="MV40" i="2"/>
  <c r="MW40" i="2"/>
  <c r="MX40" i="2"/>
  <c r="MY40" i="2"/>
  <c r="MZ40" i="2"/>
  <c r="NA40" i="2"/>
  <c r="NB40" i="2"/>
  <c r="NC40" i="2"/>
  <c r="ND40" i="2"/>
  <c r="NE40" i="2"/>
  <c r="NF40" i="2"/>
  <c r="NG40" i="2"/>
  <c r="NH40" i="2"/>
  <c r="NI40" i="2"/>
  <c r="NZ40" i="2"/>
  <c r="OA40" i="2"/>
  <c r="OB40" i="2"/>
  <c r="OC40" i="2"/>
  <c r="OD40" i="2"/>
  <c r="OE40" i="2"/>
  <c r="OF40" i="2"/>
  <c r="OG40" i="2"/>
  <c r="OH40" i="2"/>
  <c r="OI40" i="2"/>
  <c r="OJ40" i="2"/>
  <c r="OK40" i="2"/>
  <c r="OL40" i="2"/>
  <c r="OM40" i="2"/>
  <c r="ON40" i="2"/>
  <c r="OO40" i="2"/>
  <c r="OP40" i="2"/>
  <c r="OQ40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V40" i="2"/>
  <c r="PW40" i="2"/>
  <c r="PX40" i="2"/>
  <c r="PY40" i="2"/>
  <c r="PZ40" i="2"/>
  <c r="QA40" i="2"/>
  <c r="QB40" i="2"/>
  <c r="QC40" i="2"/>
  <c r="QD40" i="2"/>
  <c r="QE40" i="2"/>
  <c r="QF40" i="2"/>
  <c r="QG40" i="2"/>
  <c r="QH40" i="2"/>
  <c r="QI40" i="2"/>
  <c r="QJ40" i="2"/>
  <c r="QK40" i="2"/>
  <c r="QL40" i="2"/>
  <c r="QM40" i="2"/>
  <c r="QN40" i="2"/>
  <c r="QO40" i="2"/>
  <c r="QP40" i="2"/>
  <c r="QQ40" i="2"/>
  <c r="QR40" i="2"/>
  <c r="QS40" i="2"/>
  <c r="QT40" i="2"/>
  <c r="QU40" i="2"/>
  <c r="QV40" i="2"/>
  <c r="QW40" i="2"/>
  <c r="QX40" i="2"/>
  <c r="QY40" i="2"/>
  <c r="QZ40" i="2"/>
  <c r="RS40" i="2"/>
  <c r="RT40" i="2"/>
  <c r="RU40" i="2"/>
  <c r="RV40" i="2"/>
  <c r="RW40" i="2"/>
  <c r="RX40" i="2"/>
  <c r="RY40" i="2"/>
  <c r="RZ40" i="2"/>
  <c r="SA40" i="2"/>
  <c r="SB40" i="2"/>
  <c r="SC40" i="2"/>
  <c r="SD40" i="2"/>
  <c r="SE40" i="2"/>
  <c r="SF40" i="2"/>
  <c r="SG40" i="2"/>
  <c r="SH40" i="2"/>
  <c r="SI40" i="2"/>
  <c r="SJ40" i="2"/>
  <c r="SK40" i="2"/>
  <c r="SL40" i="2"/>
  <c r="SM40" i="2"/>
  <c r="SN40" i="2"/>
  <c r="SO40" i="2"/>
  <c r="SP40" i="2"/>
  <c r="SQ40" i="2"/>
  <c r="SR40" i="2"/>
  <c r="SS40" i="2"/>
  <c r="ST40" i="2"/>
  <c r="SU40" i="2"/>
  <c r="SV40" i="2"/>
  <c r="SW40" i="2"/>
  <c r="AI41" i="2"/>
  <c r="AJ41" i="2"/>
  <c r="AK41" i="2"/>
  <c r="BU41" i="2"/>
  <c r="BV41" i="2"/>
  <c r="BW41" i="2"/>
  <c r="DI41" i="2"/>
  <c r="DJ41" i="2"/>
  <c r="DK41" i="2"/>
  <c r="EX41" i="2"/>
  <c r="EY41" i="2"/>
  <c r="EZ41" i="2"/>
  <c r="GN41" i="2"/>
  <c r="GO41" i="2"/>
  <c r="GP41" i="2"/>
  <c r="IE41" i="2"/>
  <c r="IF41" i="2"/>
  <c r="IG41" i="2"/>
  <c r="JW41" i="2"/>
  <c r="JX41" i="2"/>
  <c r="JY41" i="2"/>
  <c r="LP41" i="2"/>
  <c r="LQ41" i="2"/>
  <c r="LR41" i="2"/>
  <c r="NJ41" i="2"/>
  <c r="NK41" i="2"/>
  <c r="NL41" i="2"/>
  <c r="PE41" i="2"/>
  <c r="PF41" i="2"/>
  <c r="PG41" i="2"/>
  <c r="RA41" i="2"/>
  <c r="RB41" i="2"/>
  <c r="RC41" i="2"/>
  <c r="SX41" i="2"/>
  <c r="SY41" i="2"/>
  <c r="SZ41" i="2"/>
  <c r="AI42" i="2"/>
  <c r="AJ42" i="2"/>
  <c r="AK42" i="2"/>
  <c r="BU42" i="2"/>
  <c r="BV42" i="2"/>
  <c r="BW42" i="2"/>
  <c r="DI42" i="2"/>
  <c r="DJ42" i="2"/>
  <c r="DK42" i="2"/>
  <c r="EX42" i="2"/>
  <c r="EY42" i="2"/>
  <c r="EZ42" i="2"/>
  <c r="GN42" i="2"/>
  <c r="GO42" i="2"/>
  <c r="GP42" i="2"/>
  <c r="IE42" i="2"/>
  <c r="IF42" i="2"/>
  <c r="IG42" i="2"/>
  <c r="JW42" i="2"/>
  <c r="JX42" i="2"/>
  <c r="JY42" i="2"/>
  <c r="LP42" i="2"/>
  <c r="LQ42" i="2"/>
  <c r="LR42" i="2"/>
  <c r="NJ42" i="2"/>
  <c r="NK42" i="2"/>
  <c r="NL42" i="2"/>
  <c r="PE42" i="2"/>
  <c r="PF42" i="2"/>
  <c r="PG42" i="2"/>
  <c r="RA42" i="2"/>
  <c r="RB42" i="2"/>
  <c r="RC42" i="2"/>
  <c r="SX42" i="2"/>
  <c r="SY42" i="2"/>
  <c r="SZ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GI43" i="2"/>
  <c r="GJ43" i="2"/>
  <c r="GK43" i="2"/>
  <c r="GL43" i="2"/>
  <c r="GM43" i="2"/>
  <c r="GZ43" i="2"/>
  <c r="HA43" i="2"/>
  <c r="HB43" i="2"/>
  <c r="HC43" i="2"/>
  <c r="HD43" i="2"/>
  <c r="HE43" i="2"/>
  <c r="HF43" i="2"/>
  <c r="HG43" i="2"/>
  <c r="HH43" i="2"/>
  <c r="HI43" i="2"/>
  <c r="HJ43" i="2"/>
  <c r="HK43" i="2"/>
  <c r="HL43" i="2"/>
  <c r="HM43" i="2"/>
  <c r="HN43" i="2"/>
  <c r="HO43" i="2"/>
  <c r="HP43" i="2"/>
  <c r="HQ43" i="2"/>
  <c r="HR43" i="2"/>
  <c r="HS43" i="2"/>
  <c r="HT43" i="2"/>
  <c r="HU43" i="2"/>
  <c r="HV43" i="2"/>
  <c r="HW43" i="2"/>
  <c r="HX43" i="2"/>
  <c r="HY43" i="2"/>
  <c r="HZ43" i="2"/>
  <c r="IA43" i="2"/>
  <c r="IB43" i="2"/>
  <c r="IC43" i="2"/>
  <c r="ID43" i="2"/>
  <c r="IR43" i="2"/>
  <c r="IS43" i="2"/>
  <c r="IT43" i="2"/>
  <c r="IU43" i="2"/>
  <c r="IV43" i="2"/>
  <c r="IW43" i="2"/>
  <c r="IX43" i="2"/>
  <c r="IY43" i="2"/>
  <c r="IZ43" i="2"/>
  <c r="JA43" i="2"/>
  <c r="JB43" i="2"/>
  <c r="JC43" i="2"/>
  <c r="JD43" i="2"/>
  <c r="JE43" i="2"/>
  <c r="JF43" i="2"/>
  <c r="JG43" i="2"/>
  <c r="JH43" i="2"/>
  <c r="JI43" i="2"/>
  <c r="JJ43" i="2"/>
  <c r="JK43" i="2"/>
  <c r="JL43" i="2"/>
  <c r="JM43" i="2"/>
  <c r="JN43" i="2"/>
  <c r="JO43" i="2"/>
  <c r="JP43" i="2"/>
  <c r="JQ43" i="2"/>
  <c r="JR43" i="2"/>
  <c r="JS43" i="2"/>
  <c r="JT43" i="2"/>
  <c r="JU43" i="2"/>
  <c r="JV43" i="2"/>
  <c r="KK43" i="2"/>
  <c r="KL43" i="2"/>
  <c r="KM43" i="2"/>
  <c r="KN43" i="2"/>
  <c r="KO43" i="2"/>
  <c r="KP43" i="2"/>
  <c r="KQ43" i="2"/>
  <c r="KR43" i="2"/>
  <c r="KS43" i="2"/>
  <c r="KT43" i="2"/>
  <c r="KU43" i="2"/>
  <c r="KV43" i="2"/>
  <c r="KW43" i="2"/>
  <c r="KX43" i="2"/>
  <c r="KY43" i="2"/>
  <c r="KZ43" i="2"/>
  <c r="LA43" i="2"/>
  <c r="LB43" i="2"/>
  <c r="LC43" i="2"/>
  <c r="LD43" i="2"/>
  <c r="LE43" i="2"/>
  <c r="LF43" i="2"/>
  <c r="LG43" i="2"/>
  <c r="LH43" i="2"/>
  <c r="LI43" i="2"/>
  <c r="LJ43" i="2"/>
  <c r="LK43" i="2"/>
  <c r="LL43" i="2"/>
  <c r="LM43" i="2"/>
  <c r="LN43" i="2"/>
  <c r="LO43" i="2"/>
  <c r="ME43" i="2"/>
  <c r="MF43" i="2"/>
  <c r="MG43" i="2"/>
  <c r="MH43" i="2"/>
  <c r="MI43" i="2"/>
  <c r="MJ43" i="2"/>
  <c r="MK43" i="2"/>
  <c r="ML43" i="2"/>
  <c r="MM43" i="2"/>
  <c r="MN43" i="2"/>
  <c r="MO43" i="2"/>
  <c r="MP43" i="2"/>
  <c r="MQ43" i="2"/>
  <c r="MR43" i="2"/>
  <c r="MS43" i="2"/>
  <c r="MT43" i="2"/>
  <c r="MU43" i="2"/>
  <c r="MV43" i="2"/>
  <c r="MW43" i="2"/>
  <c r="MX43" i="2"/>
  <c r="MY43" i="2"/>
  <c r="MZ43" i="2"/>
  <c r="NA43" i="2"/>
  <c r="NB43" i="2"/>
  <c r="NC43" i="2"/>
  <c r="ND43" i="2"/>
  <c r="NE43" i="2"/>
  <c r="NF43" i="2"/>
  <c r="NG43" i="2"/>
  <c r="NH43" i="2"/>
  <c r="NI43" i="2"/>
  <c r="NZ43" i="2"/>
  <c r="OA43" i="2"/>
  <c r="OB43" i="2"/>
  <c r="OC43" i="2"/>
  <c r="OD43" i="2"/>
  <c r="OE43" i="2"/>
  <c r="OF43" i="2"/>
  <c r="OG43" i="2"/>
  <c r="OH43" i="2"/>
  <c r="OI43" i="2"/>
  <c r="OJ43" i="2"/>
  <c r="OK43" i="2"/>
  <c r="OL43" i="2"/>
  <c r="OM43" i="2"/>
  <c r="ON43" i="2"/>
  <c r="OO43" i="2"/>
  <c r="OP43" i="2"/>
  <c r="OQ43" i="2"/>
  <c r="OR43" i="2"/>
  <c r="OS43" i="2"/>
  <c r="OT43" i="2"/>
  <c r="OU43" i="2"/>
  <c r="OV43" i="2"/>
  <c r="OW43" i="2"/>
  <c r="OX43" i="2"/>
  <c r="OY43" i="2"/>
  <c r="OZ43" i="2"/>
  <c r="PA43" i="2"/>
  <c r="PB43" i="2"/>
  <c r="PC43" i="2"/>
  <c r="PD43" i="2"/>
  <c r="PV43" i="2"/>
  <c r="PW43" i="2"/>
  <c r="PX43" i="2"/>
  <c r="PY43" i="2"/>
  <c r="PZ43" i="2"/>
  <c r="QA43" i="2"/>
  <c r="QB43" i="2"/>
  <c r="QC43" i="2"/>
  <c r="QD43" i="2"/>
  <c r="QE43" i="2"/>
  <c r="QF43" i="2"/>
  <c r="QG43" i="2"/>
  <c r="QH43" i="2"/>
  <c r="QI43" i="2"/>
  <c r="QJ43" i="2"/>
  <c r="QK43" i="2"/>
  <c r="QL43" i="2"/>
  <c r="QM43" i="2"/>
  <c r="QN43" i="2"/>
  <c r="QO43" i="2"/>
  <c r="QP43" i="2"/>
  <c r="QQ43" i="2"/>
  <c r="QR43" i="2"/>
  <c r="QS43" i="2"/>
  <c r="QT43" i="2"/>
  <c r="QU43" i="2"/>
  <c r="QV43" i="2"/>
  <c r="QW43" i="2"/>
  <c r="QX43" i="2"/>
  <c r="QY43" i="2"/>
  <c r="QZ43" i="2"/>
  <c r="RS43" i="2"/>
  <c r="RT43" i="2"/>
  <c r="RU43" i="2"/>
  <c r="RV43" i="2"/>
  <c r="RW43" i="2"/>
  <c r="RX43" i="2"/>
  <c r="RY43" i="2"/>
  <c r="RZ43" i="2"/>
  <c r="SA43" i="2"/>
  <c r="SB43" i="2"/>
  <c r="SC43" i="2"/>
  <c r="SD43" i="2"/>
  <c r="SE43" i="2"/>
  <c r="SF43" i="2"/>
  <c r="SG43" i="2"/>
  <c r="SH43" i="2"/>
  <c r="SI43" i="2"/>
  <c r="SJ43" i="2"/>
  <c r="SK43" i="2"/>
  <c r="SL43" i="2"/>
  <c r="SM43" i="2"/>
  <c r="SN43" i="2"/>
  <c r="SO43" i="2"/>
  <c r="SP43" i="2"/>
  <c r="SQ43" i="2"/>
  <c r="SR43" i="2"/>
  <c r="SS43" i="2"/>
  <c r="ST43" i="2"/>
  <c r="SU43" i="2"/>
  <c r="SV43" i="2"/>
  <c r="SW43" i="2"/>
  <c r="AI44" i="2"/>
  <c r="AK44" i="2"/>
  <c r="BU44" i="2"/>
  <c r="BV44" i="2"/>
  <c r="BW44" i="2"/>
  <c r="DI44" i="2"/>
  <c r="DJ44" i="2"/>
  <c r="DK44" i="2"/>
  <c r="EX44" i="2"/>
  <c r="EY44" i="2"/>
  <c r="EZ44" i="2"/>
  <c r="GN44" i="2"/>
  <c r="GO44" i="2"/>
  <c r="GP44" i="2"/>
  <c r="IE44" i="2"/>
  <c r="IF44" i="2"/>
  <c r="IG44" i="2"/>
  <c r="JW44" i="2"/>
  <c r="JX44" i="2"/>
  <c r="JY44" i="2"/>
  <c r="LP44" i="2"/>
  <c r="LQ44" i="2"/>
  <c r="LR44" i="2"/>
  <c r="NJ44" i="2"/>
  <c r="NK44" i="2"/>
  <c r="NL44" i="2"/>
  <c r="PE44" i="2"/>
  <c r="PF44" i="2"/>
  <c r="PG44" i="2"/>
  <c r="RA44" i="2"/>
  <c r="RB44" i="2"/>
  <c r="RC44" i="2"/>
  <c r="SX44" i="2"/>
  <c r="SY44" i="2"/>
  <c r="SZ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CD45" i="2"/>
  <c r="CE45" i="2"/>
  <c r="CF45" i="2"/>
  <c r="CG45" i="2"/>
  <c r="CH45" i="2"/>
  <c r="CI45" i="2"/>
  <c r="CJ45" i="2"/>
  <c r="CK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Z45" i="2"/>
  <c r="HA45" i="2"/>
  <c r="HB45" i="2"/>
  <c r="HC45" i="2"/>
  <c r="HD45" i="2"/>
  <c r="HE45" i="2"/>
  <c r="HF45" i="2"/>
  <c r="HG45" i="2"/>
  <c r="HH45" i="2"/>
  <c r="HI45" i="2"/>
  <c r="HJ45" i="2"/>
  <c r="HK45" i="2"/>
  <c r="HL45" i="2"/>
  <c r="HM45" i="2"/>
  <c r="HN45" i="2"/>
  <c r="HO45" i="2"/>
  <c r="HP45" i="2"/>
  <c r="HQ45" i="2"/>
  <c r="HR45" i="2"/>
  <c r="HS45" i="2"/>
  <c r="HT45" i="2"/>
  <c r="HU45" i="2"/>
  <c r="HV45" i="2"/>
  <c r="HW45" i="2"/>
  <c r="HX45" i="2"/>
  <c r="HY45" i="2"/>
  <c r="HZ45" i="2"/>
  <c r="IA45" i="2"/>
  <c r="IB45" i="2"/>
  <c r="IC45" i="2"/>
  <c r="ID45" i="2"/>
  <c r="IR45" i="2"/>
  <c r="IS45" i="2"/>
  <c r="IT45" i="2"/>
  <c r="IU45" i="2"/>
  <c r="IV45" i="2"/>
  <c r="IW45" i="2"/>
  <c r="IX45" i="2"/>
  <c r="IY45" i="2"/>
  <c r="IZ45" i="2"/>
  <c r="JA45" i="2"/>
  <c r="JB45" i="2"/>
  <c r="JC45" i="2"/>
  <c r="JD45" i="2"/>
  <c r="JE45" i="2"/>
  <c r="JF45" i="2"/>
  <c r="JG45" i="2"/>
  <c r="JH45" i="2"/>
  <c r="JI45" i="2"/>
  <c r="JJ45" i="2"/>
  <c r="JK45" i="2"/>
  <c r="JL45" i="2"/>
  <c r="JM45" i="2"/>
  <c r="JN45" i="2"/>
  <c r="JO45" i="2"/>
  <c r="JP45" i="2"/>
  <c r="JQ45" i="2"/>
  <c r="JR45" i="2"/>
  <c r="JS45" i="2"/>
  <c r="JT45" i="2"/>
  <c r="JU45" i="2"/>
  <c r="JV45" i="2"/>
  <c r="KK45" i="2"/>
  <c r="KL45" i="2"/>
  <c r="KM45" i="2"/>
  <c r="KN45" i="2"/>
  <c r="KO45" i="2"/>
  <c r="KP45" i="2"/>
  <c r="KQ45" i="2"/>
  <c r="KR45" i="2"/>
  <c r="KS45" i="2"/>
  <c r="KT45" i="2"/>
  <c r="KU45" i="2"/>
  <c r="KV45" i="2"/>
  <c r="KW45" i="2"/>
  <c r="KX45" i="2"/>
  <c r="KY45" i="2"/>
  <c r="KZ45" i="2"/>
  <c r="LA45" i="2"/>
  <c r="LB45" i="2"/>
  <c r="LC45" i="2"/>
  <c r="LD45" i="2"/>
  <c r="LE45" i="2"/>
  <c r="LF45" i="2"/>
  <c r="LG45" i="2"/>
  <c r="LH45" i="2"/>
  <c r="LI45" i="2"/>
  <c r="LJ45" i="2"/>
  <c r="LK45" i="2"/>
  <c r="LL45" i="2"/>
  <c r="LM45" i="2"/>
  <c r="LN45" i="2"/>
  <c r="LO45" i="2"/>
  <c r="ME45" i="2"/>
  <c r="MF45" i="2"/>
  <c r="MG45" i="2"/>
  <c r="MH45" i="2"/>
  <c r="MI45" i="2"/>
  <c r="MJ45" i="2"/>
  <c r="MK45" i="2"/>
  <c r="ML45" i="2"/>
  <c r="MM45" i="2"/>
  <c r="MN45" i="2"/>
  <c r="MO45" i="2"/>
  <c r="MP45" i="2"/>
  <c r="MQ45" i="2"/>
  <c r="MR45" i="2"/>
  <c r="MS45" i="2"/>
  <c r="MT45" i="2"/>
  <c r="MU45" i="2"/>
  <c r="MV45" i="2"/>
  <c r="MW45" i="2"/>
  <c r="MX45" i="2"/>
  <c r="MY45" i="2"/>
  <c r="MZ45" i="2"/>
  <c r="NA45" i="2"/>
  <c r="NB45" i="2"/>
  <c r="NC45" i="2"/>
  <c r="ND45" i="2"/>
  <c r="NE45" i="2"/>
  <c r="NF45" i="2"/>
  <c r="NG45" i="2"/>
  <c r="NH45" i="2"/>
  <c r="NI45" i="2"/>
  <c r="NZ45" i="2"/>
  <c r="OA45" i="2"/>
  <c r="OB45" i="2"/>
  <c r="OC45" i="2"/>
  <c r="OD45" i="2"/>
  <c r="OE45" i="2"/>
  <c r="OF45" i="2"/>
  <c r="OG45" i="2"/>
  <c r="OH45" i="2"/>
  <c r="OI45" i="2"/>
  <c r="OJ45" i="2"/>
  <c r="OK45" i="2"/>
  <c r="OL45" i="2"/>
  <c r="OM45" i="2"/>
  <c r="ON45" i="2"/>
  <c r="OO45" i="2"/>
  <c r="OP45" i="2"/>
  <c r="OQ45" i="2"/>
  <c r="OR45" i="2"/>
  <c r="OS45" i="2"/>
  <c r="OT45" i="2"/>
  <c r="OU45" i="2"/>
  <c r="OV45" i="2"/>
  <c r="OW45" i="2"/>
  <c r="OX45" i="2"/>
  <c r="OY45" i="2"/>
  <c r="OZ45" i="2"/>
  <c r="PA45" i="2"/>
  <c r="PB45" i="2"/>
  <c r="PC45" i="2"/>
  <c r="PD45" i="2"/>
  <c r="PV45" i="2"/>
  <c r="PW45" i="2"/>
  <c r="PX45" i="2"/>
  <c r="PY45" i="2"/>
  <c r="PZ45" i="2"/>
  <c r="QA45" i="2"/>
  <c r="QB45" i="2"/>
  <c r="QC45" i="2"/>
  <c r="QD45" i="2"/>
  <c r="QE45" i="2"/>
  <c r="QF45" i="2"/>
  <c r="QG45" i="2"/>
  <c r="QH45" i="2"/>
  <c r="QI45" i="2"/>
  <c r="QJ45" i="2"/>
  <c r="QK45" i="2"/>
  <c r="QL45" i="2"/>
  <c r="QM45" i="2"/>
  <c r="QN45" i="2"/>
  <c r="QO45" i="2"/>
  <c r="QP45" i="2"/>
  <c r="QQ45" i="2"/>
  <c r="QR45" i="2"/>
  <c r="QS45" i="2"/>
  <c r="QT45" i="2"/>
  <c r="QU45" i="2"/>
  <c r="QV45" i="2"/>
  <c r="QW45" i="2"/>
  <c r="QX45" i="2"/>
  <c r="QY45" i="2"/>
  <c r="QZ45" i="2"/>
  <c r="RS45" i="2"/>
  <c r="RT45" i="2"/>
  <c r="RU45" i="2"/>
  <c r="RV45" i="2"/>
  <c r="RW45" i="2"/>
  <c r="RX45" i="2"/>
  <c r="RY45" i="2"/>
  <c r="RZ45" i="2"/>
  <c r="SA45" i="2"/>
  <c r="SB45" i="2"/>
  <c r="SC45" i="2"/>
  <c r="SD45" i="2"/>
  <c r="SE45" i="2"/>
  <c r="SF45" i="2"/>
  <c r="SG45" i="2"/>
  <c r="SH45" i="2"/>
  <c r="SI45" i="2"/>
  <c r="SJ45" i="2"/>
  <c r="SK45" i="2"/>
  <c r="SL45" i="2"/>
  <c r="SM45" i="2"/>
  <c r="SN45" i="2"/>
  <c r="SO45" i="2"/>
  <c r="SP45" i="2"/>
  <c r="SQ45" i="2"/>
  <c r="SR45" i="2"/>
  <c r="SS45" i="2"/>
  <c r="ST45" i="2"/>
  <c r="SU45" i="2"/>
  <c r="SV45" i="2"/>
  <c r="SW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AK62" i="2"/>
  <c r="AK63" i="2"/>
  <c r="AK64" i="2"/>
  <c r="AK65" i="2"/>
  <c r="AK66" i="2"/>
  <c r="AK67" i="2"/>
  <c r="AK68" i="2"/>
  <c r="AK69" i="2"/>
  <c r="IQ178" i="2" l="1"/>
  <c r="NK50" i="2"/>
  <c r="IP213" i="2"/>
  <c r="IP229" i="2" s="1"/>
  <c r="LQ50" i="2"/>
  <c r="JX50" i="2"/>
  <c r="IF50" i="2"/>
  <c r="GO50" i="2"/>
  <c r="EY50" i="2"/>
  <c r="BW50" i="2"/>
  <c r="BU50" i="2"/>
  <c r="DJ50" i="2"/>
  <c r="DI46" i="2"/>
  <c r="NL43" i="2"/>
  <c r="SZ50" i="2"/>
  <c r="PE50" i="2"/>
  <c r="LR50" i="2"/>
  <c r="IE50" i="2"/>
  <c r="EZ50" i="2"/>
  <c r="PE43" i="2"/>
  <c r="RA50" i="2"/>
  <c r="NL50" i="2"/>
  <c r="JW50" i="2"/>
  <c r="GP50" i="2"/>
  <c r="DI50" i="2"/>
  <c r="SX50" i="2"/>
  <c r="PG50" i="2"/>
  <c r="LP50" i="2"/>
  <c r="IG50" i="2"/>
  <c r="EX50" i="2"/>
  <c r="RC50" i="2"/>
  <c r="NJ50" i="2"/>
  <c r="JY50" i="2"/>
  <c r="GN50" i="2"/>
  <c r="DK50" i="2"/>
  <c r="BW46" i="2"/>
  <c r="BV50" i="2"/>
  <c r="AJ45" i="2"/>
  <c r="AJ10" i="2"/>
  <c r="AJ50" i="2"/>
  <c r="AJ46" i="2"/>
  <c r="AI46" i="2"/>
  <c r="AK50" i="2"/>
  <c r="AI50" i="2"/>
  <c r="JX25" i="2"/>
  <c r="RB31" i="2"/>
  <c r="BU40" i="2"/>
  <c r="DJ40" i="2"/>
  <c r="DJ18" i="2"/>
  <c r="LR46" i="2"/>
  <c r="IE40" i="2"/>
  <c r="JX18" i="2"/>
  <c r="GN46" i="2"/>
  <c r="JX10" i="2"/>
  <c r="NL40" i="2"/>
  <c r="SZ46" i="2"/>
  <c r="BU43" i="2"/>
  <c r="DJ25" i="2"/>
  <c r="RB18" i="2"/>
  <c r="NJ46" i="2"/>
  <c r="RB10" i="2"/>
  <c r="IG46" i="2"/>
  <c r="GP43" i="2"/>
  <c r="RA46" i="2"/>
  <c r="JW46" i="2"/>
  <c r="IE43" i="2"/>
  <c r="PE40" i="2"/>
  <c r="GP40" i="2"/>
  <c r="JX36" i="2"/>
  <c r="DJ36" i="2"/>
  <c r="JX31" i="2"/>
  <c r="DJ31" i="2"/>
  <c r="RB25" i="2"/>
  <c r="SX40" i="2"/>
  <c r="AJ36" i="2"/>
  <c r="NK25" i="2"/>
  <c r="GO18" i="2"/>
  <c r="NL46" i="2"/>
  <c r="GP46" i="2"/>
  <c r="SY45" i="2"/>
  <c r="RB45" i="2"/>
  <c r="PF45" i="2"/>
  <c r="NK45" i="2"/>
  <c r="JW45" i="2"/>
  <c r="GN45" i="2"/>
  <c r="EY45" i="2"/>
  <c r="DI45" i="2"/>
  <c r="JY43" i="2"/>
  <c r="DJ10" i="2"/>
  <c r="RC46" i="2"/>
  <c r="EZ46" i="2"/>
  <c r="EX46" i="2"/>
  <c r="DJ46" i="2"/>
  <c r="BU46" i="2"/>
  <c r="SX43" i="2"/>
  <c r="RB43" i="2"/>
  <c r="RC43" i="2"/>
  <c r="GO43" i="2"/>
  <c r="NK40" i="2"/>
  <c r="DK40" i="2"/>
  <c r="NK36" i="2"/>
  <c r="GO31" i="2"/>
  <c r="NK10" i="2"/>
  <c r="SX46" i="2"/>
  <c r="RB46" i="2"/>
  <c r="DK46" i="2"/>
  <c r="LP43" i="2"/>
  <c r="JY46" i="2"/>
  <c r="RA45" i="2"/>
  <c r="NJ45" i="2"/>
  <c r="LQ45" i="2"/>
  <c r="IF45" i="2"/>
  <c r="BV45" i="2"/>
  <c r="RC40" i="2"/>
  <c r="EX40" i="2"/>
  <c r="PG46" i="2"/>
  <c r="PE46" i="2"/>
  <c r="NK46" i="2"/>
  <c r="LP46" i="2"/>
  <c r="JX46" i="2"/>
  <c r="IE46" i="2"/>
  <c r="GO46" i="2"/>
  <c r="SX45" i="2"/>
  <c r="SZ45" i="2"/>
  <c r="RC45" i="2"/>
  <c r="PE45" i="2"/>
  <c r="PG45" i="2"/>
  <c r="NL45" i="2"/>
  <c r="LP45" i="2"/>
  <c r="LR45" i="2"/>
  <c r="JY45" i="2"/>
  <c r="IE45" i="2"/>
  <c r="IG45" i="2"/>
  <c r="GP45" i="2"/>
  <c r="EX45" i="2"/>
  <c r="EZ45" i="2"/>
  <c r="DK45" i="2"/>
  <c r="BU45" i="2"/>
  <c r="BW45" i="2"/>
  <c r="JX43" i="2"/>
  <c r="EX43" i="2"/>
  <c r="DJ43" i="2"/>
  <c r="DK43" i="2"/>
  <c r="RB40" i="2"/>
  <c r="LP40" i="2"/>
  <c r="JX40" i="2"/>
  <c r="SX36" i="2"/>
  <c r="RB36" i="2"/>
  <c r="AJ40" i="2"/>
  <c r="AJ25" i="2"/>
  <c r="AK43" i="2"/>
  <c r="AK40" i="2"/>
  <c r="AK46" i="2"/>
  <c r="AK45" i="2"/>
  <c r="JX45" i="2"/>
  <c r="GO45" i="2"/>
  <c r="DJ45" i="2"/>
  <c r="RA43" i="2"/>
  <c r="IF43" i="2"/>
  <c r="IG43" i="2"/>
  <c r="DI43" i="2"/>
  <c r="PF40" i="2"/>
  <c r="PG40" i="2"/>
  <c r="JY40" i="2"/>
  <c r="JW40" i="2"/>
  <c r="BV40" i="2"/>
  <c r="BW40" i="2"/>
  <c r="RC36" i="2"/>
  <c r="RA36" i="2"/>
  <c r="LP36" i="2"/>
  <c r="LQ36" i="2"/>
  <c r="LR36" i="2"/>
  <c r="DK36" i="2"/>
  <c r="DI36" i="2"/>
  <c r="SX31" i="2"/>
  <c r="SY31" i="2"/>
  <c r="SZ31" i="2"/>
  <c r="JY31" i="2"/>
  <c r="JW31" i="2"/>
  <c r="EX31" i="2"/>
  <c r="EY31" i="2"/>
  <c r="EZ31" i="2"/>
  <c r="RC25" i="2"/>
  <c r="RA25" i="2"/>
  <c r="LP25" i="2"/>
  <c r="LQ25" i="2"/>
  <c r="LR25" i="2"/>
  <c r="DK25" i="2"/>
  <c r="DI25" i="2"/>
  <c r="SX18" i="2"/>
  <c r="SY18" i="2"/>
  <c r="SZ18" i="2"/>
  <c r="JY18" i="2"/>
  <c r="JW18" i="2"/>
  <c r="EX18" i="2"/>
  <c r="EY18" i="2"/>
  <c r="EZ18" i="2"/>
  <c r="RC10" i="2"/>
  <c r="RA10" i="2"/>
  <c r="LP10" i="2"/>
  <c r="LQ10" i="2"/>
  <c r="LR10" i="2"/>
  <c r="DK10" i="2"/>
  <c r="DI10" i="2"/>
  <c r="SY43" i="2"/>
  <c r="SZ43" i="2"/>
  <c r="NJ43" i="2"/>
  <c r="EY43" i="2"/>
  <c r="EZ43" i="2"/>
  <c r="AI43" i="2"/>
  <c r="LQ40" i="2"/>
  <c r="LR40" i="2"/>
  <c r="GN40" i="2"/>
  <c r="SY36" i="2"/>
  <c r="SZ36" i="2"/>
  <c r="PE36" i="2"/>
  <c r="PF36" i="2"/>
  <c r="PG36" i="2"/>
  <c r="GP36" i="2"/>
  <c r="GN36" i="2"/>
  <c r="BU36" i="2"/>
  <c r="BV36" i="2"/>
  <c r="BW36" i="2"/>
  <c r="NL31" i="2"/>
  <c r="NJ31" i="2"/>
  <c r="IE31" i="2"/>
  <c r="IF31" i="2"/>
  <c r="IG31" i="2"/>
  <c r="AK31" i="2"/>
  <c r="AI31" i="2"/>
  <c r="PE25" i="2"/>
  <c r="PF25" i="2"/>
  <c r="PG25" i="2"/>
  <c r="GP25" i="2"/>
  <c r="GN25" i="2"/>
  <c r="BU25" i="2"/>
  <c r="BV25" i="2"/>
  <c r="BW25" i="2"/>
  <c r="NL18" i="2"/>
  <c r="NJ18" i="2"/>
  <c r="IE18" i="2"/>
  <c r="IF18" i="2"/>
  <c r="IG18" i="2"/>
  <c r="AK18" i="2"/>
  <c r="AI18" i="2"/>
  <c r="PE10" i="2"/>
  <c r="PF10" i="2"/>
  <c r="PG10" i="2"/>
  <c r="GP10" i="2"/>
  <c r="GN10" i="2"/>
  <c r="BU10" i="2"/>
  <c r="BV10" i="2"/>
  <c r="BW10" i="2"/>
  <c r="SY46" i="2"/>
  <c r="PF46" i="2"/>
  <c r="LQ46" i="2"/>
  <c r="IF46" i="2"/>
  <c r="EY46" i="2"/>
  <c r="BV46" i="2"/>
  <c r="PF43" i="2"/>
  <c r="PG43" i="2"/>
  <c r="NK43" i="2"/>
  <c r="JW43" i="2"/>
  <c r="BV43" i="2"/>
  <c r="BW43" i="2"/>
  <c r="AJ43" i="2"/>
  <c r="RA40" i="2"/>
  <c r="IF40" i="2"/>
  <c r="IG40" i="2"/>
  <c r="GO40" i="2"/>
  <c r="DI40" i="2"/>
  <c r="JY36" i="2"/>
  <c r="JW36" i="2"/>
  <c r="GO36" i="2"/>
  <c r="EX36" i="2"/>
  <c r="EY36" i="2"/>
  <c r="EZ36" i="2"/>
  <c r="RC31" i="2"/>
  <c r="RA31" i="2"/>
  <c r="NK31" i="2"/>
  <c r="LP31" i="2"/>
  <c r="LQ31" i="2"/>
  <c r="LR31" i="2"/>
  <c r="DK31" i="2"/>
  <c r="DI31" i="2"/>
  <c r="AJ31" i="2"/>
  <c r="SX25" i="2"/>
  <c r="SY25" i="2"/>
  <c r="SZ25" i="2"/>
  <c r="JY25" i="2"/>
  <c r="JW25" i="2"/>
  <c r="GO25" i="2"/>
  <c r="EX25" i="2"/>
  <c r="EY25" i="2"/>
  <c r="EZ25" i="2"/>
  <c r="RC18" i="2"/>
  <c r="RA18" i="2"/>
  <c r="NK18" i="2"/>
  <c r="LP18" i="2"/>
  <c r="LQ18" i="2"/>
  <c r="LR18" i="2"/>
  <c r="DK18" i="2"/>
  <c r="DI18" i="2"/>
  <c r="AJ18" i="2"/>
  <c r="SX10" i="2"/>
  <c r="SY10" i="2"/>
  <c r="SZ10" i="2"/>
  <c r="JY10" i="2"/>
  <c r="JW10" i="2"/>
  <c r="GO10" i="2"/>
  <c r="EX10" i="2"/>
  <c r="EY10" i="2"/>
  <c r="EZ10" i="2"/>
  <c r="AI45" i="2"/>
  <c r="LQ43" i="2"/>
  <c r="LR43" i="2"/>
  <c r="GN43" i="2"/>
  <c r="SY40" i="2"/>
  <c r="SZ40" i="2"/>
  <c r="NJ40" i="2"/>
  <c r="EY40" i="2"/>
  <c r="EZ40" i="2"/>
  <c r="AI40" i="2"/>
  <c r="NL36" i="2"/>
  <c r="NJ36" i="2"/>
  <c r="IE36" i="2"/>
  <c r="IF36" i="2"/>
  <c r="IG36" i="2"/>
  <c r="AK36" i="2"/>
  <c r="AI36" i="2"/>
  <c r="PE31" i="2"/>
  <c r="PF31" i="2"/>
  <c r="PG31" i="2"/>
  <c r="GP31" i="2"/>
  <c r="GN31" i="2"/>
  <c r="BU31" i="2"/>
  <c r="BV31" i="2"/>
  <c r="BW31" i="2"/>
  <c r="NL25" i="2"/>
  <c r="NJ25" i="2"/>
  <c r="IE25" i="2"/>
  <c r="IF25" i="2"/>
  <c r="IG25" i="2"/>
  <c r="AK25" i="2"/>
  <c r="AI25" i="2"/>
  <c r="PE18" i="2"/>
  <c r="PF18" i="2"/>
  <c r="PG18" i="2"/>
  <c r="GP18" i="2"/>
  <c r="GN18" i="2"/>
  <c r="BU18" i="2"/>
  <c r="BV18" i="2"/>
  <c r="BW18" i="2"/>
  <c r="NL10" i="2"/>
  <c r="NJ10" i="2"/>
  <c r="IE10" i="2"/>
  <c r="IF10" i="2"/>
  <c r="IG10" i="2"/>
  <c r="AK10" i="2"/>
  <c r="AI10" i="2"/>
  <c r="IR178" i="2" l="1"/>
  <c r="IQ213" i="2"/>
  <c r="IQ229" i="2" s="1"/>
  <c r="IF54" i="2"/>
  <c r="EZ54" i="2"/>
  <c r="JW54" i="2"/>
  <c r="SX54" i="2"/>
  <c r="JY54" i="2"/>
  <c r="PG54" i="2"/>
  <c r="DI54" i="2"/>
  <c r="LP54" i="2"/>
  <c r="IE54" i="2"/>
  <c r="EY54" i="2"/>
  <c r="NJ54" i="2"/>
  <c r="EX54" i="2"/>
  <c r="SZ54" i="2"/>
  <c r="PF54" i="2"/>
  <c r="DK54" i="2"/>
  <c r="RA54" i="2"/>
  <c r="NK54" i="2"/>
  <c r="IG54" i="2"/>
  <c r="NL54" i="2"/>
  <c r="GO54" i="2"/>
  <c r="SY54" i="2"/>
  <c r="GN54" i="2"/>
  <c r="PE54" i="2"/>
  <c r="LR54" i="2"/>
  <c r="RC54" i="2"/>
  <c r="JX54" i="2"/>
  <c r="GP54" i="2"/>
  <c r="LQ54" i="2"/>
  <c r="DJ54" i="2"/>
  <c r="RB54" i="2"/>
  <c r="BW54" i="2"/>
  <c r="BV54" i="2"/>
  <c r="BU54" i="2"/>
  <c r="AK54" i="2"/>
  <c r="AI54" i="2"/>
  <c r="AJ54" i="2"/>
  <c r="IS178" i="2" l="1"/>
  <c r="IR213" i="2"/>
  <c r="IR229" i="2" s="1"/>
  <c r="IT178" i="2" l="1"/>
  <c r="IS213" i="2"/>
  <c r="IS229" i="2" s="1"/>
  <c r="IU178" i="2" l="1"/>
  <c r="IT213" i="2"/>
  <c r="IT229" i="2" s="1"/>
  <c r="IV178" i="2" l="1"/>
  <c r="IU213" i="2"/>
  <c r="IU229" i="2" s="1"/>
  <c r="IW178" i="2" l="1"/>
  <c r="IV213" i="2"/>
  <c r="IV229" i="2" s="1"/>
  <c r="IX178" i="2" l="1"/>
  <c r="IW213" i="2"/>
  <c r="IW229" i="2" s="1"/>
  <c r="IY178" i="2" l="1"/>
  <c r="IX213" i="2"/>
  <c r="IX229" i="2" s="1"/>
  <c r="IZ178" i="2" l="1"/>
  <c r="IY213" i="2"/>
  <c r="IY229" i="2" s="1"/>
  <c r="JA178" i="2" l="1"/>
  <c r="IZ213" i="2"/>
  <c r="IZ229" i="2" s="1"/>
  <c r="JB178" i="2" l="1"/>
  <c r="JA213" i="2"/>
  <c r="JA229" i="2" s="1"/>
  <c r="JC178" i="2" l="1"/>
  <c r="JB213" i="2"/>
  <c r="JB229" i="2" s="1"/>
  <c r="JD178" i="2" l="1"/>
  <c r="JC213" i="2"/>
  <c r="JC229" i="2" s="1"/>
  <c r="JE178" i="2" l="1"/>
  <c r="JD213" i="2"/>
  <c r="JD229" i="2" s="1"/>
  <c r="JF178" i="2" l="1"/>
  <c r="JE213" i="2"/>
  <c r="JE229" i="2" s="1"/>
  <c r="JG178" i="2" l="1"/>
  <c r="JF213" i="2"/>
  <c r="JF229" i="2" s="1"/>
  <c r="JH178" i="2" l="1"/>
  <c r="JG213" i="2"/>
  <c r="JG229" i="2" s="1"/>
  <c r="JI178" i="2" l="1"/>
  <c r="JH213" i="2"/>
  <c r="JH229" i="2" s="1"/>
  <c r="JJ178" i="2" l="1"/>
  <c r="JI213" i="2"/>
  <c r="JI229" i="2" s="1"/>
  <c r="JK178" i="2" l="1"/>
  <c r="JJ213" i="2"/>
  <c r="JJ229" i="2" s="1"/>
  <c r="JL178" i="2" l="1"/>
  <c r="JM178" i="2" s="1"/>
  <c r="JK213" i="2"/>
  <c r="JK229" i="2" s="1"/>
  <c r="JN178" i="2" l="1"/>
  <c r="JL213" i="2"/>
  <c r="JO178" i="2" l="1"/>
  <c r="JM213" i="2"/>
  <c r="JM229" i="2" s="1"/>
  <c r="JP178" i="2" l="1"/>
  <c r="JN213" i="2"/>
  <c r="JN229" i="2" s="1"/>
  <c r="JQ178" i="2" l="1"/>
  <c r="JO213" i="2"/>
  <c r="JO229" i="2" s="1"/>
  <c r="JR178" i="2" l="1"/>
  <c r="JP213" i="2"/>
  <c r="JP229" i="2" s="1"/>
  <c r="JS178" i="2" l="1"/>
  <c r="JQ213" i="2"/>
  <c r="JQ229" i="2" s="1"/>
  <c r="JT178" i="2" l="1"/>
  <c r="JR213" i="2"/>
  <c r="JR229" i="2" s="1"/>
  <c r="JU178" i="2" l="1"/>
  <c r="JS213" i="2"/>
  <c r="JS229" i="2" s="1"/>
  <c r="JV178" i="2" l="1"/>
  <c r="JT213" i="2"/>
  <c r="JT229" i="2" s="1"/>
  <c r="JW178" i="2" l="1"/>
  <c r="JU213" i="2"/>
  <c r="JU229" i="2" s="1"/>
  <c r="JX178" i="2" l="1"/>
  <c r="JV213" i="2"/>
  <c r="JV229" i="2" s="1"/>
  <c r="JY178" i="2" l="1"/>
  <c r="JW213" i="2"/>
  <c r="JW229" i="2" s="1"/>
  <c r="JZ178" i="2" l="1"/>
  <c r="JX213" i="2"/>
  <c r="JX229" i="2" s="1"/>
  <c r="KA178" i="2" l="1"/>
  <c r="JY213" i="2"/>
  <c r="JY229" i="2" s="1"/>
  <c r="KB178" i="2" l="1"/>
  <c r="JZ213" i="2"/>
  <c r="JZ229" i="2" s="1"/>
  <c r="KC178" i="2" l="1"/>
  <c r="KA213" i="2"/>
  <c r="KA229" i="2" s="1"/>
  <c r="KD178" i="2" l="1"/>
  <c r="KB213" i="2"/>
  <c r="KB229" i="2" s="1"/>
  <c r="KE178" i="2" l="1"/>
  <c r="KC213" i="2"/>
  <c r="KC229" i="2" s="1"/>
  <c r="KF178" i="2" l="1"/>
  <c r="KD213" i="2"/>
  <c r="KD229" i="2" s="1"/>
  <c r="KG178" i="2" l="1"/>
  <c r="KE213" i="2"/>
  <c r="KE229" i="2" s="1"/>
  <c r="KH178" i="2" l="1"/>
  <c r="KF213" i="2"/>
  <c r="KF229" i="2" s="1"/>
  <c r="KI178" i="2" l="1"/>
  <c r="KG213" i="2"/>
  <c r="KG229" i="2" s="1"/>
  <c r="KJ178" i="2" l="1"/>
  <c r="KH213" i="2"/>
  <c r="KH229" i="2" s="1"/>
  <c r="KK178" i="2" l="1"/>
  <c r="KI213" i="2"/>
  <c r="KI229" i="2" s="1"/>
  <c r="KL178" i="2" l="1"/>
  <c r="KJ213" i="2"/>
  <c r="KJ229" i="2" s="1"/>
  <c r="KM178" i="2" l="1"/>
  <c r="KK213" i="2"/>
  <c r="KK229" i="2" s="1"/>
  <c r="KN178" i="2" l="1"/>
  <c r="KL213" i="2"/>
  <c r="KL229" i="2" s="1"/>
  <c r="KO178" i="2" l="1"/>
  <c r="KM213" i="2"/>
  <c r="KM229" i="2" s="1"/>
  <c r="KP178" i="2" l="1"/>
  <c r="KN213" i="2"/>
  <c r="KN229" i="2" s="1"/>
  <c r="KQ178" i="2" l="1"/>
  <c r="KO213" i="2"/>
  <c r="KO229" i="2" s="1"/>
  <c r="KR178" i="2" l="1"/>
  <c r="KP213" i="2"/>
  <c r="KP229" i="2" s="1"/>
  <c r="KS178" i="2" l="1"/>
  <c r="KQ213" i="2"/>
  <c r="KQ229" i="2" s="1"/>
  <c r="KT178" i="2" l="1"/>
  <c r="KR213" i="2"/>
  <c r="KR229" i="2" s="1"/>
  <c r="KU178" i="2" l="1"/>
  <c r="KS213" i="2"/>
  <c r="KS229" i="2" s="1"/>
  <c r="KV178" i="2" l="1"/>
  <c r="KT213" i="2"/>
  <c r="KT229" i="2" s="1"/>
  <c r="KW178" i="2" l="1"/>
  <c r="KU213" i="2"/>
  <c r="KU229" i="2" s="1"/>
  <c r="KX178" i="2" l="1"/>
  <c r="KV213" i="2"/>
  <c r="KV229" i="2" s="1"/>
  <c r="KY178" i="2" l="1"/>
  <c r="KW213" i="2"/>
  <c r="KW229" i="2" s="1"/>
  <c r="KZ178" i="2" l="1"/>
  <c r="KX213" i="2"/>
  <c r="KX229" i="2" s="1"/>
  <c r="LA178" i="2" l="1"/>
  <c r="KY213" i="2"/>
  <c r="KY229" i="2" s="1"/>
  <c r="LB178" i="2" l="1"/>
  <c r="KZ213" i="2"/>
  <c r="KZ229" i="2" s="1"/>
  <c r="LC178" i="2" l="1"/>
  <c r="LA213" i="2"/>
  <c r="LA229" i="2" s="1"/>
  <c r="LD178" i="2" l="1"/>
  <c r="LB213" i="2"/>
  <c r="LB229" i="2" s="1"/>
  <c r="LE178" i="2" l="1"/>
  <c r="LC213" i="2"/>
  <c r="LC229" i="2" s="1"/>
  <c r="LF178" i="2" l="1"/>
  <c r="LD213" i="2"/>
  <c r="LD229" i="2" s="1"/>
  <c r="LG178" i="2" l="1"/>
  <c r="LE213" i="2"/>
  <c r="LE229" i="2" s="1"/>
  <c r="LH178" i="2" l="1"/>
  <c r="LF213" i="2"/>
  <c r="LF229" i="2" s="1"/>
  <c r="LI178" i="2" l="1"/>
  <c r="LG213" i="2"/>
  <c r="LG229" i="2" s="1"/>
  <c r="LJ178" i="2" l="1"/>
  <c r="LH213" i="2"/>
  <c r="LH229" i="2" s="1"/>
  <c r="LK178" i="2" l="1"/>
  <c r="LI213" i="2"/>
  <c r="LI229" i="2" s="1"/>
  <c r="LL178" i="2" l="1"/>
  <c r="LJ213" i="2"/>
  <c r="LJ229" i="2" s="1"/>
  <c r="LM178" i="2" l="1"/>
  <c r="LK213" i="2"/>
  <c r="LK229" i="2" s="1"/>
  <c r="LN178" i="2" l="1"/>
  <c r="LL213" i="2"/>
  <c r="LL229" i="2" s="1"/>
  <c r="LO178" i="2" l="1"/>
  <c r="LM213" i="2"/>
  <c r="LM229" i="2" s="1"/>
  <c r="LP178" i="2" l="1"/>
  <c r="LQ178" i="2" s="1"/>
  <c r="LN213" i="2"/>
  <c r="LN229" i="2" s="1"/>
  <c r="LR178" i="2" l="1"/>
  <c r="LO213" i="2"/>
  <c r="LO229" i="2" s="1"/>
  <c r="LS178" i="2" l="1"/>
  <c r="LP213" i="2"/>
  <c r="LT178" i="2" l="1"/>
  <c r="LQ213" i="2"/>
  <c r="LQ229" i="2" s="1"/>
  <c r="LU178" i="2" l="1"/>
  <c r="LR213" i="2"/>
  <c r="LR229" i="2" s="1"/>
  <c r="LV178" i="2" l="1"/>
  <c r="LS213" i="2"/>
  <c r="LS229" i="2" s="1"/>
  <c r="LW178" i="2" l="1"/>
  <c r="LT213" i="2"/>
  <c r="LT229" i="2" s="1"/>
  <c r="LX178" i="2" l="1"/>
  <c r="LU213" i="2"/>
  <c r="LU229" i="2" s="1"/>
  <c r="LY178" i="2" l="1"/>
  <c r="LV213" i="2"/>
  <c r="LV229" i="2" s="1"/>
  <c r="LZ178" i="2" l="1"/>
  <c r="LW213" i="2"/>
  <c r="LW229" i="2" s="1"/>
  <c r="MA178" i="2" l="1"/>
  <c r="LX213" i="2"/>
  <c r="LX229" i="2" s="1"/>
  <c r="MB178" i="2" l="1"/>
  <c r="LY213" i="2"/>
  <c r="LY229" i="2" s="1"/>
  <c r="MC178" i="2" l="1"/>
  <c r="LZ213" i="2"/>
  <c r="LZ229" i="2" s="1"/>
  <c r="MD178" i="2" l="1"/>
  <c r="MA213" i="2"/>
  <c r="MA229" i="2" s="1"/>
  <c r="ME178" i="2" l="1"/>
  <c r="MB213" i="2"/>
  <c r="MB229" i="2" s="1"/>
  <c r="MF178" i="2" l="1"/>
  <c r="MC213" i="2"/>
  <c r="MC229" i="2" s="1"/>
  <c r="MG178" i="2" l="1"/>
  <c r="MD213" i="2"/>
  <c r="MD229" i="2" s="1"/>
  <c r="MH178" i="2" l="1"/>
  <c r="ME213" i="2"/>
  <c r="ME229" i="2" s="1"/>
  <c r="MI178" i="2" l="1"/>
  <c r="MF213" i="2"/>
  <c r="MF229" i="2" s="1"/>
  <c r="MJ178" i="2" l="1"/>
  <c r="MG213" i="2"/>
  <c r="MG229" i="2" s="1"/>
  <c r="MK178" i="2" l="1"/>
  <c r="MH213" i="2"/>
  <c r="MI213" i="2" l="1"/>
  <c r="MI229" i="2" s="1"/>
  <c r="MH229" i="2"/>
  <c r="ML178" i="2"/>
  <c r="MJ213" i="2" l="1"/>
  <c r="MJ229" i="2" s="1"/>
  <c r="MM178" i="2"/>
  <c r="MK213" i="2"/>
  <c r="MK229" i="2" s="1"/>
  <c r="MN178" i="2" l="1"/>
  <c r="ML213" i="2"/>
  <c r="ML229" i="2" s="1"/>
  <c r="MO178" i="2" l="1"/>
  <c r="MM213" i="2"/>
  <c r="MM229" i="2" s="1"/>
  <c r="MP178" i="2" l="1"/>
  <c r="MN213" i="2"/>
  <c r="MN229" i="2" s="1"/>
  <c r="MQ178" i="2" l="1"/>
  <c r="MO213" i="2"/>
  <c r="MO229" i="2" s="1"/>
  <c r="MR178" i="2" l="1"/>
  <c r="MP213" i="2"/>
  <c r="MP229" i="2" s="1"/>
  <c r="MS178" i="2" l="1"/>
  <c r="MQ213" i="2"/>
  <c r="MQ229" i="2" s="1"/>
  <c r="MT178" i="2" l="1"/>
  <c r="MR213" i="2"/>
  <c r="MR229" i="2" s="1"/>
  <c r="MU178" i="2" l="1"/>
  <c r="MS213" i="2"/>
  <c r="MS229" i="2" s="1"/>
  <c r="MV178" i="2" l="1"/>
  <c r="MT213" i="2"/>
  <c r="MT229" i="2" s="1"/>
  <c r="MW178" i="2" l="1"/>
  <c r="MX178" i="2" s="1"/>
  <c r="MY178" i="2" s="1"/>
  <c r="MU213" i="2"/>
  <c r="MU229" i="2" s="1"/>
  <c r="MZ178" i="2" l="1"/>
  <c r="NA178" i="2" s="1"/>
  <c r="NB178" i="2" s="1"/>
  <c r="NC178" i="2" s="1"/>
  <c r="ND178" i="2" s="1"/>
  <c r="MV213" i="2"/>
  <c r="MV229" i="2" s="1"/>
  <c r="MW213" i="2" l="1"/>
  <c r="MW229" i="2" s="1"/>
  <c r="MX213" i="2" l="1"/>
  <c r="MX229" i="2" s="1"/>
  <c r="MY213" i="2" l="1"/>
  <c r="MY229" i="2" s="1"/>
  <c r="MZ213" i="2" l="1"/>
  <c r="MZ229" i="2" s="1"/>
  <c r="NA213" i="2" l="1"/>
  <c r="NA229" i="2" s="1"/>
  <c r="NB213" i="2" l="1"/>
  <c r="NB229" i="2" s="1"/>
  <c r="NC213" i="2" l="1"/>
  <c r="NC229" i="2" s="1"/>
  <c r="ND213" i="2" l="1"/>
  <c r="ND229" i="2" s="1"/>
</calcChain>
</file>

<file path=xl/sharedStrings.xml><?xml version="1.0" encoding="utf-8"?>
<sst xmlns="http://schemas.openxmlformats.org/spreadsheetml/2006/main" count="47397" uniqueCount="396">
  <si>
    <t xml:space="preserve"> </t>
  </si>
  <si>
    <t>CNY</t>
  </si>
  <si>
    <t xml:space="preserve">  </t>
  </si>
  <si>
    <t>CAD</t>
  </si>
  <si>
    <t>NZD</t>
  </si>
  <si>
    <t xml:space="preserve">AUD </t>
  </si>
  <si>
    <t>CHF</t>
  </si>
  <si>
    <t>GBP</t>
  </si>
  <si>
    <t>EUR</t>
  </si>
  <si>
    <t>USD</t>
  </si>
  <si>
    <t>FRI</t>
  </si>
  <si>
    <t>THURS</t>
  </si>
  <si>
    <t>WED</t>
  </si>
  <si>
    <t>TUES</t>
  </si>
  <si>
    <t>MON</t>
  </si>
  <si>
    <t>NET</t>
  </si>
  <si>
    <t>JULY</t>
  </si>
  <si>
    <t>JUNE</t>
  </si>
  <si>
    <t>DEC</t>
  </si>
  <si>
    <t>NOV</t>
  </si>
  <si>
    <t>OCT</t>
  </si>
  <si>
    <t>SEPT</t>
  </si>
  <si>
    <t>AUG</t>
  </si>
  <si>
    <t>MAY</t>
  </si>
  <si>
    <t>APRIL</t>
  </si>
  <si>
    <t>MAR</t>
  </si>
  <si>
    <t>FEB</t>
  </si>
  <si>
    <t>JAN</t>
  </si>
  <si>
    <t>MONTHLY</t>
  </si>
  <si>
    <t xml:space="preserve">NFP </t>
  </si>
  <si>
    <t>YEARLY</t>
  </si>
  <si>
    <t>JPY</t>
  </si>
  <si>
    <t>DAY 31</t>
  </si>
  <si>
    <t>DAY 30</t>
  </si>
  <si>
    <t>DAY 27</t>
  </si>
  <si>
    <t>DAY 26</t>
  </si>
  <si>
    <t>DAY 25</t>
  </si>
  <si>
    <t>DAY 24</t>
  </si>
  <si>
    <t>DAY 23</t>
  </si>
  <si>
    <t>DAY 20</t>
  </si>
  <si>
    <t>DAY 19</t>
  </si>
  <si>
    <t>DAY 18</t>
  </si>
  <si>
    <t>DAY 17</t>
  </si>
  <si>
    <t>DAY 16</t>
  </si>
  <si>
    <t>DAY 13</t>
  </si>
  <si>
    <t>DAY 12</t>
  </si>
  <si>
    <t>DAY 11</t>
  </si>
  <si>
    <t>DAY 10</t>
  </si>
  <si>
    <t>DAY 9</t>
  </si>
  <si>
    <t>DAY 6</t>
  </si>
  <si>
    <t>DAY 5</t>
  </si>
  <si>
    <t>DAY 4</t>
  </si>
  <si>
    <t>DAY 3</t>
  </si>
  <si>
    <t>DAY 2</t>
  </si>
  <si>
    <t>RUNNING</t>
  </si>
  <si>
    <t>DAY 29</t>
  </si>
  <si>
    <t>DAY 28</t>
  </si>
  <si>
    <t>DAY 22</t>
  </si>
  <si>
    <t>DAY 21</t>
  </si>
  <si>
    <t>DAY 15</t>
  </si>
  <si>
    <t>DAY 14</t>
  </si>
  <si>
    <t>DAY 8</t>
  </si>
  <si>
    <t>DAY 7</t>
  </si>
  <si>
    <t>DAY 1</t>
  </si>
  <si>
    <t xml:space="preserve">JULY </t>
  </si>
  <si>
    <t xml:space="preserve">MAY </t>
  </si>
  <si>
    <t>APR</t>
  </si>
  <si>
    <t xml:space="preserve">APRIL </t>
  </si>
  <si>
    <t>QUARTLY</t>
  </si>
  <si>
    <t>MARCH</t>
  </si>
  <si>
    <t>FEBUARY</t>
  </si>
  <si>
    <t xml:space="preserve">FEB </t>
  </si>
  <si>
    <t>TOTAL</t>
  </si>
  <si>
    <t>WEEKS</t>
  </si>
  <si>
    <t xml:space="preserve">DAILY </t>
  </si>
  <si>
    <t>DAILY</t>
  </si>
  <si>
    <t xml:space="preserve">MAR </t>
  </si>
  <si>
    <t>CURRENCY</t>
  </si>
  <si>
    <t>MAX.</t>
  </si>
  <si>
    <t>AVG</t>
  </si>
  <si>
    <t>MIN.</t>
  </si>
  <si>
    <t>PAIR</t>
  </si>
  <si>
    <t xml:space="preserve">SINGLE </t>
  </si>
  <si>
    <t>NZD/CAD</t>
  </si>
  <si>
    <t>AUD/NZD</t>
  </si>
  <si>
    <t>GBP/JPY</t>
  </si>
  <si>
    <t>EUR/GBP</t>
  </si>
  <si>
    <t>GBP/CAD</t>
  </si>
  <si>
    <t>AUD/JPY</t>
  </si>
  <si>
    <t>USD/CHF</t>
  </si>
  <si>
    <t>NZD/USD</t>
  </si>
  <si>
    <t>NZD/JPY</t>
  </si>
  <si>
    <t>GBP/USD</t>
  </si>
  <si>
    <t>AUD/USD</t>
  </si>
  <si>
    <t>GBP/NZD</t>
  </si>
  <si>
    <t>GBP/AUD</t>
  </si>
  <si>
    <t xml:space="preserve">YEARLY </t>
  </si>
  <si>
    <t>JANUARY</t>
  </si>
  <si>
    <t>CNY/JPY</t>
  </si>
  <si>
    <t>CNY/CAD</t>
  </si>
  <si>
    <t>CAD/JPY</t>
  </si>
  <si>
    <t>NZD/CNY</t>
  </si>
  <si>
    <t>AUD/CNY</t>
  </si>
  <si>
    <t>AUD/CAD</t>
  </si>
  <si>
    <t>CNY/CHF</t>
  </si>
  <si>
    <t>CAD/CHF</t>
  </si>
  <si>
    <t>NZD/CHF</t>
  </si>
  <si>
    <t>AUD/CHF</t>
  </si>
  <si>
    <t>CHF/JPY</t>
  </si>
  <si>
    <t>GBP/CNY</t>
  </si>
  <si>
    <t>GBP/CHF</t>
  </si>
  <si>
    <t>EUR/CNY</t>
  </si>
  <si>
    <t>EUR/CAD</t>
  </si>
  <si>
    <t>EUR/NZD</t>
  </si>
  <si>
    <t>EUR/AUD</t>
  </si>
  <si>
    <t>EUR/JPY</t>
  </si>
  <si>
    <t>EUR/CHF</t>
  </si>
  <si>
    <t>USD/CNY</t>
  </si>
  <si>
    <t>USD/CAD</t>
  </si>
  <si>
    <t>USD/JPY</t>
  </si>
  <si>
    <t>EUR/USD</t>
  </si>
  <si>
    <t>START</t>
  </si>
  <si>
    <t>DECEMBE</t>
  </si>
  <si>
    <t>NOVEMBER</t>
  </si>
  <si>
    <t>OCTOBER</t>
  </si>
  <si>
    <t>SEPTEMBE</t>
  </si>
  <si>
    <t>AUGUST</t>
  </si>
  <si>
    <t xml:space="preserve">JAN </t>
  </si>
  <si>
    <t>STARTS</t>
  </si>
  <si>
    <t>1 ST QUARTER</t>
  </si>
  <si>
    <t>2ND QUARTER</t>
  </si>
  <si>
    <t>3RD QUARTER</t>
  </si>
  <si>
    <t>4TH QRTR</t>
  </si>
  <si>
    <t>4TH QUARTER</t>
  </si>
  <si>
    <t>AUD</t>
  </si>
  <si>
    <t xml:space="preserve">DAY 7 </t>
  </si>
  <si>
    <t>GOLD</t>
  </si>
  <si>
    <t>CLOSED</t>
  </si>
  <si>
    <t>% CHANGE</t>
  </si>
  <si>
    <t>HIGH</t>
  </si>
  <si>
    <t>LOW</t>
  </si>
  <si>
    <t>DAILY AVG</t>
  </si>
  <si>
    <t xml:space="preserve"> 6 - 1 </t>
  </si>
  <si>
    <t xml:space="preserve"> 5 - 2</t>
  </si>
  <si>
    <t xml:space="preserve"> 3 - 4 </t>
  </si>
  <si>
    <t xml:space="preserve"> 4 - 3 </t>
  </si>
  <si>
    <t xml:space="preserve"> 7 - 0</t>
  </si>
  <si>
    <t xml:space="preserve"> 4 - 3</t>
  </si>
  <si>
    <t xml:space="preserve"> 5 - 2 </t>
  </si>
  <si>
    <t xml:space="preserve"> 6 - 1</t>
  </si>
  <si>
    <t xml:space="preserve"> 3 - 4</t>
  </si>
  <si>
    <t xml:space="preserve"> 7 - 0 </t>
  </si>
  <si>
    <t>NZD(7-0)</t>
  </si>
  <si>
    <t>AUD(6-1)</t>
  </si>
  <si>
    <t>CHF(5-2)</t>
  </si>
  <si>
    <t>CAD(4-3)</t>
  </si>
  <si>
    <t>EUR(4-3)</t>
  </si>
  <si>
    <t>GBP(5-2)</t>
  </si>
  <si>
    <t>JPY(6-1)</t>
  </si>
  <si>
    <t>USD(7-0)</t>
  </si>
  <si>
    <t>CAD(5-2)</t>
  </si>
  <si>
    <t>CHF(4-3)</t>
  </si>
  <si>
    <t>EUR(5-2)</t>
  </si>
  <si>
    <t>GBP(4-3)</t>
  </si>
  <si>
    <t>JPY(3-4)</t>
  </si>
  <si>
    <t>CAD(7-0)</t>
  </si>
  <si>
    <t>NZD(6-1)</t>
  </si>
  <si>
    <t>AUD(4-3)</t>
  </si>
  <si>
    <t>GBP(6-1)</t>
  </si>
  <si>
    <t>CHF(6-1)</t>
  </si>
  <si>
    <t>JPY(5-2)</t>
  </si>
  <si>
    <t>NZD(4-3)</t>
  </si>
  <si>
    <t>NZD(5-2)</t>
  </si>
  <si>
    <t>USD(6-1)</t>
  </si>
  <si>
    <t>AUD(7-0)</t>
  </si>
  <si>
    <t>USD(4-3)</t>
  </si>
  <si>
    <t>EUR(6-1)</t>
  </si>
  <si>
    <t>CAD(6-1)</t>
  </si>
  <si>
    <t>CHF(7-0)</t>
  </si>
  <si>
    <t>USD(5-2)</t>
  </si>
  <si>
    <t>JPY(4-3)</t>
  </si>
  <si>
    <t>AUD(5-2)</t>
  </si>
  <si>
    <t>JPY(7-0)</t>
  </si>
  <si>
    <t>EUR(3-4)</t>
  </si>
  <si>
    <t>GBP(7-0)</t>
  </si>
  <si>
    <t>GBP(3-4)</t>
  </si>
  <si>
    <t>NFP</t>
  </si>
  <si>
    <t>EUR(7-0)</t>
  </si>
  <si>
    <t>CHF(4 -3)</t>
  </si>
  <si>
    <t xml:space="preserve"> 5 -2 </t>
  </si>
  <si>
    <t xml:space="preserve"> 2 - 5 </t>
  </si>
  <si>
    <t>CAD(2-5)</t>
  </si>
  <si>
    <t>USD(3-4)</t>
  </si>
  <si>
    <t>CAD(3-4)</t>
  </si>
  <si>
    <t>NZD(2-5)</t>
  </si>
  <si>
    <t>NZD(3-4)</t>
  </si>
  <si>
    <t>JPY(2-5)</t>
  </si>
  <si>
    <t>AUD(2-5)</t>
  </si>
  <si>
    <t xml:space="preserve"> 2 - 5</t>
  </si>
  <si>
    <t>USD(2-5)</t>
  </si>
  <si>
    <t>CHF(3-4)</t>
  </si>
  <si>
    <t>GBP(2-5)</t>
  </si>
  <si>
    <t xml:space="preserve">   </t>
  </si>
  <si>
    <t>NZD(1-6)</t>
  </si>
  <si>
    <t xml:space="preserve">  6 - 1 </t>
  </si>
  <si>
    <t>MON (27)</t>
  </si>
  <si>
    <t>TUES (28)</t>
  </si>
  <si>
    <t>WED (29)</t>
  </si>
  <si>
    <t>THURS (30)</t>
  </si>
  <si>
    <t xml:space="preserve">FRI (1) </t>
  </si>
  <si>
    <t>MON (4)</t>
  </si>
  <si>
    <t>TUES (5)</t>
  </si>
  <si>
    <t>WED (6)</t>
  </si>
  <si>
    <t>THURS (7)</t>
  </si>
  <si>
    <t xml:space="preserve">FRI (8) </t>
  </si>
  <si>
    <t>MON (11)</t>
  </si>
  <si>
    <t>TUES (12)</t>
  </si>
  <si>
    <t>WED (13)</t>
  </si>
  <si>
    <t>THURS (14)</t>
  </si>
  <si>
    <t>FRI (15)</t>
  </si>
  <si>
    <t>MON (18)</t>
  </si>
  <si>
    <t>TUES (19)</t>
  </si>
  <si>
    <t>WED (20)</t>
  </si>
  <si>
    <t>THURS (21)</t>
  </si>
  <si>
    <t>FRI (22)</t>
  </si>
  <si>
    <t>MON (25)</t>
  </si>
  <si>
    <t>TUES (26)</t>
  </si>
  <si>
    <t>WED (27)</t>
  </si>
  <si>
    <t>THURS (28)</t>
  </si>
  <si>
    <t>FRI (29)</t>
  </si>
  <si>
    <t>APR-MAY</t>
  </si>
  <si>
    <t>MAR-APR</t>
  </si>
  <si>
    <t>MON (30)</t>
  </si>
  <si>
    <t>TUES (31)</t>
  </si>
  <si>
    <t>WED (1)</t>
  </si>
  <si>
    <t>THURS (2)</t>
  </si>
  <si>
    <t xml:space="preserve">FRI (3) </t>
  </si>
  <si>
    <t>MON (6)</t>
  </si>
  <si>
    <t>TUES (7)</t>
  </si>
  <si>
    <t>WED (8)</t>
  </si>
  <si>
    <t>THURS (9)</t>
  </si>
  <si>
    <t>FRI (10)</t>
  </si>
  <si>
    <t>MON (13)</t>
  </si>
  <si>
    <t>TUES (14)</t>
  </si>
  <si>
    <t>WED (15)</t>
  </si>
  <si>
    <t>THURS (16)</t>
  </si>
  <si>
    <t>FRI (17)</t>
  </si>
  <si>
    <t xml:space="preserve">APR </t>
  </si>
  <si>
    <t>MON (20)</t>
  </si>
  <si>
    <t>TUES (21)</t>
  </si>
  <si>
    <t>WED (22)</t>
  </si>
  <si>
    <t>THURS (23)</t>
  </si>
  <si>
    <t>FRI (24)</t>
  </si>
  <si>
    <t>MON (2)</t>
  </si>
  <si>
    <t>TUES (3)</t>
  </si>
  <si>
    <t>WED (4)</t>
  </si>
  <si>
    <t>THURS (5)</t>
  </si>
  <si>
    <t xml:space="preserve">FRI (6) </t>
  </si>
  <si>
    <t>MON (9)</t>
  </si>
  <si>
    <t>TUES (10)</t>
  </si>
  <si>
    <t>WED (11)</t>
  </si>
  <si>
    <t>THURS (12)</t>
  </si>
  <si>
    <t>FRI (13)</t>
  </si>
  <si>
    <t>MON (16)</t>
  </si>
  <si>
    <t>TUES (17)</t>
  </si>
  <si>
    <t>WED (18)</t>
  </si>
  <si>
    <t>THURS (19)</t>
  </si>
  <si>
    <t>FRI (20)</t>
  </si>
  <si>
    <t>MON (23)</t>
  </si>
  <si>
    <t>TUES (24)</t>
  </si>
  <si>
    <t>WED (25)</t>
  </si>
  <si>
    <t>THURS (26)</t>
  </si>
  <si>
    <t>FRI (27)</t>
  </si>
  <si>
    <t>JUN</t>
  </si>
  <si>
    <t>MON (1)</t>
  </si>
  <si>
    <t>TUES (2)</t>
  </si>
  <si>
    <t>WED (3)</t>
  </si>
  <si>
    <t>THURS (4)</t>
  </si>
  <si>
    <t>FRI (5)</t>
  </si>
  <si>
    <t>MON (8)</t>
  </si>
  <si>
    <t>TUES (9)</t>
  </si>
  <si>
    <t>WED (10)</t>
  </si>
  <si>
    <t>THURS (11)</t>
  </si>
  <si>
    <t>FRI (12)</t>
  </si>
  <si>
    <t>GBP(6--1)</t>
  </si>
  <si>
    <t>MON (15)</t>
  </si>
  <si>
    <t>TUES (16)</t>
  </si>
  <si>
    <t>WED (17)</t>
  </si>
  <si>
    <t>THURS (18)</t>
  </si>
  <si>
    <t>FRI (19)</t>
  </si>
  <si>
    <t>MON (22)</t>
  </si>
  <si>
    <t>TUES (23)</t>
  </si>
  <si>
    <t>WED (24)</t>
  </si>
  <si>
    <t>THURS (25)</t>
  </si>
  <si>
    <t>FRI (26)</t>
  </si>
  <si>
    <t>AUD(3-4)</t>
  </si>
  <si>
    <t>JUN-JUL</t>
  </si>
  <si>
    <t>MON (29)</t>
  </si>
  <si>
    <t>TUES (30)</t>
  </si>
  <si>
    <t xml:space="preserve"> NZD(7-0)</t>
  </si>
  <si>
    <t>DIRECTION</t>
  </si>
  <si>
    <t>FRI (31)</t>
  </si>
  <si>
    <t xml:space="preserve"> 7- 0 </t>
  </si>
  <si>
    <t>P. SIZE</t>
  </si>
  <si>
    <t>T.P. POINT</t>
  </si>
  <si>
    <t>EXIT REASON</t>
  </si>
  <si>
    <t>BALANCE</t>
  </si>
  <si>
    <t>ENTRY DATE</t>
  </si>
  <si>
    <t>UNREALZ</t>
  </si>
  <si>
    <t>MASTER</t>
  </si>
  <si>
    <t>ACCOUNT</t>
  </si>
  <si>
    <t>TOTAL  $$</t>
  </si>
  <si>
    <t>TRADES IN</t>
  </si>
  <si>
    <t>TRADES OUT</t>
  </si>
  <si>
    <t xml:space="preserve">UNRLZ $$ </t>
  </si>
  <si>
    <t xml:space="preserve">RLZ $$ </t>
  </si>
  <si>
    <t>1st</t>
  </si>
  <si>
    <t>2nd</t>
  </si>
  <si>
    <t>MON (3)</t>
  </si>
  <si>
    <t>TUES (4)</t>
  </si>
  <si>
    <t>WED (5)</t>
  </si>
  <si>
    <t>THURS (6)</t>
  </si>
  <si>
    <t>FRI (7)</t>
  </si>
  <si>
    <t>8th</t>
  </si>
  <si>
    <t>MON (10)</t>
  </si>
  <si>
    <t>TUES (11)</t>
  </si>
  <si>
    <t>WED (12)</t>
  </si>
  <si>
    <t>THURS (13)</t>
  </si>
  <si>
    <t>FRI (14)</t>
  </si>
  <si>
    <t>10th</t>
  </si>
  <si>
    <t>12th</t>
  </si>
  <si>
    <t>TAKE PROFIT</t>
  </si>
  <si>
    <t xml:space="preserve">T . P . </t>
  </si>
  <si>
    <t>MON (17)</t>
  </si>
  <si>
    <t>TUES (18)</t>
  </si>
  <si>
    <t>WED (19)</t>
  </si>
  <si>
    <t>THURS (20)</t>
  </si>
  <si>
    <t>FRI (21)</t>
  </si>
  <si>
    <t>18th</t>
  </si>
  <si>
    <t>SWITCH</t>
  </si>
  <si>
    <t xml:space="preserve">B. B. </t>
  </si>
  <si>
    <t xml:space="preserve">END B. </t>
  </si>
  <si>
    <t xml:space="preserve">B.B. </t>
  </si>
  <si>
    <t>B.B.</t>
  </si>
  <si>
    <t>20K UNITS</t>
  </si>
  <si>
    <t>14K UNITS</t>
  </si>
  <si>
    <t xml:space="preserve">B.B </t>
  </si>
  <si>
    <t>22K UNITS</t>
  </si>
  <si>
    <t>22nd</t>
  </si>
  <si>
    <t>MON (24)</t>
  </si>
  <si>
    <t>TUES (25)</t>
  </si>
  <si>
    <t>WED (26)</t>
  </si>
  <si>
    <t>THURS (27)</t>
  </si>
  <si>
    <t>FRI (28)</t>
  </si>
  <si>
    <t>PERFECT</t>
  </si>
  <si>
    <t>DAY LATE</t>
  </si>
  <si>
    <t>PIPS</t>
  </si>
  <si>
    <t>MON (31)</t>
  </si>
  <si>
    <t>AUG/SEP</t>
  </si>
  <si>
    <t>TUES (1)</t>
  </si>
  <si>
    <t>WED (2)</t>
  </si>
  <si>
    <t>THURS (3)</t>
  </si>
  <si>
    <t xml:space="preserve">FRI (4) </t>
  </si>
  <si>
    <t>SEP</t>
  </si>
  <si>
    <t>MON (7)</t>
  </si>
  <si>
    <t>TUES (8)</t>
  </si>
  <si>
    <t>WED (9)</t>
  </si>
  <si>
    <t>THURS (10)</t>
  </si>
  <si>
    <t>FRI (11)</t>
  </si>
  <si>
    <t xml:space="preserve"> 1 - 6 </t>
  </si>
  <si>
    <t>EUR(2-5)</t>
  </si>
  <si>
    <t>CAD(1-6)</t>
  </si>
  <si>
    <t>DAY</t>
  </si>
  <si>
    <t>MONTH</t>
  </si>
  <si>
    <t>WEEKLY</t>
  </si>
  <si>
    <t>RESULTS</t>
  </si>
  <si>
    <t>MON (14)</t>
  </si>
  <si>
    <t>TUES (15)</t>
  </si>
  <si>
    <t>WED (16)</t>
  </si>
  <si>
    <t>THURS (17)</t>
  </si>
  <si>
    <t>FRI (18)</t>
  </si>
  <si>
    <t xml:space="preserve">TREND </t>
  </si>
  <si>
    <t>CHANGES</t>
  </si>
  <si>
    <t xml:space="preserve">#  OF </t>
  </si>
  <si>
    <t>MON (21)</t>
  </si>
  <si>
    <t>TUES (22)</t>
  </si>
  <si>
    <t>WED (23)</t>
  </si>
  <si>
    <t>THURS (24)</t>
  </si>
  <si>
    <t>FRI (25)</t>
  </si>
  <si>
    <t>CHF(2-5)</t>
  </si>
  <si>
    <t xml:space="preserve">WEEK 1 </t>
  </si>
  <si>
    <t>WEEK 2</t>
  </si>
  <si>
    <t>WEEK 3</t>
  </si>
  <si>
    <t>WEEK 4</t>
  </si>
  <si>
    <t xml:space="preserve">WEEK 5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</si>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</sst>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5" fillId="0" borderId="4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/>
    <xf numFmtId="0" fontId="0" fillId="10" borderId="3" xfId="0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0" borderId="13" xfId="0" applyBorder="1"/>
    <xf numFmtId="10" fontId="2" fillId="0" borderId="4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16" fontId="2" fillId="11" borderId="4" xfId="0" applyNumberFormat="1" applyFont="1" applyFill="1" applyBorder="1" applyAlignment="1">
      <alignment horizontal="center"/>
    </xf>
    <xf numFmtId="10" fontId="0" fillId="0" borderId="0" xfId="0" applyNumberFormat="1"/>
    <xf numFmtId="0" fontId="2" fillId="11" borderId="10" xfId="0" applyFont="1" applyFill="1" applyBorder="1" applyAlignment="1"/>
    <xf numFmtId="0" fontId="2" fillId="11" borderId="11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/>
    <xf numFmtId="0" fontId="1" fillId="13" borderId="0" xfId="0" applyFont="1" applyFill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6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1" xfId="0" applyFill="1" applyBorder="1"/>
    <xf numFmtId="10" fontId="0" fillId="0" borderId="0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7" borderId="4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10" fontId="2" fillId="5" borderId="4" xfId="0" applyNumberFormat="1" applyFont="1" applyFill="1" applyBorder="1" applyAlignment="1">
      <alignment horizontal="center"/>
    </xf>
    <xf numFmtId="0" fontId="0" fillId="0" borderId="4" xfId="0" applyBorder="1"/>
    <xf numFmtId="10" fontId="2" fillId="3" borderId="4" xfId="0" applyNumberFormat="1" applyFont="1" applyFill="1" applyBorder="1" applyAlignment="1">
      <alignment horizontal="center"/>
    </xf>
    <xf numFmtId="10" fontId="2" fillId="6" borderId="4" xfId="0" applyNumberFormat="1" applyFont="1" applyFill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10" fontId="2" fillId="8" borderId="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2" fillId="12" borderId="4" xfId="0" applyNumberFormat="1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3" fillId="13" borderId="0" xfId="0" applyFont="1" applyFill="1"/>
    <xf numFmtId="0" fontId="0" fillId="0" borderId="6" xfId="0" applyFill="1" applyBorder="1"/>
    <xf numFmtId="0" fontId="0" fillId="0" borderId="0" xfId="0" applyFill="1"/>
    <xf numFmtId="10" fontId="0" fillId="11" borderId="4" xfId="0" applyNumberFormat="1" applyFill="1" applyBorder="1" applyAlignment="1">
      <alignment horizontal="center"/>
    </xf>
    <xf numFmtId="0" fontId="0" fillId="14" borderId="12" xfId="0" applyFill="1" applyBorder="1"/>
    <xf numFmtId="0" fontId="0" fillId="14" borderId="13" xfId="0" applyFill="1" applyBorder="1"/>
    <xf numFmtId="1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0" fillId="10" borderId="12" xfId="0" applyNumberForma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16" fontId="1" fillId="10" borderId="1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7" fillId="13" borderId="1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10" fontId="7" fillId="2" borderId="13" xfId="0" applyNumberFormat="1" applyFont="1" applyFill="1" applyBorder="1" applyAlignment="1">
      <alignment horizontal="center"/>
    </xf>
    <xf numFmtId="0" fontId="0" fillId="2" borderId="4" xfId="0" applyFill="1" applyBorder="1"/>
    <xf numFmtId="10" fontId="2" fillId="12" borderId="3" xfId="0" applyNumberFormat="1" applyFont="1" applyFill="1" applyBorder="1" applyAlignment="1">
      <alignment horizontal="center"/>
    </xf>
    <xf numFmtId="10" fontId="0" fillId="12" borderId="3" xfId="0" applyNumberForma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0" fillId="12" borderId="4" xfId="0" applyFill="1" applyBorder="1"/>
    <xf numFmtId="0" fontId="0" fillId="12" borderId="13" xfId="0" applyFill="1" applyBorder="1"/>
    <xf numFmtId="10" fontId="0" fillId="0" borderId="3" xfId="0" applyNumberForma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7" fillId="13" borderId="12" xfId="0" applyNumberFormat="1" applyFont="1" applyFill="1" applyBorder="1" applyAlignment="1">
      <alignment horizontal="center"/>
    </xf>
    <xf numFmtId="10" fontId="6" fillId="3" borderId="12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3" borderId="4" xfId="0" applyFill="1" applyBorder="1"/>
    <xf numFmtId="10" fontId="0" fillId="4" borderId="4" xfId="0" applyNumberFormat="1" applyFill="1" applyBorder="1" applyAlignment="1">
      <alignment horizontal="center"/>
    </xf>
    <xf numFmtId="10" fontId="6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0" fillId="4" borderId="4" xfId="0" applyFill="1" applyBorder="1"/>
    <xf numFmtId="10" fontId="0" fillId="5" borderId="4" xfId="0" applyNumberFormat="1" applyFill="1" applyBorder="1" applyAlignment="1">
      <alignment horizontal="center"/>
    </xf>
    <xf numFmtId="10" fontId="6" fillId="5" borderId="12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4" xfId="0" applyFill="1" applyBorder="1"/>
    <xf numFmtId="10" fontId="2" fillId="15" borderId="4" xfId="0" applyNumberFormat="1" applyFont="1" applyFill="1" applyBorder="1" applyAlignment="1">
      <alignment horizontal="center"/>
    </xf>
    <xf numFmtId="10" fontId="0" fillId="6" borderId="4" xfId="0" applyNumberFormat="1" applyFill="1" applyBorder="1" applyAlignment="1">
      <alignment horizontal="center"/>
    </xf>
    <xf numFmtId="10" fontId="6" fillId="6" borderId="12" xfId="0" applyNumberFormat="1" applyFont="1" applyFill="1" applyBorder="1" applyAlignment="1">
      <alignment horizontal="center"/>
    </xf>
    <xf numFmtId="0" fontId="0" fillId="6" borderId="12" xfId="0" applyFill="1" applyBorder="1"/>
    <xf numFmtId="0" fontId="0" fillId="6" borderId="4" xfId="0" applyFill="1" applyBorder="1"/>
    <xf numFmtId="10" fontId="0" fillId="7" borderId="4" xfId="0" applyNumberFormat="1" applyFill="1" applyBorder="1" applyAlignment="1">
      <alignment horizontal="center"/>
    </xf>
    <xf numFmtId="10" fontId="6" fillId="7" borderId="12" xfId="0" applyNumberFormat="1" applyFont="1" applyFill="1" applyBorder="1" applyAlignment="1">
      <alignment horizontal="center"/>
    </xf>
    <xf numFmtId="0" fontId="0" fillId="7" borderId="12" xfId="0" applyFill="1" applyBorder="1"/>
    <xf numFmtId="0" fontId="0" fillId="7" borderId="4" xfId="0" applyFill="1" applyBorder="1"/>
    <xf numFmtId="0" fontId="0" fillId="0" borderId="2" xfId="0" applyFont="1" applyFill="1" applyBorder="1" applyAlignment="1"/>
    <xf numFmtId="10" fontId="0" fillId="8" borderId="4" xfId="0" applyNumberFormat="1" applyFill="1" applyBorder="1" applyAlignment="1">
      <alignment horizontal="center"/>
    </xf>
    <xf numFmtId="10" fontId="6" fillId="8" borderId="12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4" xfId="0" applyFill="1" applyBorder="1"/>
    <xf numFmtId="10" fontId="0" fillId="9" borderId="4" xfId="0" applyNumberFormat="1" applyFill="1" applyBorder="1" applyAlignment="1">
      <alignment horizontal="center"/>
    </xf>
    <xf numFmtId="10" fontId="6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0" fontId="0" fillId="9" borderId="4" xfId="0" applyFill="1" applyBorder="1"/>
    <xf numFmtId="10" fontId="8" fillId="13" borderId="1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9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2" fillId="9" borderId="4" xfId="0" applyNumberFormat="1" applyFont="1" applyFill="1" applyBorder="1" applyAlignment="1">
      <alignment horizontal="center"/>
    </xf>
    <xf numFmtId="16" fontId="2" fillId="8" borderId="4" xfId="0" applyNumberFormat="1" applyFont="1" applyFill="1" applyBorder="1" applyAlignment="1">
      <alignment horizontal="center"/>
    </xf>
    <xf numFmtId="16" fontId="2" fillId="7" borderId="4" xfId="0" applyNumberFormat="1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16" fontId="2" fillId="5" borderId="4" xfId="0" applyNumberFormat="1" applyFont="1" applyFill="1" applyBorder="1" applyAlignment="1">
      <alignment horizontal="center"/>
    </xf>
    <xf numFmtId="16" fontId="2" fillId="4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12" xfId="0" applyBorder="1"/>
    <xf numFmtId="0" fontId="2" fillId="18" borderId="3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0" fontId="9" fillId="5" borderId="1" xfId="0" applyNumberFormat="1" applyFont="1" applyFill="1" applyBorder="1" applyAlignment="1">
      <alignment horizontal="center"/>
    </xf>
    <xf numFmtId="10" fontId="9" fillId="10" borderId="1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0" fillId="17" borderId="2" xfId="0" applyFont="1" applyFill="1" applyBorder="1"/>
    <xf numFmtId="164" fontId="4" fillId="17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" fontId="1" fillId="13" borderId="16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12" xfId="0" applyFont="1" applyFill="1" applyBorder="1"/>
    <xf numFmtId="0" fontId="4" fillId="9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4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3" xfId="0" applyFill="1" applyBorder="1"/>
    <xf numFmtId="0" fontId="0" fillId="10" borderId="4" xfId="0" applyFill="1" applyBorder="1"/>
    <xf numFmtId="0" fontId="1" fillId="13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" fontId="2" fillId="12" borderId="3" xfId="0" applyNumberFormat="1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13" borderId="0" xfId="0" applyFont="1" applyFill="1"/>
    <xf numFmtId="0" fontId="2" fillId="12" borderId="4" xfId="0" applyFont="1" applyFill="1" applyBorder="1" applyAlignment="1">
      <alignment horizontal="center"/>
    </xf>
    <xf numFmtId="16" fontId="2" fillId="12" borderId="4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0" fontId="2" fillId="8" borderId="10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10" fontId="2" fillId="9" borderId="10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10" fontId="2" fillId="12" borderId="10" xfId="0" applyNumberFormat="1" applyFont="1" applyFill="1" applyBorder="1" applyAlignment="1">
      <alignment horizontal="center"/>
    </xf>
    <xf numFmtId="10" fontId="2" fillId="7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0" fillId="19" borderId="2" xfId="0" applyFill="1" applyBorder="1"/>
    <xf numFmtId="0" fontId="0" fillId="19" borderId="4" xfId="0" applyFill="1" applyBorder="1"/>
    <xf numFmtId="0" fontId="2" fillId="11" borderId="7" xfId="0" applyFont="1" applyFill="1" applyBorder="1" applyAlignment="1"/>
    <xf numFmtId="0" fontId="2" fillId="11" borderId="5" xfId="0" applyFont="1" applyFill="1" applyBorder="1" applyAlignment="1"/>
    <xf numFmtId="16" fontId="2" fillId="11" borderId="1" xfId="0" applyNumberFormat="1" applyFont="1" applyFill="1" applyBorder="1" applyAlignment="1">
      <alignment horizontal="center"/>
    </xf>
    <xf numFmtId="0" fontId="0" fillId="19" borderId="12" xfId="0" applyFill="1" applyBorder="1"/>
    <xf numFmtId="16" fontId="2" fillId="0" borderId="11" xfId="0" applyNumberFormat="1" applyFont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0" fontId="0" fillId="12" borderId="4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16" fontId="1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5" fillId="9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21" borderId="0" xfId="0" applyFill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10" fontId="7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5" xfId="0" applyBorder="1"/>
    <xf numFmtId="0" fontId="10" fillId="22" borderId="4" xfId="0" applyFont="1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10" fillId="16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2" borderId="4" xfId="0" applyNumberFormat="1" applyFill="1" applyBorder="1" applyAlignment="1">
      <alignment horizontal="center"/>
    </xf>
    <xf numFmtId="16" fontId="5" fillId="0" borderId="2" xfId="0" applyNumberFormat="1" applyFont="1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0" fillId="14" borderId="6" xfId="0" applyFill="1" applyBorder="1"/>
    <xf numFmtId="0" fontId="4" fillId="0" borderId="0" xfId="0" applyFont="1" applyFill="1" applyBorder="1" applyAlignment="1">
      <alignment horizontal="center"/>
    </xf>
    <xf numFmtId="4" fontId="10" fillId="16" borderId="4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3" fontId="0" fillId="22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7" xfId="0" applyFill="1" applyBorder="1"/>
    <xf numFmtId="0" fontId="0" fillId="24" borderId="6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7" xfId="0" applyFill="1" applyBorder="1"/>
    <xf numFmtId="0" fontId="0" fillId="15" borderId="6" xfId="0" applyFill="1" applyBorder="1" applyAlignment="1">
      <alignment horizontal="center"/>
    </xf>
    <xf numFmtId="0" fontId="0" fillId="0" borderId="9" xfId="0" applyFill="1" applyBorder="1"/>
    <xf numFmtId="16" fontId="1" fillId="13" borderId="17" xfId="0" applyNumberFormat="1" applyFont="1" applyFill="1" applyBorder="1" applyAlignment="1">
      <alignment horizontal="center"/>
    </xf>
    <xf numFmtId="16" fontId="1" fillId="13" borderId="18" xfId="0" applyNumberFormat="1" applyFont="1" applyFill="1" applyBorder="1" applyAlignment="1">
      <alignment horizontal="center"/>
    </xf>
    <xf numFmtId="16" fontId="1" fillId="13" borderId="19" xfId="0" applyNumberFormat="1" applyFont="1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10" borderId="4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2" fillId="10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16" fontId="1" fillId="13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  <a:r>
              <a:rPr lang="en-US" baseline="0"/>
              <a:t> &amp; </a:t>
            </a:r>
            <a:r>
              <a:rPr lang="en-US"/>
              <a:t>JPY COMBINED</a:t>
            </a:r>
          </a:p>
          <a:p>
            <a:pPr>
              <a:defRPr/>
            </a:pPr>
            <a:r>
              <a:rPr lang="en-US">
                <a:solidFill>
                  <a:srgbClr val="00B050"/>
                </a:solidFill>
              </a:rPr>
              <a:t>PERFECT</a:t>
            </a:r>
            <a:r>
              <a:rPr lang="en-US" baseline="0">
                <a:solidFill>
                  <a:srgbClr val="00B050"/>
                </a:solidFill>
              </a:rPr>
              <a:t> SYSTEM</a:t>
            </a:r>
          </a:p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DAY LATE SYSTEM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3108134840450374"/>
          <c:y val="1.7536100894321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TRADING'!$M$113:$DB$113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D-4EF8-B141-45379FB44296}"/>
            </c:ext>
          </c:extLst>
        </c:ser>
        <c:ser>
          <c:idx val="3"/>
          <c:order val="3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TRADING'!$M$116:$DB$116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D-4EF8-B141-45379FB442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3911440"/>
        <c:axId val="903919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TRADING'!$M$114:$DB$114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52D-4EF8-B141-45379FB4429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TRADING'!$M$115:$DB$115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2D-4EF8-B141-45379FB44296}"/>
                  </c:ext>
                </c:extLst>
              </c15:ser>
            </c15:filteredLineSeries>
          </c:ext>
        </c:extLst>
      </c:lineChart>
      <c:catAx>
        <c:axId val="90391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9312"/>
        <c:crosses val="autoZero"/>
        <c:auto val="1"/>
        <c:lblAlgn val="ctr"/>
        <c:lblOffset val="100"/>
        <c:noMultiLvlLbl val="0"/>
      </c:catAx>
      <c:valAx>
        <c:axId val="90391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JPY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TRADING'!$BX$95:$DB$95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B-4B23-BDFF-24259707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08040"/>
        <c:axId val="541808368"/>
      </c:lineChart>
      <c:catAx>
        <c:axId val="54180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368"/>
        <c:crosses val="autoZero"/>
        <c:auto val="1"/>
        <c:lblAlgn val="ctr"/>
        <c:lblOffset val="100"/>
        <c:noMultiLvlLbl val="0"/>
      </c:catAx>
      <c:valAx>
        <c:axId val="5418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TRADING'!$BX$106:$DB$106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4-4A6E-806E-30B1EBAA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89432"/>
        <c:axId val="806088776"/>
      </c:lineChart>
      <c:catAx>
        <c:axId val="8060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8776"/>
        <c:crosses val="autoZero"/>
        <c:auto val="1"/>
        <c:lblAlgn val="ctr"/>
        <c:lblOffset val="100"/>
        <c:noMultiLvlLbl val="0"/>
      </c:catAx>
      <c:valAx>
        <c:axId val="8060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B050"/>
                </a:solidFill>
              </a:rPr>
              <a:t>BENCHMARK</a:t>
            </a:r>
          </a:p>
          <a:p>
            <a:pPr>
              <a:defRPr/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MY</a:t>
            </a:r>
            <a:r>
              <a:rPr lang="en-US" baseline="0">
                <a:solidFill>
                  <a:schemeClr val="accent1">
                    <a:lumMod val="50000"/>
                  </a:schemeClr>
                </a:solidFill>
              </a:rPr>
              <a:t> TRADING</a:t>
            </a:r>
            <a:endParaRPr lang="en-US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TRADING'!$BX$83:$DB$83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2-4BB9-B011-510AC6C15C46}"/>
            </c:ext>
          </c:extLst>
        </c:ser>
        <c:ser>
          <c:idx val="3"/>
          <c:order val="3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TRADING'!$BX$86:$DB$86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2-4BB9-B011-510AC6C15C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8279448"/>
        <c:axId val="898283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TRADING'!$BX$84:$DB$84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382-4BB9-B011-510AC6C15C4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TRADING'!$BX$85:$DB$85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2-4BB9-B011-510AC6C15C46}"/>
                  </c:ext>
                </c:extLst>
              </c15:ser>
            </c15:filteredLineSeries>
          </c:ext>
        </c:extLst>
      </c:lineChart>
      <c:catAx>
        <c:axId val="89827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83384"/>
        <c:crosses val="autoZero"/>
        <c:auto val="1"/>
        <c:lblAlgn val="ctr"/>
        <c:lblOffset val="100"/>
        <c:noMultiLvlLbl val="0"/>
      </c:catAx>
      <c:valAx>
        <c:axId val="89828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7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</a:p>
          <a:p>
            <a:pPr>
              <a:defRPr/>
            </a:pPr>
            <a:r>
              <a:rPr lang="en-US"/>
              <a:t>DAY LATE SYSTEM</a:t>
            </a:r>
          </a:p>
          <a:p>
            <a:pPr>
              <a:defRPr/>
            </a:pPr>
            <a:r>
              <a:rPr lang="en-US"/>
              <a:t>RUNNING</a:t>
            </a:r>
            <a:r>
              <a:rPr lang="en-US" baseline="0"/>
              <a:t> PIP COUNT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72-451A-BE30-7D3B9C1C5DFB}"/>
              </c:ext>
            </c:extLst>
          </c:dPt>
          <c:dPt>
            <c:idx val="2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372-451A-BE30-7D3B9C1C5DFB}"/>
              </c:ext>
            </c:extLst>
          </c:dPt>
          <c:dPt>
            <c:idx val="2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372-451A-BE30-7D3B9C1C5DFB}"/>
              </c:ext>
            </c:extLst>
          </c:dPt>
          <c:dPt>
            <c:idx val="2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372-451A-BE30-7D3B9C1C5DFB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372-451A-BE30-7D3B9C1C5DFB}"/>
              </c:ext>
            </c:extLst>
          </c:dPt>
          <c:dPt>
            <c:idx val="2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72-451A-BE30-7D3B9C1C5DFB}"/>
              </c:ext>
            </c:extLst>
          </c:dPt>
          <c:dPt>
            <c:idx val="2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372-451A-BE30-7D3B9C1C5DFB}"/>
              </c:ext>
            </c:extLst>
          </c:dPt>
          <c:dPt>
            <c:idx val="3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372-451A-BE30-7D3B9C1C5DFB}"/>
              </c:ext>
            </c:extLst>
          </c:dPt>
          <c:dPt>
            <c:idx val="3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372-451A-BE30-7D3B9C1C5DFB}"/>
              </c:ext>
            </c:extLst>
          </c:dPt>
          <c:dPt>
            <c:idx val="3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372-451A-BE30-7D3B9C1C5DFB}"/>
              </c:ext>
            </c:extLst>
          </c:dPt>
          <c:dPt>
            <c:idx val="3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372-451A-BE30-7D3B9C1C5DFB}"/>
              </c:ext>
            </c:extLst>
          </c:dPt>
          <c:dPt>
            <c:idx val="3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72-451A-BE30-7D3B9C1C5DFB}"/>
              </c:ext>
            </c:extLst>
          </c:dPt>
          <c:dPt>
            <c:idx val="3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72-451A-BE30-7D3B9C1C5DFB}"/>
              </c:ext>
            </c:extLst>
          </c:dPt>
          <c:dPt>
            <c:idx val="3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372-451A-BE30-7D3B9C1C5DFB}"/>
              </c:ext>
            </c:extLst>
          </c:dPt>
          <c:dPt>
            <c:idx val="3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372-451A-BE30-7D3B9C1C5DFB}"/>
              </c:ext>
            </c:extLst>
          </c:dPt>
          <c:dPt>
            <c:idx val="3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372-451A-BE30-7D3B9C1C5DFB}"/>
              </c:ext>
            </c:extLst>
          </c:dPt>
          <c:dPt>
            <c:idx val="3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372-451A-BE30-7D3B9C1C5DFB}"/>
              </c:ext>
            </c:extLst>
          </c:dPt>
          <c:dPt>
            <c:idx val="4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372-451A-BE30-7D3B9C1C5DFB}"/>
              </c:ext>
            </c:extLst>
          </c:dPt>
          <c:dPt>
            <c:idx val="4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372-451A-BE30-7D3B9C1C5DFB}"/>
              </c:ext>
            </c:extLst>
          </c:dPt>
          <c:dPt>
            <c:idx val="4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372-451A-BE30-7D3B9C1C5DFB}"/>
              </c:ext>
            </c:extLst>
          </c:dPt>
          <c:dPt>
            <c:idx val="4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372-451A-BE30-7D3B9C1C5DFB}"/>
              </c:ext>
            </c:extLst>
          </c:dPt>
          <c:dPt>
            <c:idx val="4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372-451A-BE30-7D3B9C1C5DFB}"/>
              </c:ext>
            </c:extLst>
          </c:dPt>
          <c:dPt>
            <c:idx val="4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372-451A-BE30-7D3B9C1C5DFB}"/>
              </c:ext>
            </c:extLst>
          </c:dPt>
          <c:dPt>
            <c:idx val="4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D372-451A-BE30-7D3B9C1C5DFB}"/>
              </c:ext>
            </c:extLst>
          </c:dPt>
          <c:dPt>
            <c:idx val="4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372-451A-BE30-7D3B9C1C5DFB}"/>
              </c:ext>
            </c:extLst>
          </c:dPt>
          <c:dPt>
            <c:idx val="4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D372-451A-BE30-7D3B9C1C5DFB}"/>
              </c:ext>
            </c:extLst>
          </c:dPt>
          <c:dPt>
            <c:idx val="4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372-451A-BE30-7D3B9C1C5DFB}"/>
              </c:ext>
            </c:extLst>
          </c:dPt>
          <c:dPt>
            <c:idx val="5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D372-451A-BE30-7D3B9C1C5DFB}"/>
              </c:ext>
            </c:extLst>
          </c:dPt>
          <c:dPt>
            <c:idx val="5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372-451A-BE30-7D3B9C1C5DFB}"/>
              </c:ext>
            </c:extLst>
          </c:dPt>
          <c:dPt>
            <c:idx val="5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D372-451A-BE30-7D3B9C1C5DFB}"/>
              </c:ext>
            </c:extLst>
          </c:dPt>
          <c:dPt>
            <c:idx val="5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D372-451A-BE30-7D3B9C1C5DFB}"/>
              </c:ext>
            </c:extLst>
          </c:dPt>
          <c:dPt>
            <c:idx val="5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D372-451A-BE30-7D3B9C1C5DFB}"/>
              </c:ext>
            </c:extLst>
          </c:dPt>
          <c:dPt>
            <c:idx val="5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372-451A-BE30-7D3B9C1C5DFB}"/>
              </c:ext>
            </c:extLst>
          </c:dPt>
          <c:dPt>
            <c:idx val="5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D372-451A-BE30-7D3B9C1C5DFB}"/>
              </c:ext>
            </c:extLst>
          </c:dPt>
          <c:dPt>
            <c:idx val="5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D372-451A-BE30-7D3B9C1C5DFB}"/>
              </c:ext>
            </c:extLst>
          </c:dPt>
          <c:dPt>
            <c:idx val="5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D372-451A-BE30-7D3B9C1C5DFB}"/>
              </c:ext>
            </c:extLst>
          </c:dPt>
          <c:dPt>
            <c:idx val="5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D372-451A-BE30-7D3B9C1C5DFB}"/>
              </c:ext>
            </c:extLst>
          </c:dPt>
          <c:dPt>
            <c:idx val="6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D372-451A-BE30-7D3B9C1C5DFB}"/>
              </c:ext>
            </c:extLst>
          </c:dPt>
          <c:dPt>
            <c:idx val="6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D372-451A-BE30-7D3B9C1C5DFB}"/>
              </c:ext>
            </c:extLst>
          </c:dPt>
          <c:dPt>
            <c:idx val="6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D372-451A-BE30-7D3B9C1C5DFB}"/>
              </c:ext>
            </c:extLst>
          </c:dPt>
          <c:dPt>
            <c:idx val="6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D372-451A-BE30-7D3B9C1C5DFB}"/>
              </c:ext>
            </c:extLst>
          </c:dPt>
          <c:dPt>
            <c:idx val="6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D372-451A-BE30-7D3B9C1C5DFB}"/>
              </c:ext>
            </c:extLst>
          </c:dPt>
          <c:dPt>
            <c:idx val="6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D372-451A-BE30-7D3B9C1C5DFB}"/>
              </c:ext>
            </c:extLst>
          </c:dPt>
          <c:dPt>
            <c:idx val="6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D372-451A-BE30-7D3B9C1C5DFB}"/>
              </c:ext>
            </c:extLst>
          </c:dPt>
          <c:dPt>
            <c:idx val="6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D372-451A-BE30-7D3B9C1C5DFB}"/>
              </c:ext>
            </c:extLst>
          </c:dPt>
          <c:dPt>
            <c:idx val="6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D372-451A-BE30-7D3B9C1C5DFB}"/>
              </c:ext>
            </c:extLst>
          </c:dPt>
          <c:dPt>
            <c:idx val="6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D372-451A-BE30-7D3B9C1C5DFB}"/>
              </c:ext>
            </c:extLst>
          </c:dPt>
          <c:dPt>
            <c:idx val="7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D372-451A-BE30-7D3B9C1C5DFB}"/>
              </c:ext>
            </c:extLst>
          </c:dPt>
          <c:dPt>
            <c:idx val="7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D372-451A-BE30-7D3B9C1C5DFB}"/>
              </c:ext>
            </c:extLst>
          </c:dPt>
          <c:dPt>
            <c:idx val="7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D372-451A-BE30-7D3B9C1C5DFB}"/>
              </c:ext>
            </c:extLst>
          </c:dPt>
          <c:dPt>
            <c:idx val="7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D372-451A-BE30-7D3B9C1C5DFB}"/>
              </c:ext>
            </c:extLst>
          </c:dPt>
          <c:dPt>
            <c:idx val="7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D372-451A-BE30-7D3B9C1C5DFB}"/>
              </c:ext>
            </c:extLst>
          </c:dPt>
          <c:dPt>
            <c:idx val="7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D372-451A-BE30-7D3B9C1C5DFB}"/>
              </c:ext>
            </c:extLst>
          </c:dPt>
          <c:dPt>
            <c:idx val="7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D372-451A-BE30-7D3B9C1C5DFB}"/>
              </c:ext>
            </c:extLst>
          </c:dPt>
          <c:dPt>
            <c:idx val="7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D372-451A-BE30-7D3B9C1C5DFB}"/>
              </c:ext>
            </c:extLst>
          </c:dPt>
          <c:dPt>
            <c:idx val="8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D372-451A-BE30-7D3B9C1C5DFB}"/>
              </c:ext>
            </c:extLst>
          </c:dPt>
          <c:dPt>
            <c:idx val="8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D372-451A-BE30-7D3B9C1C5DFB}"/>
              </c:ext>
            </c:extLst>
          </c:dPt>
          <c:dPt>
            <c:idx val="8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D372-451A-BE30-7D3B9C1C5DFB}"/>
              </c:ext>
            </c:extLst>
          </c:dPt>
          <c:dPt>
            <c:idx val="8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D372-451A-BE30-7D3B9C1C5DFB}"/>
              </c:ext>
            </c:extLst>
          </c:dPt>
          <c:dPt>
            <c:idx val="8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D372-451A-BE30-7D3B9C1C5DFB}"/>
              </c:ext>
            </c:extLst>
          </c:dPt>
          <c:dPt>
            <c:idx val="8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D372-451A-BE30-7D3B9C1C5DFB}"/>
              </c:ext>
            </c:extLst>
          </c:dPt>
          <c:dPt>
            <c:idx val="8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D372-451A-BE30-7D3B9C1C5DFB}"/>
              </c:ext>
            </c:extLst>
          </c:dPt>
          <c:dPt>
            <c:idx val="8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D372-451A-BE30-7D3B9C1C5DFB}"/>
              </c:ext>
            </c:extLst>
          </c:dPt>
          <c:dPt>
            <c:idx val="8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D372-451A-BE30-7D3B9C1C5DFB}"/>
              </c:ext>
            </c:extLst>
          </c:dPt>
          <c:dPt>
            <c:idx val="8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D372-451A-BE30-7D3B9C1C5DFB}"/>
              </c:ext>
            </c:extLst>
          </c:dPt>
          <c:dPt>
            <c:idx val="9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D372-451A-BE30-7D3B9C1C5DFB}"/>
              </c:ext>
            </c:extLst>
          </c:dPt>
          <c:dPt>
            <c:idx val="9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D372-451A-BE30-7D3B9C1C5DFB}"/>
              </c:ext>
            </c:extLst>
          </c:dPt>
          <c:dPt>
            <c:idx val="9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D372-451A-BE30-7D3B9C1C5DFB}"/>
              </c:ext>
            </c:extLst>
          </c:dPt>
          <c:dPt>
            <c:idx val="9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D372-451A-BE30-7D3B9C1C5DFB}"/>
              </c:ext>
            </c:extLst>
          </c:dPt>
          <c:dPt>
            <c:idx val="9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D372-451A-BE30-7D3B9C1C5DFB}"/>
              </c:ext>
            </c:extLst>
          </c:dPt>
          <c:dPt>
            <c:idx val="9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D372-451A-BE30-7D3B9C1C5DFB}"/>
              </c:ext>
            </c:extLst>
          </c:dPt>
          <c:dPt>
            <c:idx val="9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D372-451A-BE30-7D3B9C1C5DFB}"/>
              </c:ext>
            </c:extLst>
          </c:dPt>
          <c:dPt>
            <c:idx val="9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D372-451A-BE30-7D3B9C1C5DFB}"/>
              </c:ext>
            </c:extLst>
          </c:dPt>
          <c:dPt>
            <c:idx val="9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D372-451A-BE30-7D3B9C1C5DFB}"/>
              </c:ext>
            </c:extLst>
          </c:dPt>
          <c:dPt>
            <c:idx val="10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D372-451A-BE30-7D3B9C1C5DFB}"/>
              </c:ext>
            </c:extLst>
          </c:dPt>
          <c:dPt>
            <c:idx val="10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D372-451A-BE30-7D3B9C1C5DFB}"/>
              </c:ext>
            </c:extLst>
          </c:dPt>
          <c:dPt>
            <c:idx val="10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D372-451A-BE30-7D3B9C1C5DFB}"/>
              </c:ext>
            </c:extLst>
          </c:dPt>
          <c:dPt>
            <c:idx val="10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D372-451A-BE30-7D3B9C1C5DFB}"/>
              </c:ext>
            </c:extLst>
          </c:dPt>
          <c:dPt>
            <c:idx val="10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D372-451A-BE30-7D3B9C1C5DFB}"/>
              </c:ext>
            </c:extLst>
          </c:dPt>
          <c:dPt>
            <c:idx val="10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D372-451A-BE30-7D3B9C1C5DFB}"/>
              </c:ext>
            </c:extLst>
          </c:dPt>
          <c:dPt>
            <c:idx val="10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D372-451A-BE30-7D3B9C1C5DFB}"/>
              </c:ext>
            </c:extLst>
          </c:dPt>
          <c:dPt>
            <c:idx val="10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D372-451A-BE30-7D3B9C1C5DFB}"/>
              </c:ext>
            </c:extLst>
          </c:dPt>
          <c:dPt>
            <c:idx val="10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D372-451A-BE30-7D3B9C1C5DFB}"/>
              </c:ext>
            </c:extLst>
          </c:dPt>
          <c:dPt>
            <c:idx val="11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D372-451A-BE30-7D3B9C1C5DFB}"/>
              </c:ext>
            </c:extLst>
          </c:dPt>
          <c:dPt>
            <c:idx val="11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D372-451A-BE30-7D3B9C1C5DFB}"/>
              </c:ext>
            </c:extLst>
          </c:dPt>
          <c:dPt>
            <c:idx val="11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D372-451A-BE30-7D3B9C1C5DFB}"/>
              </c:ext>
            </c:extLst>
          </c:dPt>
          <c:dPt>
            <c:idx val="12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D372-451A-BE30-7D3B9C1C5DFB}"/>
              </c:ext>
            </c:extLst>
          </c:dPt>
          <c:dPt>
            <c:idx val="12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D372-451A-BE30-7D3B9C1C5DFB}"/>
              </c:ext>
            </c:extLst>
          </c:dPt>
          <c:dPt>
            <c:idx val="12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D372-451A-BE30-7D3B9C1C5DFB}"/>
              </c:ext>
            </c:extLst>
          </c:dPt>
          <c:dPt>
            <c:idx val="12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D372-451A-BE30-7D3B9C1C5DFB}"/>
              </c:ext>
            </c:extLst>
          </c:dPt>
          <c:dPt>
            <c:idx val="12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D372-451A-BE30-7D3B9C1C5DFB}"/>
              </c:ext>
            </c:extLst>
          </c:dPt>
          <c:dPt>
            <c:idx val="12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D372-451A-BE30-7D3B9C1C5DFB}"/>
              </c:ext>
            </c:extLst>
          </c:dPt>
          <c:dPt>
            <c:idx val="12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D-D372-451A-BE30-7D3B9C1C5DFB}"/>
              </c:ext>
            </c:extLst>
          </c:dPt>
          <c:dPt>
            <c:idx val="12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E-D372-451A-BE30-7D3B9C1C5DFB}"/>
              </c:ext>
            </c:extLst>
          </c:dPt>
          <c:dPt>
            <c:idx val="13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D372-451A-BE30-7D3B9C1C5DFB}"/>
              </c:ext>
            </c:extLst>
          </c:dPt>
          <c:dPt>
            <c:idx val="13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D372-451A-BE30-7D3B9C1C5DFB}"/>
              </c:ext>
            </c:extLst>
          </c:dPt>
          <c:dPt>
            <c:idx val="13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1-D372-451A-BE30-7D3B9C1C5DFB}"/>
              </c:ext>
            </c:extLst>
          </c:dPt>
          <c:dPt>
            <c:idx val="13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2-D372-451A-BE30-7D3B9C1C5DFB}"/>
              </c:ext>
            </c:extLst>
          </c:dPt>
          <c:dPt>
            <c:idx val="13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3-D372-451A-BE30-7D3B9C1C5DFB}"/>
              </c:ext>
            </c:extLst>
          </c:dPt>
          <c:dPt>
            <c:idx val="13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4-D372-451A-BE30-7D3B9C1C5DFB}"/>
              </c:ext>
            </c:extLst>
          </c:dPt>
          <c:dPt>
            <c:idx val="13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5-D372-451A-BE30-7D3B9C1C5DFB}"/>
              </c:ext>
            </c:extLst>
          </c:dPt>
          <c:dPt>
            <c:idx val="13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6-D372-451A-BE30-7D3B9C1C5DFB}"/>
              </c:ext>
            </c:extLst>
          </c:dPt>
          <c:dPt>
            <c:idx val="13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7-D372-451A-BE30-7D3B9C1C5DFB}"/>
              </c:ext>
            </c:extLst>
          </c:dPt>
          <c:dPt>
            <c:idx val="13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8-D372-451A-BE30-7D3B9C1C5DFB}"/>
              </c:ext>
            </c:extLst>
          </c:dPt>
          <c:dPt>
            <c:idx val="14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9-D372-451A-BE30-7D3B9C1C5DFB}"/>
              </c:ext>
            </c:extLst>
          </c:dPt>
          <c:dPt>
            <c:idx val="14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A-D372-451A-BE30-7D3B9C1C5DFB}"/>
              </c:ext>
            </c:extLst>
          </c:dPt>
          <c:dPt>
            <c:idx val="14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B-D372-451A-BE30-7D3B9C1C5DFB}"/>
              </c:ext>
            </c:extLst>
          </c:dPt>
          <c:dPt>
            <c:idx val="14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C-D372-451A-BE30-7D3B9C1C5DFB}"/>
              </c:ext>
            </c:extLst>
          </c:dPt>
          <c:dPt>
            <c:idx val="14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D-D372-451A-BE30-7D3B9C1C5D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'2020 NUMBERS'!$HH$228:$NA$228</c:f>
              <c:numCache>
                <c:formatCode>General</c:formatCode>
                <c:ptCount val="150"/>
                <c:pt idx="0">
                  <c:v>-179</c:v>
                </c:pt>
                <c:pt idx="1">
                  <c:v>-486</c:v>
                </c:pt>
                <c:pt idx="2">
                  <c:v>-929</c:v>
                </c:pt>
                <c:pt idx="3">
                  <c:v>-351</c:v>
                </c:pt>
                <c:pt idx="4">
                  <c:v>-235</c:v>
                </c:pt>
                <c:pt idx="5">
                  <c:v>637</c:v>
                </c:pt>
                <c:pt idx="6">
                  <c:v>714</c:v>
                </c:pt>
                <c:pt idx="7">
                  <c:v>854</c:v>
                </c:pt>
                <c:pt idx="8">
                  <c:v>2839</c:v>
                </c:pt>
                <c:pt idx="9">
                  <c:v>2629</c:v>
                </c:pt>
                <c:pt idx="10">
                  <c:v>3569</c:v>
                </c:pt>
                <c:pt idx="11">
                  <c:v>3900</c:v>
                </c:pt>
                <c:pt idx="12">
                  <c:v>5316</c:v>
                </c:pt>
                <c:pt idx="13">
                  <c:v>4682</c:v>
                </c:pt>
                <c:pt idx="14">
                  <c:v>4299</c:v>
                </c:pt>
                <c:pt idx="15">
                  <c:v>3766</c:v>
                </c:pt>
                <c:pt idx="16">
                  <c:v>2831</c:v>
                </c:pt>
                <c:pt idx="17">
                  <c:v>3405</c:v>
                </c:pt>
                <c:pt idx="18">
                  <c:v>3386</c:v>
                </c:pt>
                <c:pt idx="19">
                  <c:v>3029</c:v>
                </c:pt>
                <c:pt idx="20">
                  <c:v>2526</c:v>
                </c:pt>
                <c:pt idx="21">
                  <c:v>2136</c:v>
                </c:pt>
                <c:pt idx="22">
                  <c:v>1680</c:v>
                </c:pt>
                <c:pt idx="23">
                  <c:v>1642</c:v>
                </c:pt>
                <c:pt idx="24">
                  <c:v>1984</c:v>
                </c:pt>
                <c:pt idx="25">
                  <c:v>878</c:v>
                </c:pt>
                <c:pt idx="26">
                  <c:v>1344</c:v>
                </c:pt>
                <c:pt idx="27">
                  <c:v>2017</c:v>
                </c:pt>
                <c:pt idx="28">
                  <c:v>2911</c:v>
                </c:pt>
                <c:pt idx="29">
                  <c:v>2978</c:v>
                </c:pt>
                <c:pt idx="30">
                  <c:v>3269</c:v>
                </c:pt>
                <c:pt idx="31">
                  <c:v>3558</c:v>
                </c:pt>
                <c:pt idx="32">
                  <c:v>2756</c:v>
                </c:pt>
                <c:pt idx="33">
                  <c:v>3147</c:v>
                </c:pt>
                <c:pt idx="34">
                  <c:v>3245</c:v>
                </c:pt>
                <c:pt idx="35">
                  <c:v>3150</c:v>
                </c:pt>
                <c:pt idx="36">
                  <c:v>2892</c:v>
                </c:pt>
                <c:pt idx="37">
                  <c:v>3386</c:v>
                </c:pt>
                <c:pt idx="38">
                  <c:v>3874</c:v>
                </c:pt>
                <c:pt idx="39">
                  <c:v>4005</c:v>
                </c:pt>
                <c:pt idx="40">
                  <c:v>4642</c:v>
                </c:pt>
                <c:pt idx="41">
                  <c:v>4905</c:v>
                </c:pt>
                <c:pt idx="42">
                  <c:v>5274</c:v>
                </c:pt>
                <c:pt idx="43">
                  <c:v>4483</c:v>
                </c:pt>
                <c:pt idx="44">
                  <c:v>3691</c:v>
                </c:pt>
                <c:pt idx="45">
                  <c:v>3984</c:v>
                </c:pt>
                <c:pt idx="46">
                  <c:v>4167</c:v>
                </c:pt>
                <c:pt idx="47">
                  <c:v>4164</c:v>
                </c:pt>
                <c:pt idx="48">
                  <c:v>4912</c:v>
                </c:pt>
                <c:pt idx="49">
                  <c:v>5128</c:v>
                </c:pt>
                <c:pt idx="50">
                  <c:v>5046</c:v>
                </c:pt>
                <c:pt idx="51">
                  <c:v>4874</c:v>
                </c:pt>
                <c:pt idx="52">
                  <c:v>4953</c:v>
                </c:pt>
                <c:pt idx="53">
                  <c:v>5031</c:v>
                </c:pt>
                <c:pt idx="54">
                  <c:v>4786</c:v>
                </c:pt>
                <c:pt idx="55">
                  <c:v>5488</c:v>
                </c:pt>
                <c:pt idx="56">
                  <c:v>5505</c:v>
                </c:pt>
                <c:pt idx="57">
                  <c:v>5927</c:v>
                </c:pt>
                <c:pt idx="58">
                  <c:v>5749</c:v>
                </c:pt>
                <c:pt idx="59">
                  <c:v>5660</c:v>
                </c:pt>
                <c:pt idx="60">
                  <c:v>5725</c:v>
                </c:pt>
                <c:pt idx="61">
                  <c:v>6239</c:v>
                </c:pt>
                <c:pt idx="62">
                  <c:v>5985</c:v>
                </c:pt>
                <c:pt idx="63">
                  <c:v>5898</c:v>
                </c:pt>
                <c:pt idx="64">
                  <c:v>6199</c:v>
                </c:pt>
                <c:pt idx="65">
                  <c:v>7057</c:v>
                </c:pt>
                <c:pt idx="66">
                  <c:v>7922</c:v>
                </c:pt>
                <c:pt idx="67">
                  <c:v>7969</c:v>
                </c:pt>
                <c:pt idx="68">
                  <c:v>7936</c:v>
                </c:pt>
                <c:pt idx="69">
                  <c:v>8134</c:v>
                </c:pt>
                <c:pt idx="70">
                  <c:v>8365</c:v>
                </c:pt>
                <c:pt idx="71">
                  <c:v>7651</c:v>
                </c:pt>
                <c:pt idx="72">
                  <c:v>7848</c:v>
                </c:pt>
                <c:pt idx="73">
                  <c:v>6907</c:v>
                </c:pt>
                <c:pt idx="74">
                  <c:v>7223</c:v>
                </c:pt>
                <c:pt idx="75">
                  <c:v>7522</c:v>
                </c:pt>
                <c:pt idx="76">
                  <c:v>7359</c:v>
                </c:pt>
                <c:pt idx="77">
                  <c:v>7324</c:v>
                </c:pt>
                <c:pt idx="78">
                  <c:v>7311</c:v>
                </c:pt>
                <c:pt idx="79">
                  <c:v>7307</c:v>
                </c:pt>
                <c:pt idx="80">
                  <c:v>7002</c:v>
                </c:pt>
                <c:pt idx="81">
                  <c:v>7049</c:v>
                </c:pt>
                <c:pt idx="82">
                  <c:v>6868</c:v>
                </c:pt>
                <c:pt idx="83">
                  <c:v>7093</c:v>
                </c:pt>
                <c:pt idx="84">
                  <c:v>7018</c:v>
                </c:pt>
                <c:pt idx="85">
                  <c:v>7081</c:v>
                </c:pt>
                <c:pt idx="86">
                  <c:v>7227</c:v>
                </c:pt>
                <c:pt idx="87">
                  <c:v>7156</c:v>
                </c:pt>
                <c:pt idx="88">
                  <c:v>7218</c:v>
                </c:pt>
                <c:pt idx="89">
                  <c:v>7248</c:v>
                </c:pt>
                <c:pt idx="90">
                  <c:v>7483</c:v>
                </c:pt>
                <c:pt idx="91">
                  <c:v>7246</c:v>
                </c:pt>
                <c:pt idx="92">
                  <c:v>7285</c:v>
                </c:pt>
                <c:pt idx="93">
                  <c:v>7234</c:v>
                </c:pt>
                <c:pt idx="94">
                  <c:v>7023</c:v>
                </c:pt>
                <c:pt idx="95">
                  <c:v>7053</c:v>
                </c:pt>
                <c:pt idx="96">
                  <c:v>6754</c:v>
                </c:pt>
                <c:pt idx="97">
                  <c:v>6911</c:v>
                </c:pt>
                <c:pt idx="98">
                  <c:v>6744</c:v>
                </c:pt>
                <c:pt idx="99">
                  <c:v>6825</c:v>
                </c:pt>
                <c:pt idx="100">
                  <c:v>6844</c:v>
                </c:pt>
                <c:pt idx="101">
                  <c:v>7587</c:v>
                </c:pt>
                <c:pt idx="102">
                  <c:v>7591</c:v>
                </c:pt>
                <c:pt idx="103">
                  <c:v>7088</c:v>
                </c:pt>
                <c:pt idx="104">
                  <c:v>6916</c:v>
                </c:pt>
                <c:pt idx="105">
                  <c:v>6956</c:v>
                </c:pt>
                <c:pt idx="106">
                  <c:v>7038</c:v>
                </c:pt>
                <c:pt idx="107">
                  <c:v>7072</c:v>
                </c:pt>
                <c:pt idx="108">
                  <c:v>6905</c:v>
                </c:pt>
                <c:pt idx="109">
                  <c:v>6677</c:v>
                </c:pt>
                <c:pt idx="110">
                  <c:v>6564</c:v>
                </c:pt>
                <c:pt idx="111">
                  <c:v>6336</c:v>
                </c:pt>
                <c:pt idx="112">
                  <c:v>6279</c:v>
                </c:pt>
                <c:pt idx="113">
                  <c:v>5901</c:v>
                </c:pt>
                <c:pt idx="114">
                  <c:v>5561</c:v>
                </c:pt>
                <c:pt idx="115">
                  <c:v>5538</c:v>
                </c:pt>
                <c:pt idx="116">
                  <c:v>5540</c:v>
                </c:pt>
                <c:pt idx="117">
                  <c:v>5430</c:v>
                </c:pt>
                <c:pt idx="118">
                  <c:v>5216</c:v>
                </c:pt>
                <c:pt idx="119">
                  <c:v>5028</c:v>
                </c:pt>
                <c:pt idx="120">
                  <c:v>4759</c:v>
                </c:pt>
                <c:pt idx="121">
                  <c:v>4626</c:v>
                </c:pt>
                <c:pt idx="122">
                  <c:v>4551</c:v>
                </c:pt>
                <c:pt idx="123">
                  <c:v>4400</c:v>
                </c:pt>
                <c:pt idx="124">
                  <c:v>4343</c:v>
                </c:pt>
                <c:pt idx="125">
                  <c:v>4214</c:v>
                </c:pt>
                <c:pt idx="126">
                  <c:v>4127</c:v>
                </c:pt>
                <c:pt idx="127">
                  <c:v>4292</c:v>
                </c:pt>
                <c:pt idx="128">
                  <c:v>4593</c:v>
                </c:pt>
                <c:pt idx="129">
                  <c:v>5077</c:v>
                </c:pt>
                <c:pt idx="130">
                  <c:v>5060</c:v>
                </c:pt>
                <c:pt idx="131">
                  <c:v>5059</c:v>
                </c:pt>
                <c:pt idx="132">
                  <c:v>4818</c:v>
                </c:pt>
                <c:pt idx="133">
                  <c:v>4389</c:v>
                </c:pt>
                <c:pt idx="134">
                  <c:v>4466</c:v>
                </c:pt>
                <c:pt idx="135">
                  <c:v>4703</c:v>
                </c:pt>
                <c:pt idx="136">
                  <c:v>4562</c:v>
                </c:pt>
                <c:pt idx="137">
                  <c:v>5015</c:v>
                </c:pt>
                <c:pt idx="138">
                  <c:v>5079</c:v>
                </c:pt>
                <c:pt idx="139">
                  <c:v>5266</c:v>
                </c:pt>
                <c:pt idx="140">
                  <c:v>5137</c:v>
                </c:pt>
                <c:pt idx="141">
                  <c:v>5200</c:v>
                </c:pt>
                <c:pt idx="142">
                  <c:v>5115</c:v>
                </c:pt>
                <c:pt idx="143">
                  <c:v>5063</c:v>
                </c:pt>
                <c:pt idx="144">
                  <c:v>4964</c:v>
                </c:pt>
                <c:pt idx="145">
                  <c:v>4736</c:v>
                </c:pt>
                <c:pt idx="146">
                  <c:v>4976</c:v>
                </c:pt>
                <c:pt idx="147">
                  <c:v>5692</c:v>
                </c:pt>
                <c:pt idx="148">
                  <c:v>5943</c:v>
                </c:pt>
                <c:pt idx="149">
                  <c:v>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2-451A-BE30-7D3B9C1C5D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77872"/>
        <c:axId val="814070000"/>
      </c:lineChart>
      <c:catAx>
        <c:axId val="8140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70000"/>
        <c:crosses val="autoZero"/>
        <c:auto val="1"/>
        <c:lblAlgn val="ctr"/>
        <c:lblOffset val="100"/>
        <c:noMultiLvlLbl val="0"/>
      </c:catAx>
      <c:valAx>
        <c:axId val="8140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7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605113</xdr:colOff>
      <xdr:row>120</xdr:row>
      <xdr:rowOff>17927</xdr:rowOff>
    </xdr:from>
    <xdr:to>
      <xdr:col>96</xdr:col>
      <xdr:colOff>588869</xdr:colOff>
      <xdr:row>148</xdr:row>
      <xdr:rowOff>168087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16D0FC-4057-45C4-BA79-D95916F15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33618</xdr:colOff>
      <xdr:row>140</xdr:row>
      <xdr:rowOff>96370</xdr:rowOff>
    </xdr:from>
    <xdr:to>
      <xdr:col>111</xdr:col>
      <xdr:colOff>9525</xdr:colOff>
      <xdr:row>158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68E7EA-0E16-4276-ACE9-8E4BD39FE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</xdr:col>
      <xdr:colOff>22412</xdr:colOff>
      <xdr:row>163</xdr:row>
      <xdr:rowOff>29134</xdr:rowOff>
    </xdr:from>
    <xdr:to>
      <xdr:col>111</xdr:col>
      <xdr:colOff>11206</xdr:colOff>
      <xdr:row>180</xdr:row>
      <xdr:rowOff>168087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72DD89-C842-44CC-AB06-A90FD71B0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99</xdr:col>
      <xdr:colOff>22412</xdr:colOff>
      <xdr:row>122</xdr:row>
      <xdr:rowOff>40341</xdr:rowOff>
    </xdr:from>
    <xdr:to>
      <xdr:col>111</xdr:col>
      <xdr:colOff>22412</xdr:colOff>
      <xdr:row>136</xdr:row>
      <xdr:rowOff>116541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F78736-E496-4699-92F2-CACE3EE07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339</xdr:col>
      <xdr:colOff>0</xdr:colOff>
      <xdr:row>278</xdr:row>
      <xdr:rowOff>26225</xdr:rowOff>
    </xdr:from>
    <xdr:to>
      <xdr:col>367</xdr:col>
      <xdr:colOff>593767</xdr:colOff>
      <xdr:row>317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314EE-54A5-43B3-857D-F9DCA2410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AD09EB5-89D1-4E53-8F4F-1EC7FA9BB836}">
  <we:reference id="wa104379279" version="2.1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K308"/>
  <sheetViews>
    <sheetView topLeftCell="BX1" zoomScale="95" zoomScaleNormal="95" workbookViewId="0">
      <selection activeCell="DF3" sqref="DF3"/>
    </sheetView>
  </sheetViews>
  <sheetFormatPr defaultRowHeight="15" x14ac:dyDescent="0.25"/>
  <cols>
    <col min="4" max="4" width="9.85546875" bestFit="1" customWidth="1"/>
    <col min="11" max="11" width="9" customWidth="1"/>
  </cols>
  <sheetData>
    <row r="1" spans="2:108" ht="15.75" thickBot="1" x14ac:dyDescent="0.3">
      <c r="G1" s="265" t="s">
        <v>22</v>
      </c>
      <c r="S1" s="265" t="s">
        <v>22</v>
      </c>
      <c r="AE1" s="265" t="s">
        <v>22</v>
      </c>
      <c r="AK1" t="s">
        <v>0</v>
      </c>
      <c r="AQ1" s="265" t="s">
        <v>22</v>
      </c>
      <c r="BC1" s="265" t="s">
        <v>22</v>
      </c>
      <c r="BO1" s="265" t="s">
        <v>22</v>
      </c>
      <c r="CA1" s="265" t="s">
        <v>22</v>
      </c>
      <c r="CM1" s="265" t="s">
        <v>22</v>
      </c>
      <c r="CY1" s="265" t="s">
        <v>22</v>
      </c>
    </row>
    <row r="2" spans="2:108" ht="15.75" thickBot="1" x14ac:dyDescent="0.3">
      <c r="G2" s="265" t="s">
        <v>316</v>
      </c>
      <c r="H2" t="s">
        <v>0</v>
      </c>
      <c r="S2" s="265" t="s">
        <v>317</v>
      </c>
      <c r="T2" t="s">
        <v>0</v>
      </c>
      <c r="AE2" s="265" t="s">
        <v>323</v>
      </c>
      <c r="AF2" t="s">
        <v>0</v>
      </c>
      <c r="AQ2" s="265" t="s">
        <v>329</v>
      </c>
      <c r="AR2" t="s">
        <v>0</v>
      </c>
      <c r="AW2" t="s">
        <v>0</v>
      </c>
      <c r="BC2" s="265" t="s">
        <v>330</v>
      </c>
      <c r="BD2" t="s">
        <v>0</v>
      </c>
      <c r="BO2" s="265" t="s">
        <v>330</v>
      </c>
      <c r="BP2" t="s">
        <v>0</v>
      </c>
      <c r="BU2" t="s">
        <v>0</v>
      </c>
      <c r="CA2" s="265" t="s">
        <v>338</v>
      </c>
      <c r="CB2" t="s">
        <v>0</v>
      </c>
      <c r="CL2" t="s">
        <v>0</v>
      </c>
      <c r="CM2" s="265" t="s">
        <v>338</v>
      </c>
      <c r="CY2" s="265" t="s">
        <v>348</v>
      </c>
    </row>
    <row r="3" spans="2:108" ht="15.75" thickBot="1" x14ac:dyDescent="0.3"/>
    <row r="4" spans="2:108" ht="15.75" thickBot="1" x14ac:dyDescent="0.3">
      <c r="B4" s="250" t="s">
        <v>9</v>
      </c>
      <c r="C4" s="28" t="s">
        <v>0</v>
      </c>
      <c r="D4" s="28"/>
      <c r="E4" s="251" t="s">
        <v>8</v>
      </c>
      <c r="F4" s="28" t="s">
        <v>0</v>
      </c>
      <c r="G4" s="28"/>
      <c r="H4" s="154" t="s">
        <v>7</v>
      </c>
      <c r="I4" s="28" t="s">
        <v>0</v>
      </c>
      <c r="J4" s="28"/>
      <c r="K4" s="253" t="s">
        <v>6</v>
      </c>
      <c r="L4" s="257" t="s">
        <v>0</v>
      </c>
      <c r="N4" s="250" t="s">
        <v>9</v>
      </c>
      <c r="O4" s="28" t="s">
        <v>0</v>
      </c>
      <c r="P4" s="28"/>
      <c r="Q4" s="251" t="s">
        <v>8</v>
      </c>
      <c r="R4" s="28" t="s">
        <v>0</v>
      </c>
      <c r="S4" s="28"/>
      <c r="T4" s="154" t="s">
        <v>7</v>
      </c>
      <c r="U4" s="28" t="s">
        <v>0</v>
      </c>
      <c r="V4" s="28"/>
      <c r="W4" s="253" t="s">
        <v>6</v>
      </c>
      <c r="X4" s="257" t="s">
        <v>0</v>
      </c>
      <c r="Z4" s="250" t="s">
        <v>9</v>
      </c>
      <c r="AA4" s="28" t="s">
        <v>0</v>
      </c>
      <c r="AB4" s="28"/>
      <c r="AC4" s="251" t="s">
        <v>8</v>
      </c>
      <c r="AD4" s="28" t="s">
        <v>0</v>
      </c>
      <c r="AE4" s="28"/>
      <c r="AF4" s="154" t="s">
        <v>7</v>
      </c>
      <c r="AG4" s="28" t="s">
        <v>0</v>
      </c>
      <c r="AH4" s="28"/>
      <c r="AI4" s="253" t="s">
        <v>6</v>
      </c>
      <c r="AJ4" s="257" t="s">
        <v>0</v>
      </c>
      <c r="AL4" s="250" t="s">
        <v>9</v>
      </c>
      <c r="AM4" s="28" t="s">
        <v>0</v>
      </c>
      <c r="AN4" s="28"/>
      <c r="AO4" s="251" t="s">
        <v>8</v>
      </c>
      <c r="AP4" s="28" t="s">
        <v>0</v>
      </c>
      <c r="AQ4" s="28"/>
      <c r="AR4" s="154" t="s">
        <v>7</v>
      </c>
      <c r="AS4" s="28" t="s">
        <v>0</v>
      </c>
      <c r="AT4" s="28"/>
      <c r="AU4" s="253" t="s">
        <v>6</v>
      </c>
      <c r="AV4" s="257" t="s">
        <v>0</v>
      </c>
      <c r="AX4" s="250" t="s">
        <v>9</v>
      </c>
      <c r="AY4" s="28" t="s">
        <v>0</v>
      </c>
      <c r="AZ4" s="28"/>
      <c r="BA4" s="251" t="s">
        <v>8</v>
      </c>
      <c r="BB4" s="28" t="s">
        <v>0</v>
      </c>
      <c r="BC4" s="28"/>
      <c r="BD4" s="154" t="s">
        <v>7</v>
      </c>
      <c r="BE4" s="28" t="s">
        <v>0</v>
      </c>
      <c r="BF4" s="28"/>
      <c r="BG4" s="253" t="s">
        <v>6</v>
      </c>
      <c r="BH4" s="257" t="s">
        <v>0</v>
      </c>
      <c r="BJ4" s="250" t="s">
        <v>9</v>
      </c>
      <c r="BK4" s="28" t="s">
        <v>0</v>
      </c>
      <c r="BL4" s="28"/>
      <c r="BM4" s="251" t="s">
        <v>8</v>
      </c>
      <c r="BN4" s="28" t="s">
        <v>0</v>
      </c>
      <c r="BO4" s="28"/>
      <c r="BP4" s="154" t="s">
        <v>7</v>
      </c>
      <c r="BQ4" s="28" t="s">
        <v>0</v>
      </c>
      <c r="BR4" s="28"/>
      <c r="BS4" s="253" t="s">
        <v>6</v>
      </c>
      <c r="BT4" s="257" t="s">
        <v>0</v>
      </c>
      <c r="BV4" s="250" t="s">
        <v>9</v>
      </c>
      <c r="BW4" s="28" t="s">
        <v>0</v>
      </c>
      <c r="BX4" s="28"/>
      <c r="BY4" s="251" t="s">
        <v>8</v>
      </c>
      <c r="BZ4" s="28" t="s">
        <v>0</v>
      </c>
      <c r="CA4" s="28"/>
      <c r="CB4" s="154" t="s">
        <v>7</v>
      </c>
      <c r="CC4" s="28" t="s">
        <v>0</v>
      </c>
      <c r="CD4" s="28"/>
      <c r="CE4" s="253" t="s">
        <v>6</v>
      </c>
      <c r="CF4" s="257" t="s">
        <v>0</v>
      </c>
      <c r="CH4" s="250" t="s">
        <v>9</v>
      </c>
      <c r="CI4" s="28" t="s">
        <v>0</v>
      </c>
      <c r="CJ4" s="28"/>
      <c r="CK4" s="251" t="s">
        <v>8</v>
      </c>
      <c r="CL4" s="28" t="s">
        <v>0</v>
      </c>
      <c r="CM4" s="28"/>
      <c r="CN4" s="154" t="s">
        <v>7</v>
      </c>
      <c r="CO4" s="28" t="s">
        <v>0</v>
      </c>
      <c r="CP4" s="28"/>
      <c r="CQ4" s="253" t="s">
        <v>6</v>
      </c>
      <c r="CR4" s="257" t="s">
        <v>0</v>
      </c>
      <c r="CT4" s="250" t="s">
        <v>9</v>
      </c>
      <c r="CU4" s="28" t="s">
        <v>0</v>
      </c>
      <c r="CV4" s="28"/>
      <c r="CW4" s="251" t="s">
        <v>8</v>
      </c>
      <c r="CX4" s="28" t="s">
        <v>0</v>
      </c>
      <c r="CY4" s="28"/>
      <c r="CZ4" s="154" t="s">
        <v>7</v>
      </c>
      <c r="DA4" s="28" t="s">
        <v>0</v>
      </c>
      <c r="DB4" s="28"/>
      <c r="DC4" s="253" t="s">
        <v>6</v>
      </c>
      <c r="DD4" s="257" t="s">
        <v>0</v>
      </c>
    </row>
    <row r="5" spans="2:108" ht="15.75" thickBot="1" x14ac:dyDescent="0.3">
      <c r="B5" s="135" t="s">
        <v>306</v>
      </c>
      <c r="C5" s="256">
        <v>10000</v>
      </c>
      <c r="D5" s="10"/>
      <c r="E5" s="135" t="s">
        <v>306</v>
      </c>
      <c r="F5" s="256">
        <v>10000</v>
      </c>
      <c r="G5" s="10"/>
      <c r="H5" s="135" t="s">
        <v>306</v>
      </c>
      <c r="I5" s="256">
        <v>10000</v>
      </c>
      <c r="J5" s="10"/>
      <c r="K5" s="135" t="s">
        <v>306</v>
      </c>
      <c r="L5" s="256">
        <v>10000</v>
      </c>
      <c r="N5" s="135" t="s">
        <v>306</v>
      </c>
      <c r="O5" s="256">
        <v>10000</v>
      </c>
      <c r="P5" s="10"/>
      <c r="Q5" s="135" t="s">
        <v>306</v>
      </c>
      <c r="R5" s="256">
        <v>10000</v>
      </c>
      <c r="S5" s="10"/>
      <c r="T5" s="135" t="s">
        <v>306</v>
      </c>
      <c r="U5" s="256">
        <v>10000</v>
      </c>
      <c r="V5" s="10"/>
      <c r="W5" s="135" t="s">
        <v>306</v>
      </c>
      <c r="X5" s="256">
        <v>10000</v>
      </c>
      <c r="Z5" s="135" t="s">
        <v>306</v>
      </c>
      <c r="AA5" s="256">
        <v>10000</v>
      </c>
      <c r="AB5" s="10"/>
      <c r="AC5" s="135" t="s">
        <v>306</v>
      </c>
      <c r="AD5" s="256">
        <v>10000</v>
      </c>
      <c r="AE5" s="10"/>
      <c r="AF5" s="135" t="s">
        <v>306</v>
      </c>
      <c r="AG5" s="256">
        <v>10000</v>
      </c>
      <c r="AH5" s="10"/>
      <c r="AI5" s="135" t="s">
        <v>306</v>
      </c>
      <c r="AJ5" s="256">
        <v>10000</v>
      </c>
      <c r="AL5" s="135" t="s">
        <v>306</v>
      </c>
      <c r="AM5" s="256">
        <v>10000</v>
      </c>
      <c r="AN5" s="10"/>
      <c r="AO5" s="135" t="s">
        <v>306</v>
      </c>
      <c r="AP5" s="256">
        <v>10000</v>
      </c>
      <c r="AQ5" s="10"/>
      <c r="AR5" s="135" t="s">
        <v>306</v>
      </c>
      <c r="AS5" s="256">
        <v>10000</v>
      </c>
      <c r="AT5" s="10"/>
      <c r="AU5" s="135" t="s">
        <v>306</v>
      </c>
      <c r="AV5" s="256">
        <v>10000</v>
      </c>
      <c r="AX5" s="135" t="s">
        <v>306</v>
      </c>
      <c r="AY5" s="256">
        <v>10000</v>
      </c>
      <c r="AZ5" s="10"/>
      <c r="BA5" s="135" t="s">
        <v>306</v>
      </c>
      <c r="BB5" s="256">
        <v>10000</v>
      </c>
      <c r="BC5" s="10"/>
      <c r="BD5" s="135" t="s">
        <v>306</v>
      </c>
      <c r="BE5" s="256">
        <v>10000</v>
      </c>
      <c r="BF5" s="10"/>
      <c r="BG5" s="135" t="s">
        <v>306</v>
      </c>
      <c r="BH5" s="256">
        <v>10000</v>
      </c>
      <c r="BJ5" s="135" t="s">
        <v>306</v>
      </c>
      <c r="BK5" s="256">
        <v>10000</v>
      </c>
      <c r="BL5" s="10"/>
      <c r="BM5" s="135" t="s">
        <v>306</v>
      </c>
      <c r="BN5" s="256">
        <v>10000</v>
      </c>
      <c r="BO5" s="10"/>
      <c r="BP5" s="135" t="s">
        <v>306</v>
      </c>
      <c r="BQ5" s="256">
        <v>10000</v>
      </c>
      <c r="BR5" s="10"/>
      <c r="BS5" s="135" t="s">
        <v>306</v>
      </c>
      <c r="BT5" s="256">
        <v>10000</v>
      </c>
      <c r="BV5" s="135" t="s">
        <v>340</v>
      </c>
      <c r="BW5" s="256">
        <v>10000</v>
      </c>
      <c r="BX5" s="10"/>
      <c r="BY5" s="135" t="s">
        <v>306</v>
      </c>
      <c r="BZ5" s="256">
        <v>10000</v>
      </c>
      <c r="CA5" s="10"/>
      <c r="CB5" s="135" t="s">
        <v>306</v>
      </c>
      <c r="CC5" s="256">
        <v>10000</v>
      </c>
      <c r="CD5" s="10"/>
      <c r="CE5" s="135" t="s">
        <v>306</v>
      </c>
      <c r="CF5" s="256">
        <v>10000</v>
      </c>
      <c r="CH5" s="135" t="s">
        <v>306</v>
      </c>
      <c r="CI5" s="256">
        <v>10000</v>
      </c>
      <c r="CJ5" s="10"/>
      <c r="CK5" s="135" t="s">
        <v>306</v>
      </c>
      <c r="CL5" s="256">
        <v>10000</v>
      </c>
      <c r="CM5" s="10"/>
      <c r="CN5" s="135" t="s">
        <v>306</v>
      </c>
      <c r="CO5" s="256">
        <v>10000</v>
      </c>
      <c r="CP5" s="10"/>
      <c r="CQ5" s="135" t="s">
        <v>306</v>
      </c>
      <c r="CR5" s="256">
        <v>10000</v>
      </c>
      <c r="CT5" s="135" t="s">
        <v>342</v>
      </c>
      <c r="CU5" s="256">
        <v>7554.83</v>
      </c>
      <c r="CV5" s="10"/>
      <c r="CW5" s="135" t="s">
        <v>306</v>
      </c>
      <c r="CX5" s="256">
        <v>10000</v>
      </c>
      <c r="CY5" s="10"/>
      <c r="CZ5" s="135" t="s">
        <v>306</v>
      </c>
      <c r="DA5" s="256">
        <v>10000</v>
      </c>
      <c r="DB5" s="10"/>
      <c r="DC5" s="135" t="s">
        <v>306</v>
      </c>
      <c r="DD5" s="256">
        <v>10000</v>
      </c>
    </row>
    <row r="6" spans="2:108" ht="15.75" thickBot="1" x14ac:dyDescent="0.3">
      <c r="B6" s="255" t="s">
        <v>307</v>
      </c>
      <c r="C6" s="135"/>
      <c r="D6" s="10"/>
      <c r="E6" s="255" t="s">
        <v>307</v>
      </c>
      <c r="F6" s="135"/>
      <c r="G6" s="10"/>
      <c r="H6" s="255" t="s">
        <v>307</v>
      </c>
      <c r="I6" s="135"/>
      <c r="J6" s="10"/>
      <c r="K6" s="255" t="s">
        <v>307</v>
      </c>
      <c r="L6" s="135"/>
      <c r="N6" s="255" t="s">
        <v>307</v>
      </c>
      <c r="O6" s="269">
        <v>44045</v>
      </c>
      <c r="P6" s="10"/>
      <c r="Q6" s="255" t="s">
        <v>307</v>
      </c>
      <c r="R6" s="135"/>
      <c r="S6" s="10"/>
      <c r="T6" s="255" t="s">
        <v>307</v>
      </c>
      <c r="U6" s="135"/>
      <c r="V6" s="10"/>
      <c r="W6" s="255" t="s">
        <v>307</v>
      </c>
      <c r="X6" s="135"/>
      <c r="Z6" s="255" t="s">
        <v>307</v>
      </c>
      <c r="AA6" s="269">
        <v>44045</v>
      </c>
      <c r="AB6" s="10"/>
      <c r="AC6" s="255" t="s">
        <v>307</v>
      </c>
      <c r="AD6" s="135"/>
      <c r="AE6" s="10"/>
      <c r="AF6" s="255" t="s">
        <v>307</v>
      </c>
      <c r="AG6" s="135"/>
      <c r="AH6" s="10"/>
      <c r="AI6" s="255" t="s">
        <v>307</v>
      </c>
      <c r="AJ6" s="135"/>
      <c r="AL6" s="255" t="s">
        <v>307</v>
      </c>
      <c r="AM6" s="269">
        <v>44045</v>
      </c>
      <c r="AN6" s="10"/>
      <c r="AO6" s="255" t="s">
        <v>307</v>
      </c>
      <c r="AP6" s="135"/>
      <c r="AQ6" s="10"/>
      <c r="AR6" s="255" t="s">
        <v>307</v>
      </c>
      <c r="AS6" s="135"/>
      <c r="AT6" s="10"/>
      <c r="AU6" s="255" t="s">
        <v>307</v>
      </c>
      <c r="AV6" s="135"/>
      <c r="AX6" s="255" t="s">
        <v>307</v>
      </c>
      <c r="AY6" s="269">
        <v>44045</v>
      </c>
      <c r="AZ6" s="10"/>
      <c r="BA6" s="255" t="s">
        <v>307</v>
      </c>
      <c r="BB6" s="135"/>
      <c r="BC6" s="10"/>
      <c r="BD6" s="255" t="s">
        <v>307</v>
      </c>
      <c r="BE6" s="135"/>
      <c r="BF6" s="10"/>
      <c r="BG6" s="255" t="s">
        <v>307</v>
      </c>
      <c r="BH6" s="135"/>
      <c r="BJ6" s="255" t="s">
        <v>307</v>
      </c>
      <c r="BK6" s="269">
        <v>44045</v>
      </c>
      <c r="BL6" s="10"/>
      <c r="BM6" s="255" t="s">
        <v>307</v>
      </c>
      <c r="BN6" s="135"/>
      <c r="BO6" s="10"/>
      <c r="BP6" s="255" t="s">
        <v>307</v>
      </c>
      <c r="BQ6" s="135"/>
      <c r="BR6" s="10"/>
      <c r="BS6" s="255" t="s">
        <v>307</v>
      </c>
      <c r="BT6" s="135"/>
      <c r="BV6" s="255" t="s">
        <v>307</v>
      </c>
      <c r="BW6" s="269">
        <v>44045</v>
      </c>
      <c r="BX6" s="10" t="s">
        <v>0</v>
      </c>
      <c r="BY6" s="255" t="s">
        <v>307</v>
      </c>
      <c r="BZ6" s="135"/>
      <c r="CA6" s="10"/>
      <c r="CB6" s="255" t="s">
        <v>307</v>
      </c>
      <c r="CC6" s="135"/>
      <c r="CD6" s="10"/>
      <c r="CE6" s="255" t="s">
        <v>307</v>
      </c>
      <c r="CF6" s="135"/>
      <c r="CH6" s="255" t="s">
        <v>307</v>
      </c>
      <c r="CI6" s="135"/>
      <c r="CJ6" s="10"/>
      <c r="CK6" s="255" t="s">
        <v>307</v>
      </c>
      <c r="CL6" s="135"/>
      <c r="CM6" s="10"/>
      <c r="CN6" s="255" t="s">
        <v>307</v>
      </c>
      <c r="CO6" s="135"/>
      <c r="CP6" s="10"/>
      <c r="CQ6" s="255" t="s">
        <v>307</v>
      </c>
      <c r="CR6" s="135"/>
      <c r="CT6" s="255" t="s">
        <v>307</v>
      </c>
      <c r="CU6" s="269">
        <v>44045</v>
      </c>
      <c r="CV6" s="10"/>
      <c r="CW6" s="255" t="s">
        <v>307</v>
      </c>
      <c r="CX6" s="135"/>
      <c r="CY6" s="10"/>
      <c r="CZ6" s="255" t="s">
        <v>307</v>
      </c>
      <c r="DA6" s="135"/>
      <c r="DB6" s="10"/>
      <c r="DC6" s="255" t="s">
        <v>307</v>
      </c>
      <c r="DD6" s="135"/>
    </row>
    <row r="7" spans="2:108" ht="15.75" thickBot="1" x14ac:dyDescent="0.3">
      <c r="B7" s="255" t="s">
        <v>300</v>
      </c>
      <c r="C7" s="255"/>
      <c r="D7" s="10" t="s">
        <v>0</v>
      </c>
      <c r="E7" s="255" t="s">
        <v>300</v>
      </c>
      <c r="F7" s="255"/>
      <c r="G7" s="10"/>
      <c r="H7" s="255" t="s">
        <v>300</v>
      </c>
      <c r="I7" s="255"/>
      <c r="J7" s="10"/>
      <c r="K7" s="255" t="s">
        <v>300</v>
      </c>
      <c r="L7" s="255"/>
      <c r="N7" s="255" t="s">
        <v>300</v>
      </c>
      <c r="O7" s="270"/>
      <c r="P7" s="10" t="s">
        <v>0</v>
      </c>
      <c r="Q7" s="255" t="s">
        <v>300</v>
      </c>
      <c r="R7" s="255"/>
      <c r="S7" s="10"/>
      <c r="T7" s="255" t="s">
        <v>300</v>
      </c>
      <c r="U7" s="255"/>
      <c r="V7" s="10"/>
      <c r="W7" s="255" t="s">
        <v>300</v>
      </c>
      <c r="X7" s="255"/>
      <c r="Z7" s="255" t="s">
        <v>300</v>
      </c>
      <c r="AA7" s="270"/>
      <c r="AB7" s="10" t="s">
        <v>0</v>
      </c>
      <c r="AC7" s="255" t="s">
        <v>300</v>
      </c>
      <c r="AD7" s="255"/>
      <c r="AE7" s="10"/>
      <c r="AF7" s="255" t="s">
        <v>300</v>
      </c>
      <c r="AG7" s="255"/>
      <c r="AH7" s="10"/>
      <c r="AI7" s="255" t="s">
        <v>300</v>
      </c>
      <c r="AJ7" s="255"/>
      <c r="AL7" s="255" t="s">
        <v>300</v>
      </c>
      <c r="AM7" s="270"/>
      <c r="AN7" s="10" t="s">
        <v>0</v>
      </c>
      <c r="AO7" s="255" t="s">
        <v>300</v>
      </c>
      <c r="AP7" s="255"/>
      <c r="AQ7" s="10"/>
      <c r="AR7" s="255" t="s">
        <v>300</v>
      </c>
      <c r="AS7" s="255"/>
      <c r="AT7" s="10"/>
      <c r="AU7" s="255" t="s">
        <v>300</v>
      </c>
      <c r="AV7" s="255"/>
      <c r="AX7" s="255" t="s">
        <v>300</v>
      </c>
      <c r="AY7" s="270"/>
      <c r="AZ7" s="10" t="s">
        <v>0</v>
      </c>
      <c r="BA7" s="255" t="s">
        <v>300</v>
      </c>
      <c r="BB7" s="255"/>
      <c r="BC7" s="10"/>
      <c r="BD7" s="255" t="s">
        <v>300</v>
      </c>
      <c r="BE7" s="255"/>
      <c r="BF7" s="10"/>
      <c r="BG7" s="255" t="s">
        <v>300</v>
      </c>
      <c r="BH7" s="255"/>
      <c r="BJ7" s="255" t="s">
        <v>300</v>
      </c>
      <c r="BK7" s="270"/>
      <c r="BL7" s="10" t="s">
        <v>0</v>
      </c>
      <c r="BM7" s="255" t="s">
        <v>300</v>
      </c>
      <c r="BN7" s="255"/>
      <c r="BO7" s="10"/>
      <c r="BP7" s="255" t="s">
        <v>300</v>
      </c>
      <c r="BQ7" s="255"/>
      <c r="BR7" s="10"/>
      <c r="BS7" s="255" t="s">
        <v>300</v>
      </c>
      <c r="BT7" s="255"/>
      <c r="BV7" s="255" t="s">
        <v>300</v>
      </c>
      <c r="BW7" s="270"/>
      <c r="BX7" s="10" t="s">
        <v>0</v>
      </c>
      <c r="BY7" s="255" t="s">
        <v>300</v>
      </c>
      <c r="BZ7" s="255"/>
      <c r="CA7" s="10"/>
      <c r="CB7" s="255" t="s">
        <v>300</v>
      </c>
      <c r="CC7" s="255"/>
      <c r="CD7" s="10"/>
      <c r="CE7" s="255" t="s">
        <v>300</v>
      </c>
      <c r="CF7" s="255"/>
      <c r="CH7" s="255" t="s">
        <v>300</v>
      </c>
      <c r="CI7" s="255"/>
      <c r="CJ7" s="10" t="s">
        <v>0</v>
      </c>
      <c r="CK7" s="255" t="s">
        <v>300</v>
      </c>
      <c r="CL7" s="255"/>
      <c r="CM7" s="10"/>
      <c r="CN7" s="255" t="s">
        <v>300</v>
      </c>
      <c r="CO7" s="255"/>
      <c r="CP7" s="10"/>
      <c r="CQ7" s="255" t="s">
        <v>300</v>
      </c>
      <c r="CR7" s="255"/>
      <c r="CT7" s="255" t="s">
        <v>300</v>
      </c>
      <c r="CU7" s="270"/>
      <c r="CV7" s="10" t="s">
        <v>0</v>
      </c>
      <c r="CW7" s="255" t="s">
        <v>300</v>
      </c>
      <c r="CX7" s="255"/>
      <c r="CY7" s="10"/>
      <c r="CZ7" s="255" t="s">
        <v>300</v>
      </c>
      <c r="DA7" s="255"/>
      <c r="DB7" s="10"/>
      <c r="DC7" s="255" t="s">
        <v>300</v>
      </c>
      <c r="DD7" s="255"/>
    </row>
    <row r="8" spans="2:108" ht="15.75" thickBot="1" x14ac:dyDescent="0.3">
      <c r="B8" s="135" t="s">
        <v>303</v>
      </c>
      <c r="C8" s="135"/>
      <c r="D8" s="10"/>
      <c r="E8" s="135" t="s">
        <v>303</v>
      </c>
      <c r="F8" s="135"/>
      <c r="G8" s="10"/>
      <c r="H8" s="135" t="s">
        <v>303</v>
      </c>
      <c r="I8" s="135"/>
      <c r="J8" s="10" t="s">
        <v>0</v>
      </c>
      <c r="K8" s="135" t="s">
        <v>303</v>
      </c>
      <c r="L8" s="135"/>
      <c r="N8" s="135" t="s">
        <v>303</v>
      </c>
      <c r="O8" s="256">
        <v>10000</v>
      </c>
      <c r="P8" s="10"/>
      <c r="Q8" s="135" t="s">
        <v>303</v>
      </c>
      <c r="R8" s="135"/>
      <c r="S8" s="10"/>
      <c r="T8" s="135" t="s">
        <v>303</v>
      </c>
      <c r="U8" s="135"/>
      <c r="V8" s="10" t="s">
        <v>0</v>
      </c>
      <c r="W8" s="135" t="s">
        <v>303</v>
      </c>
      <c r="X8" s="135"/>
      <c r="Z8" s="135" t="s">
        <v>303</v>
      </c>
      <c r="AA8" s="256">
        <v>20000</v>
      </c>
      <c r="AB8" s="10"/>
      <c r="AC8" s="135" t="s">
        <v>303</v>
      </c>
      <c r="AD8" s="135"/>
      <c r="AE8" s="10"/>
      <c r="AF8" s="135" t="s">
        <v>303</v>
      </c>
      <c r="AG8" s="135"/>
      <c r="AH8" s="10" t="s">
        <v>0</v>
      </c>
      <c r="AI8" s="135" t="s">
        <v>303</v>
      </c>
      <c r="AJ8" s="135"/>
      <c r="AL8" s="135" t="s">
        <v>303</v>
      </c>
      <c r="AM8" s="256">
        <v>20000</v>
      </c>
      <c r="AN8" s="10"/>
      <c r="AO8" s="135" t="s">
        <v>303</v>
      </c>
      <c r="AP8" s="135"/>
      <c r="AQ8" s="10"/>
      <c r="AR8" s="135" t="s">
        <v>303</v>
      </c>
      <c r="AS8" s="135"/>
      <c r="AT8" s="10" t="s">
        <v>0</v>
      </c>
      <c r="AU8" s="135" t="s">
        <v>303</v>
      </c>
      <c r="AV8" s="135"/>
      <c r="AX8" s="135" t="s">
        <v>303</v>
      </c>
      <c r="AY8" s="256">
        <v>20000</v>
      </c>
      <c r="AZ8" s="10"/>
      <c r="BA8" s="135" t="s">
        <v>303</v>
      </c>
      <c r="BB8" s="135"/>
      <c r="BC8" s="10"/>
      <c r="BD8" s="135" t="s">
        <v>303</v>
      </c>
      <c r="BE8" s="135"/>
      <c r="BF8" s="10" t="s">
        <v>0</v>
      </c>
      <c r="BG8" s="135" t="s">
        <v>303</v>
      </c>
      <c r="BH8" s="135"/>
      <c r="BJ8" s="135" t="s">
        <v>303</v>
      </c>
      <c r="BK8" s="256">
        <v>20000</v>
      </c>
      <c r="BL8" s="10"/>
      <c r="BM8" s="135" t="s">
        <v>303</v>
      </c>
      <c r="BN8" s="135"/>
      <c r="BO8" s="10"/>
      <c r="BP8" s="135" t="s">
        <v>303</v>
      </c>
      <c r="BQ8" s="135"/>
      <c r="BR8" s="10" t="s">
        <v>0</v>
      </c>
      <c r="BS8" s="135" t="s">
        <v>303</v>
      </c>
      <c r="BT8" s="135"/>
      <c r="BV8" s="135" t="s">
        <v>303</v>
      </c>
      <c r="BW8" s="256">
        <v>20000</v>
      </c>
      <c r="BX8" s="10"/>
      <c r="BY8" s="135" t="s">
        <v>303</v>
      </c>
      <c r="BZ8" s="135"/>
      <c r="CA8" s="10"/>
      <c r="CB8" s="135" t="s">
        <v>303</v>
      </c>
      <c r="CC8" s="135"/>
      <c r="CD8" s="10" t="s">
        <v>0</v>
      </c>
      <c r="CE8" s="135" t="s">
        <v>303</v>
      </c>
      <c r="CF8" s="135"/>
      <c r="CH8" s="135" t="s">
        <v>303</v>
      </c>
      <c r="CI8" s="135"/>
      <c r="CJ8" s="10"/>
      <c r="CK8" s="135" t="s">
        <v>303</v>
      </c>
      <c r="CL8" s="135"/>
      <c r="CM8" s="10"/>
      <c r="CN8" s="135" t="s">
        <v>303</v>
      </c>
      <c r="CO8" s="135"/>
      <c r="CP8" s="10" t="s">
        <v>0</v>
      </c>
      <c r="CQ8" s="135" t="s">
        <v>303</v>
      </c>
      <c r="CR8" s="135"/>
      <c r="CT8" s="135" t="s">
        <v>303</v>
      </c>
      <c r="CU8" s="281" t="s">
        <v>345</v>
      </c>
      <c r="CV8" s="10"/>
      <c r="CW8" s="135" t="s">
        <v>303</v>
      </c>
      <c r="CX8" s="135"/>
      <c r="CY8" s="10"/>
      <c r="CZ8" s="135" t="s">
        <v>303</v>
      </c>
      <c r="DA8" s="135"/>
      <c r="DB8" s="10" t="s">
        <v>0</v>
      </c>
      <c r="DC8" s="135" t="s">
        <v>303</v>
      </c>
      <c r="DD8" s="135"/>
    </row>
    <row r="9" spans="2:108" ht="15.75" thickBot="1" x14ac:dyDescent="0.3">
      <c r="B9" s="255" t="s">
        <v>304</v>
      </c>
      <c r="C9" s="135"/>
      <c r="D9" s="10" t="s">
        <v>0</v>
      </c>
      <c r="E9" s="255" t="s">
        <v>304</v>
      </c>
      <c r="F9" s="135"/>
      <c r="G9" s="10"/>
      <c r="H9" s="255" t="s">
        <v>304</v>
      </c>
      <c r="I9" s="135"/>
      <c r="J9" s="10"/>
      <c r="K9" s="255" t="s">
        <v>304</v>
      </c>
      <c r="L9" s="135"/>
      <c r="N9" s="255" t="s">
        <v>304</v>
      </c>
      <c r="O9" s="256">
        <v>11000</v>
      </c>
      <c r="P9" s="10" t="s">
        <v>0</v>
      </c>
      <c r="Q9" s="255" t="s">
        <v>304</v>
      </c>
      <c r="R9" s="135"/>
      <c r="S9" s="10"/>
      <c r="T9" s="255" t="s">
        <v>304</v>
      </c>
      <c r="U9" s="135"/>
      <c r="V9" s="10"/>
      <c r="W9" s="255" t="s">
        <v>304</v>
      </c>
      <c r="X9" s="135"/>
      <c r="Z9" s="255" t="s">
        <v>304</v>
      </c>
      <c r="AA9" s="256">
        <v>11000</v>
      </c>
      <c r="AB9" s="10" t="s">
        <v>0</v>
      </c>
      <c r="AC9" s="255" t="s">
        <v>304</v>
      </c>
      <c r="AD9" s="135"/>
      <c r="AE9" s="10"/>
      <c r="AF9" s="255" t="s">
        <v>304</v>
      </c>
      <c r="AG9" s="135"/>
      <c r="AH9" s="10"/>
      <c r="AI9" s="255" t="s">
        <v>304</v>
      </c>
      <c r="AJ9" s="135"/>
      <c r="AL9" s="255" t="s">
        <v>304</v>
      </c>
      <c r="AM9" s="256">
        <v>11000</v>
      </c>
      <c r="AN9" s="10" t="s">
        <v>0</v>
      </c>
      <c r="AO9" s="255" t="s">
        <v>304</v>
      </c>
      <c r="AP9" s="135"/>
      <c r="AQ9" s="10"/>
      <c r="AR9" s="255" t="s">
        <v>304</v>
      </c>
      <c r="AS9" s="135"/>
      <c r="AT9" s="10"/>
      <c r="AU9" s="255" t="s">
        <v>304</v>
      </c>
      <c r="AV9" s="135"/>
      <c r="AX9" s="255" t="s">
        <v>304</v>
      </c>
      <c r="AY9" s="256">
        <v>11000</v>
      </c>
      <c r="AZ9" s="10" t="s">
        <v>0</v>
      </c>
      <c r="BA9" s="255" t="s">
        <v>304</v>
      </c>
      <c r="BB9" s="135"/>
      <c r="BC9" s="10"/>
      <c r="BD9" s="255" t="s">
        <v>304</v>
      </c>
      <c r="BE9" s="135"/>
      <c r="BF9" s="10"/>
      <c r="BG9" s="255" t="s">
        <v>304</v>
      </c>
      <c r="BH9" s="135"/>
      <c r="BJ9" s="255" t="s">
        <v>304</v>
      </c>
      <c r="BK9" s="256">
        <v>11000</v>
      </c>
      <c r="BL9" s="10" t="s">
        <v>0</v>
      </c>
      <c r="BM9" s="255" t="s">
        <v>304</v>
      </c>
      <c r="BN9" s="135"/>
      <c r="BO9" s="10"/>
      <c r="BP9" s="255" t="s">
        <v>304</v>
      </c>
      <c r="BQ9" s="135"/>
      <c r="BR9" s="10"/>
      <c r="BS9" s="255" t="s">
        <v>304</v>
      </c>
      <c r="BT9" s="135"/>
      <c r="BV9" s="255" t="s">
        <v>304</v>
      </c>
      <c r="BW9" s="256">
        <v>11000</v>
      </c>
      <c r="BX9" s="10" t="s">
        <v>0</v>
      </c>
      <c r="BY9" s="255" t="s">
        <v>304</v>
      </c>
      <c r="BZ9" s="135"/>
      <c r="CA9" s="10"/>
      <c r="CB9" s="255" t="s">
        <v>304</v>
      </c>
      <c r="CC9" s="135"/>
      <c r="CD9" s="10"/>
      <c r="CE9" s="255" t="s">
        <v>304</v>
      </c>
      <c r="CF9" s="135"/>
      <c r="CH9" s="255" t="s">
        <v>304</v>
      </c>
      <c r="CI9" s="135"/>
      <c r="CJ9" s="10" t="s">
        <v>0</v>
      </c>
      <c r="CK9" s="255" t="s">
        <v>304</v>
      </c>
      <c r="CL9" s="135"/>
      <c r="CM9" s="10"/>
      <c r="CN9" s="255" t="s">
        <v>304</v>
      </c>
      <c r="CO9" s="135"/>
      <c r="CP9" s="10"/>
      <c r="CQ9" s="255" t="s">
        <v>304</v>
      </c>
      <c r="CR9" s="135"/>
      <c r="CT9" s="255" t="s">
        <v>304</v>
      </c>
      <c r="CU9" s="280">
        <v>8310.5</v>
      </c>
      <c r="CV9" s="10" t="s">
        <v>0</v>
      </c>
      <c r="CW9" s="255" t="s">
        <v>304</v>
      </c>
      <c r="CX9" s="135"/>
      <c r="CY9" s="10"/>
      <c r="CZ9" s="255" t="s">
        <v>304</v>
      </c>
      <c r="DA9" s="135"/>
      <c r="DB9" s="10"/>
      <c r="DC9" s="255" t="s">
        <v>304</v>
      </c>
      <c r="DD9" s="135"/>
    </row>
    <row r="10" spans="2:108" ht="15.75" thickBot="1" x14ac:dyDescent="0.3">
      <c r="B10" s="135" t="s">
        <v>308</v>
      </c>
      <c r="C10" s="135"/>
      <c r="D10" s="10"/>
      <c r="E10" s="135" t="s">
        <v>308</v>
      </c>
      <c r="F10" s="135"/>
      <c r="G10" s="10"/>
      <c r="H10" s="135" t="s">
        <v>308</v>
      </c>
      <c r="I10" s="135"/>
      <c r="J10" s="10"/>
      <c r="K10" s="135" t="s">
        <v>308</v>
      </c>
      <c r="L10" s="135"/>
      <c r="N10" s="135" t="s">
        <v>308</v>
      </c>
      <c r="O10" s="135"/>
      <c r="P10" s="10"/>
      <c r="Q10" s="135" t="s">
        <v>308</v>
      </c>
      <c r="R10" s="135"/>
      <c r="S10" s="10"/>
      <c r="T10" s="135" t="s">
        <v>308</v>
      </c>
      <c r="U10" s="135"/>
      <c r="V10" s="10"/>
      <c r="W10" s="135" t="s">
        <v>308</v>
      </c>
      <c r="X10" s="135"/>
      <c r="Z10" s="135" t="s">
        <v>308</v>
      </c>
      <c r="AA10" s="48">
        <v>1.5E-3</v>
      </c>
      <c r="AB10" s="10"/>
      <c r="AC10" s="135" t="s">
        <v>308</v>
      </c>
      <c r="AD10" s="135"/>
      <c r="AE10" s="10"/>
      <c r="AF10" s="135" t="s">
        <v>308</v>
      </c>
      <c r="AG10" s="135"/>
      <c r="AH10" s="10"/>
      <c r="AI10" s="135" t="s">
        <v>308</v>
      </c>
      <c r="AJ10" s="135"/>
      <c r="AL10" s="135" t="s">
        <v>308</v>
      </c>
      <c r="AM10" s="48"/>
      <c r="AN10" s="10"/>
      <c r="AO10" s="135" t="s">
        <v>308</v>
      </c>
      <c r="AP10" s="135"/>
      <c r="AQ10" s="10"/>
      <c r="AR10" s="135" t="s">
        <v>308</v>
      </c>
      <c r="AS10" s="135"/>
      <c r="AT10" s="10"/>
      <c r="AU10" s="135" t="s">
        <v>308</v>
      </c>
      <c r="AV10" s="135"/>
      <c r="AX10" s="135" t="s">
        <v>308</v>
      </c>
      <c r="AY10" s="135">
        <v>10041.39</v>
      </c>
      <c r="AZ10" s="10"/>
      <c r="BA10" s="135" t="s">
        <v>308</v>
      </c>
      <c r="BB10" s="135"/>
      <c r="BC10" s="10"/>
      <c r="BD10" s="135" t="s">
        <v>308</v>
      </c>
      <c r="BE10" s="135"/>
      <c r="BF10" s="10"/>
      <c r="BG10" s="135" t="s">
        <v>308</v>
      </c>
      <c r="BH10" s="135"/>
      <c r="BJ10" s="135" t="s">
        <v>308</v>
      </c>
      <c r="BK10" s="135">
        <v>10041.39</v>
      </c>
      <c r="BL10" s="10"/>
      <c r="BM10" s="135" t="s">
        <v>308</v>
      </c>
      <c r="BN10" s="135"/>
      <c r="BO10" s="10"/>
      <c r="BP10" s="135" t="s">
        <v>308</v>
      </c>
      <c r="BQ10" s="135"/>
      <c r="BR10" s="10"/>
      <c r="BS10" s="135" t="s">
        <v>308</v>
      </c>
      <c r="BT10" s="135"/>
      <c r="BV10" s="135" t="s">
        <v>341</v>
      </c>
      <c r="BW10" s="256">
        <v>8451.5499999999993</v>
      </c>
      <c r="BX10" s="25" t="s">
        <v>0</v>
      </c>
      <c r="BY10" s="135" t="s">
        <v>308</v>
      </c>
      <c r="BZ10" s="135"/>
      <c r="CA10" s="10"/>
      <c r="CB10" s="135" t="s">
        <v>308</v>
      </c>
      <c r="CC10" s="135"/>
      <c r="CD10" s="10"/>
      <c r="CE10" s="135" t="s">
        <v>308</v>
      </c>
      <c r="CF10" s="135"/>
      <c r="CH10" s="135" t="s">
        <v>308</v>
      </c>
      <c r="CI10" s="135"/>
      <c r="CJ10" s="10"/>
      <c r="CK10" s="135" t="s">
        <v>308</v>
      </c>
      <c r="CL10" s="135"/>
      <c r="CM10" s="10"/>
      <c r="CN10" s="135" t="s">
        <v>308</v>
      </c>
      <c r="CO10" s="135"/>
      <c r="CP10" s="10"/>
      <c r="CQ10" s="135" t="s">
        <v>308</v>
      </c>
      <c r="CR10" s="135"/>
      <c r="CT10" s="135" t="s">
        <v>308</v>
      </c>
      <c r="CU10" s="280">
        <v>7534.46</v>
      </c>
      <c r="CV10" s="10"/>
      <c r="CW10" s="135" t="s">
        <v>308</v>
      </c>
      <c r="CX10" s="135"/>
      <c r="CY10" s="10"/>
      <c r="CZ10" s="135" t="s">
        <v>308</v>
      </c>
      <c r="DA10" s="135"/>
      <c r="DB10" s="10"/>
      <c r="DC10" s="135" t="s">
        <v>308</v>
      </c>
      <c r="DD10" s="135"/>
    </row>
    <row r="11" spans="2:108" ht="15.75" thickBot="1" x14ac:dyDescent="0.3">
      <c r="B11" s="255" t="s">
        <v>305</v>
      </c>
      <c r="C11" s="135"/>
      <c r="D11" s="10" t="s">
        <v>0</v>
      </c>
      <c r="E11" s="255" t="s">
        <v>305</v>
      </c>
      <c r="F11" s="135"/>
      <c r="G11" s="10"/>
      <c r="H11" s="255" t="s">
        <v>305</v>
      </c>
      <c r="I11" s="135"/>
      <c r="J11" s="10"/>
      <c r="K11" s="255" t="s">
        <v>305</v>
      </c>
      <c r="L11" s="135"/>
      <c r="N11" s="255" t="s">
        <v>305</v>
      </c>
      <c r="O11" s="135"/>
      <c r="P11" s="10" t="s">
        <v>0</v>
      </c>
      <c r="Q11" s="255" t="s">
        <v>305</v>
      </c>
      <c r="R11" s="135"/>
      <c r="S11" s="10"/>
      <c r="T11" s="255" t="s">
        <v>305</v>
      </c>
      <c r="U11" s="135"/>
      <c r="V11" s="10"/>
      <c r="W11" s="255" t="s">
        <v>305</v>
      </c>
      <c r="X11" s="135"/>
      <c r="Z11" s="255" t="s">
        <v>305</v>
      </c>
      <c r="AA11" s="135"/>
      <c r="AB11" s="10" t="s">
        <v>0</v>
      </c>
      <c r="AC11" s="255" t="s">
        <v>305</v>
      </c>
      <c r="AD11" s="135"/>
      <c r="AE11" s="10"/>
      <c r="AF11" s="255" t="s">
        <v>305</v>
      </c>
      <c r="AG11" s="135"/>
      <c r="AH11" s="10"/>
      <c r="AI11" s="255" t="s">
        <v>305</v>
      </c>
      <c r="AJ11" s="135"/>
      <c r="AL11" s="255" t="s">
        <v>305</v>
      </c>
      <c r="AM11" s="135"/>
      <c r="AN11" s="10" t="s">
        <v>0</v>
      </c>
      <c r="AO11" s="255" t="s">
        <v>305</v>
      </c>
      <c r="AP11" s="135"/>
      <c r="AQ11" s="10"/>
      <c r="AR11" s="255" t="s">
        <v>305</v>
      </c>
      <c r="AS11" s="135"/>
      <c r="AT11" s="10"/>
      <c r="AU11" s="255" t="s">
        <v>305</v>
      </c>
      <c r="AV11" s="135"/>
      <c r="AX11" s="255" t="s">
        <v>305</v>
      </c>
      <c r="AY11" s="135"/>
      <c r="AZ11" s="10" t="s">
        <v>0</v>
      </c>
      <c r="BA11" s="255" t="s">
        <v>305</v>
      </c>
      <c r="BB11" s="135"/>
      <c r="BC11" s="10"/>
      <c r="BD11" s="255" t="s">
        <v>305</v>
      </c>
      <c r="BE11" s="135"/>
      <c r="BF11" s="10"/>
      <c r="BG11" s="255" t="s">
        <v>305</v>
      </c>
      <c r="BH11" s="135"/>
      <c r="BJ11" s="255" t="s">
        <v>305</v>
      </c>
      <c r="BK11" s="135"/>
      <c r="BL11" s="10" t="s">
        <v>0</v>
      </c>
      <c r="BM11" s="255" t="s">
        <v>305</v>
      </c>
      <c r="BN11" s="135"/>
      <c r="BO11" s="10"/>
      <c r="BP11" s="255" t="s">
        <v>305</v>
      </c>
      <c r="BQ11" s="135"/>
      <c r="BR11" s="10"/>
      <c r="BS11" s="255" t="s">
        <v>305</v>
      </c>
      <c r="BT11" s="135"/>
      <c r="BV11" s="255" t="s">
        <v>305</v>
      </c>
      <c r="BW11" s="135" t="s">
        <v>339</v>
      </c>
      <c r="BX11" s="10" t="s">
        <v>0</v>
      </c>
      <c r="BY11" s="255" t="s">
        <v>305</v>
      </c>
      <c r="BZ11" s="135"/>
      <c r="CA11" s="10"/>
      <c r="CB11" s="255" t="s">
        <v>305</v>
      </c>
      <c r="CC11" s="135"/>
      <c r="CD11" s="10"/>
      <c r="CE11" s="255" t="s">
        <v>305</v>
      </c>
      <c r="CF11" s="135"/>
      <c r="CH11" s="255" t="s">
        <v>305</v>
      </c>
      <c r="CI11" s="135"/>
      <c r="CJ11" s="10" t="s">
        <v>0</v>
      </c>
      <c r="CK11" s="255" t="s">
        <v>305</v>
      </c>
      <c r="CL11" s="135"/>
      <c r="CM11" s="10"/>
      <c r="CN11" s="255" t="s">
        <v>305</v>
      </c>
      <c r="CO11" s="135"/>
      <c r="CP11" s="10"/>
      <c r="CQ11" s="255" t="s">
        <v>305</v>
      </c>
      <c r="CR11" s="135"/>
      <c r="CT11" s="255"/>
      <c r="CU11" s="135"/>
      <c r="CV11" s="10" t="s">
        <v>0</v>
      </c>
      <c r="CW11" s="255"/>
      <c r="CX11" s="135"/>
      <c r="CY11" s="10"/>
      <c r="CZ11" s="255"/>
      <c r="DA11" s="135"/>
      <c r="DB11" s="10"/>
      <c r="DC11" s="255"/>
      <c r="DD11" s="135"/>
    </row>
    <row r="12" spans="2:108" x14ac:dyDescent="0.25"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9"/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9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9"/>
      <c r="AL12" s="11"/>
      <c r="AM12" s="10"/>
      <c r="AN12" s="10"/>
      <c r="AO12" s="10"/>
      <c r="AP12" s="10"/>
      <c r="AQ12" s="10"/>
      <c r="AR12" s="10"/>
      <c r="AS12" s="10"/>
      <c r="AT12" s="10"/>
      <c r="AU12" s="10"/>
      <c r="AV12" s="9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9"/>
      <c r="BJ12" s="11"/>
      <c r="BK12" s="10"/>
      <c r="BL12" s="10"/>
      <c r="BM12" s="10"/>
      <c r="BN12" s="10"/>
      <c r="BO12" s="10"/>
      <c r="BP12" s="10"/>
      <c r="BQ12" s="10"/>
      <c r="BR12" s="10"/>
      <c r="BS12" s="10"/>
      <c r="BT12" s="9"/>
      <c r="BV12" s="11"/>
      <c r="BW12" s="10"/>
      <c r="BX12" s="10"/>
      <c r="BY12" s="10"/>
      <c r="BZ12" s="10"/>
      <c r="CA12" s="10"/>
      <c r="CB12" s="10"/>
      <c r="CC12" s="10"/>
      <c r="CD12" s="10"/>
      <c r="CE12" s="10"/>
      <c r="CF12" s="9"/>
      <c r="CH12" s="11"/>
      <c r="CI12" s="10"/>
      <c r="CJ12" s="10"/>
      <c r="CK12" s="10"/>
      <c r="CL12" s="10"/>
      <c r="CM12" s="10"/>
      <c r="CN12" s="10"/>
      <c r="CO12" s="10"/>
      <c r="CP12" s="10"/>
      <c r="CQ12" s="10"/>
      <c r="CR12" s="9"/>
      <c r="CT12" s="11"/>
      <c r="CU12" s="10"/>
      <c r="CV12" s="10"/>
      <c r="CW12" s="10"/>
      <c r="CX12" s="10"/>
      <c r="CY12" s="10"/>
      <c r="CZ12" s="10"/>
      <c r="DA12" s="10"/>
      <c r="DB12" s="10"/>
      <c r="DC12" s="10"/>
      <c r="DD12" s="9"/>
    </row>
    <row r="13" spans="2:108" ht="15.75" thickBo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9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9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9"/>
      <c r="AL13" s="11"/>
      <c r="AM13" s="10"/>
      <c r="AN13" s="10"/>
      <c r="AO13" s="10"/>
      <c r="AP13" s="10"/>
      <c r="AQ13" s="10"/>
      <c r="AR13" s="10"/>
      <c r="AS13" s="10"/>
      <c r="AT13" s="10"/>
      <c r="AU13" s="10"/>
      <c r="AV13" s="9"/>
      <c r="AX13" s="11"/>
      <c r="AY13" s="10" t="s">
        <v>0</v>
      </c>
      <c r="AZ13" s="10"/>
      <c r="BA13" s="10"/>
      <c r="BB13" s="10"/>
      <c r="BC13" s="10"/>
      <c r="BD13" s="10"/>
      <c r="BE13" s="10"/>
      <c r="BF13" s="10"/>
      <c r="BG13" s="10"/>
      <c r="BH13" s="9"/>
      <c r="BJ13" s="11"/>
      <c r="BK13" s="10" t="s">
        <v>0</v>
      </c>
      <c r="BL13" s="10"/>
      <c r="BM13" s="10"/>
      <c r="BN13" s="10"/>
      <c r="BO13" s="10"/>
      <c r="BP13" s="10"/>
      <c r="BQ13" s="10"/>
      <c r="BR13" s="10"/>
      <c r="BS13" s="10"/>
      <c r="BT13" s="9"/>
      <c r="BV13" s="11"/>
      <c r="BW13" s="10"/>
      <c r="BX13" s="10"/>
      <c r="BY13" s="10"/>
      <c r="BZ13" s="10"/>
      <c r="CA13" s="10"/>
      <c r="CB13" s="10"/>
      <c r="CC13" s="10"/>
      <c r="CD13" s="10"/>
      <c r="CE13" s="10"/>
      <c r="CF13" s="9"/>
      <c r="CH13" s="11"/>
      <c r="CI13" s="10"/>
      <c r="CJ13" s="10"/>
      <c r="CK13" s="10"/>
      <c r="CL13" s="10"/>
      <c r="CM13" s="10"/>
      <c r="CN13" s="10"/>
      <c r="CO13" s="10"/>
      <c r="CP13" s="10"/>
      <c r="CQ13" s="10"/>
      <c r="CR13" s="9"/>
      <c r="CT13" s="11"/>
      <c r="CU13" s="10"/>
      <c r="CV13" s="10"/>
      <c r="CW13" s="10"/>
      <c r="CX13" s="10"/>
      <c r="CY13" s="10"/>
      <c r="CZ13" s="10"/>
      <c r="DA13" s="10"/>
      <c r="DB13" s="10"/>
      <c r="DC13" s="10"/>
      <c r="DD13" s="9"/>
    </row>
    <row r="14" spans="2:108" ht="15.75" thickBot="1" x14ac:dyDescent="0.3">
      <c r="B14" s="11"/>
      <c r="C14" s="10"/>
      <c r="D14" s="10"/>
      <c r="E14" s="10"/>
      <c r="F14" s="260" t="s">
        <v>312</v>
      </c>
      <c r="G14" s="261">
        <v>0</v>
      </c>
      <c r="H14" s="260" t="s">
        <v>314</v>
      </c>
      <c r="I14" s="261"/>
      <c r="J14" s="10"/>
      <c r="K14" s="10"/>
      <c r="L14" s="9"/>
      <c r="N14" s="11"/>
      <c r="O14" s="10"/>
      <c r="P14" s="10"/>
      <c r="Q14" s="10"/>
      <c r="R14" s="260" t="s">
        <v>312</v>
      </c>
      <c r="S14" s="261">
        <v>2</v>
      </c>
      <c r="T14" s="260" t="s">
        <v>314</v>
      </c>
      <c r="U14" s="261"/>
      <c r="V14" s="10"/>
      <c r="W14" s="10"/>
      <c r="X14" s="9"/>
      <c r="Z14" s="11"/>
      <c r="AA14" s="10"/>
      <c r="AB14" s="10"/>
      <c r="AC14" s="10"/>
      <c r="AD14" s="260" t="s">
        <v>312</v>
      </c>
      <c r="AE14" s="261">
        <v>3</v>
      </c>
      <c r="AF14" s="260" t="s">
        <v>314</v>
      </c>
      <c r="AG14" s="273">
        <v>29395.03</v>
      </c>
      <c r="AH14" s="10"/>
      <c r="AI14" s="10"/>
      <c r="AJ14" s="9"/>
      <c r="AL14" s="11"/>
      <c r="AM14" s="10"/>
      <c r="AN14" s="10"/>
      <c r="AO14" s="10"/>
      <c r="AP14" s="260" t="s">
        <v>312</v>
      </c>
      <c r="AQ14" s="261">
        <v>4</v>
      </c>
      <c r="AR14" s="260" t="s">
        <v>314</v>
      </c>
      <c r="AS14" s="273"/>
      <c r="AT14" s="10"/>
      <c r="AU14" s="10"/>
      <c r="AV14" s="9"/>
      <c r="AX14" s="11"/>
      <c r="AY14" s="10"/>
      <c r="AZ14" s="10"/>
      <c r="BA14" s="10"/>
      <c r="BB14" s="260" t="s">
        <v>312</v>
      </c>
      <c r="BC14" s="261">
        <v>3</v>
      </c>
      <c r="BD14" s="260" t="s">
        <v>314</v>
      </c>
      <c r="BE14" s="261">
        <v>28308.48</v>
      </c>
      <c r="BF14" s="10"/>
      <c r="BG14" s="10"/>
      <c r="BH14" s="9"/>
      <c r="BJ14" s="11"/>
      <c r="BK14" s="10"/>
      <c r="BL14" s="10"/>
      <c r="BM14" s="10"/>
      <c r="BN14" s="260" t="s">
        <v>312</v>
      </c>
      <c r="BO14" s="261">
        <v>4</v>
      </c>
      <c r="BP14" s="260" t="s">
        <v>314</v>
      </c>
      <c r="BQ14" s="261"/>
      <c r="BR14" s="10"/>
      <c r="BS14" s="10"/>
      <c r="BT14" s="9"/>
      <c r="BV14" s="11"/>
      <c r="BW14" s="10"/>
      <c r="BX14" s="10"/>
      <c r="BY14" s="10"/>
      <c r="BZ14" s="260" t="s">
        <v>312</v>
      </c>
      <c r="CA14" s="261"/>
      <c r="CB14" s="260" t="s">
        <v>314</v>
      </c>
      <c r="CC14" s="261"/>
      <c r="CD14" s="10"/>
      <c r="CE14" s="10"/>
      <c r="CF14" s="9"/>
      <c r="CH14" s="11"/>
      <c r="CI14" s="10"/>
      <c r="CJ14" s="10"/>
      <c r="CK14" s="10"/>
      <c r="CL14" s="260" t="s">
        <v>312</v>
      </c>
      <c r="CM14" s="261"/>
      <c r="CN14" s="260" t="s">
        <v>314</v>
      </c>
      <c r="CO14" s="261"/>
      <c r="CP14" s="10"/>
      <c r="CQ14" s="10"/>
      <c r="CR14" s="9"/>
      <c r="CT14" s="11"/>
      <c r="CU14" s="10"/>
      <c r="CV14" s="10"/>
      <c r="CW14" s="10"/>
      <c r="CX14" s="260" t="s">
        <v>312</v>
      </c>
      <c r="CY14" s="261">
        <v>4</v>
      </c>
      <c r="CZ14" s="260" t="s">
        <v>314</v>
      </c>
      <c r="DA14" s="273">
        <v>38338.720000000001</v>
      </c>
      <c r="DB14" s="10"/>
      <c r="DC14" s="10"/>
      <c r="DD14" s="9"/>
    </row>
    <row r="15" spans="2:108" ht="15.75" thickBot="1" x14ac:dyDescent="0.3">
      <c r="B15" s="11"/>
      <c r="C15" s="10"/>
      <c r="D15" s="10"/>
      <c r="E15" s="10"/>
      <c r="F15" s="258" t="s">
        <v>313</v>
      </c>
      <c r="G15" s="259">
        <v>8</v>
      </c>
      <c r="H15" s="259" t="s">
        <v>315</v>
      </c>
      <c r="I15" s="267">
        <v>80000</v>
      </c>
      <c r="J15" s="10"/>
      <c r="K15" s="10"/>
      <c r="L15" s="9"/>
      <c r="N15" s="11"/>
      <c r="O15" s="10"/>
      <c r="P15" s="10"/>
      <c r="Q15" s="10"/>
      <c r="R15" s="258" t="s">
        <v>313</v>
      </c>
      <c r="S15" s="259">
        <v>6</v>
      </c>
      <c r="T15" s="259" t="s">
        <v>315</v>
      </c>
      <c r="U15" s="267">
        <v>60000</v>
      </c>
      <c r="V15" s="10" t="s">
        <v>0</v>
      </c>
      <c r="W15" s="10"/>
      <c r="X15" s="9"/>
      <c r="Z15" s="11"/>
      <c r="AA15" s="10"/>
      <c r="AB15" s="10"/>
      <c r="AC15" s="10"/>
      <c r="AD15" s="258" t="s">
        <v>313</v>
      </c>
      <c r="AE15" s="259">
        <v>5</v>
      </c>
      <c r="AF15" s="259" t="s">
        <v>315</v>
      </c>
      <c r="AG15" s="267">
        <v>50000</v>
      </c>
      <c r="AH15" s="10" t="s">
        <v>0</v>
      </c>
      <c r="AI15" s="10"/>
      <c r="AJ15" s="9"/>
      <c r="AL15" s="11"/>
      <c r="AM15" s="10"/>
      <c r="AN15" s="10"/>
      <c r="AO15" s="10"/>
      <c r="AP15" s="258" t="s">
        <v>313</v>
      </c>
      <c r="AQ15" s="259">
        <v>4</v>
      </c>
      <c r="AR15" s="259" t="s">
        <v>315</v>
      </c>
      <c r="AS15" s="267">
        <v>50000</v>
      </c>
      <c r="AT15" s="10" t="s">
        <v>0</v>
      </c>
      <c r="AU15" s="10"/>
      <c r="AV15" s="9"/>
      <c r="AX15" s="11"/>
      <c r="AY15" s="10"/>
      <c r="AZ15" s="10"/>
      <c r="BA15" s="10"/>
      <c r="BB15" s="258" t="s">
        <v>313</v>
      </c>
      <c r="BC15" s="259">
        <v>5</v>
      </c>
      <c r="BD15" s="259" t="s">
        <v>315</v>
      </c>
      <c r="BE15" s="278">
        <v>50901.94</v>
      </c>
      <c r="BF15" s="10" t="s">
        <v>0</v>
      </c>
      <c r="BG15" s="10"/>
      <c r="BH15" s="9"/>
      <c r="BJ15" s="11"/>
      <c r="BK15" s="10"/>
      <c r="BL15" s="10"/>
      <c r="BM15" s="10"/>
      <c r="BN15" s="258" t="s">
        <v>313</v>
      </c>
      <c r="BO15" s="259">
        <v>5</v>
      </c>
      <c r="BP15" s="259" t="s">
        <v>315</v>
      </c>
      <c r="BQ15" s="278"/>
      <c r="BR15" s="10" t="s">
        <v>0</v>
      </c>
      <c r="BS15" s="10"/>
      <c r="BT15" s="9"/>
      <c r="BV15" s="11"/>
      <c r="BW15" s="10"/>
      <c r="BX15" s="10"/>
      <c r="BY15" s="10"/>
      <c r="BZ15" s="258" t="s">
        <v>313</v>
      </c>
      <c r="CA15" s="259"/>
      <c r="CB15" s="259" t="s">
        <v>315</v>
      </c>
      <c r="CC15" s="267"/>
      <c r="CD15" s="10" t="s">
        <v>0</v>
      </c>
      <c r="CE15" s="10"/>
      <c r="CF15" s="9"/>
      <c r="CH15" s="11"/>
      <c r="CI15" s="10"/>
      <c r="CJ15" s="10"/>
      <c r="CK15" s="10"/>
      <c r="CL15" s="258" t="s">
        <v>313</v>
      </c>
      <c r="CM15" s="259"/>
      <c r="CN15" s="259" t="s">
        <v>315</v>
      </c>
      <c r="CO15" s="267"/>
      <c r="CP15" s="10" t="s">
        <v>0</v>
      </c>
      <c r="CQ15" s="10"/>
      <c r="CR15" s="9"/>
      <c r="CT15" s="11"/>
      <c r="CU15" s="10"/>
      <c r="CV15" s="10"/>
      <c r="CW15" s="10"/>
      <c r="CX15" s="258" t="s">
        <v>313</v>
      </c>
      <c r="CY15" s="259">
        <v>4</v>
      </c>
      <c r="CZ15" s="259" t="s">
        <v>315</v>
      </c>
      <c r="DA15" s="267">
        <v>40000</v>
      </c>
      <c r="DB15" s="10" t="s">
        <v>0</v>
      </c>
      <c r="DC15" s="10"/>
      <c r="DD15" s="9"/>
    </row>
    <row r="16" spans="2:108" ht="15.75" thickBot="1" x14ac:dyDescent="0.3">
      <c r="B16" s="11"/>
      <c r="C16" s="10"/>
      <c r="D16" s="10"/>
      <c r="E16" s="10"/>
      <c r="F16" s="263" t="s">
        <v>309</v>
      </c>
      <c r="G16" s="264" t="s">
        <v>310</v>
      </c>
      <c r="H16" s="262" t="s">
        <v>311</v>
      </c>
      <c r="I16" s="266">
        <v>80000</v>
      </c>
      <c r="J16" s="10"/>
      <c r="K16" s="10"/>
      <c r="L16" s="9"/>
      <c r="N16" s="11"/>
      <c r="O16" s="10"/>
      <c r="P16" s="10"/>
      <c r="Q16" s="10"/>
      <c r="R16" s="263" t="s">
        <v>309</v>
      </c>
      <c r="S16" s="264" t="s">
        <v>310</v>
      </c>
      <c r="T16" s="262" t="s">
        <v>311</v>
      </c>
      <c r="U16" s="266"/>
      <c r="V16" s="10"/>
      <c r="W16" s="10"/>
      <c r="X16" s="9"/>
      <c r="Z16" s="11"/>
      <c r="AA16" s="10"/>
      <c r="AB16" s="10"/>
      <c r="AC16" s="10"/>
      <c r="AD16" s="263" t="s">
        <v>309</v>
      </c>
      <c r="AE16" s="264" t="s">
        <v>310</v>
      </c>
      <c r="AF16" s="262" t="s">
        <v>311</v>
      </c>
      <c r="AG16" s="274">
        <v>79395.03</v>
      </c>
      <c r="AH16" s="10"/>
      <c r="AI16" s="10"/>
      <c r="AJ16" s="9"/>
      <c r="AL16" s="11"/>
      <c r="AM16" s="10"/>
      <c r="AN16" s="10"/>
      <c r="AO16" s="10"/>
      <c r="AP16" s="263" t="s">
        <v>309</v>
      </c>
      <c r="AQ16" s="264" t="s">
        <v>310</v>
      </c>
      <c r="AR16" s="262" t="s">
        <v>311</v>
      </c>
      <c r="AS16" s="274"/>
      <c r="AT16" s="10"/>
      <c r="AU16" s="10"/>
      <c r="AV16" s="9"/>
      <c r="AX16" s="11"/>
      <c r="AY16" s="10"/>
      <c r="AZ16" s="10"/>
      <c r="BA16" s="10"/>
      <c r="BB16" s="263" t="s">
        <v>309</v>
      </c>
      <c r="BC16" s="264" t="s">
        <v>310</v>
      </c>
      <c r="BD16" s="262" t="s">
        <v>311</v>
      </c>
      <c r="BE16" s="266">
        <v>79210.48</v>
      </c>
      <c r="BF16" s="10"/>
      <c r="BG16" s="10"/>
      <c r="BH16" s="9"/>
      <c r="BJ16" s="11"/>
      <c r="BK16" s="10"/>
      <c r="BL16" s="10"/>
      <c r="BM16" s="10"/>
      <c r="BN16" s="263" t="s">
        <v>309</v>
      </c>
      <c r="BO16" s="264" t="s">
        <v>310</v>
      </c>
      <c r="BP16" s="262" t="s">
        <v>311</v>
      </c>
      <c r="BQ16" s="266"/>
      <c r="BR16" s="10"/>
      <c r="BS16" s="10"/>
      <c r="BT16" s="9"/>
      <c r="BV16" s="11"/>
      <c r="BW16" s="10"/>
      <c r="BX16" s="10"/>
      <c r="BY16" s="10"/>
      <c r="BZ16" s="263" t="s">
        <v>309</v>
      </c>
      <c r="CA16" s="264" t="s">
        <v>310</v>
      </c>
      <c r="CB16" s="262" t="s">
        <v>311</v>
      </c>
      <c r="CC16" s="266"/>
      <c r="CD16" s="10"/>
      <c r="CE16" s="10"/>
      <c r="CF16" s="9"/>
      <c r="CH16" s="11"/>
      <c r="CI16" s="10"/>
      <c r="CJ16" s="10"/>
      <c r="CK16" s="10"/>
      <c r="CL16" s="263" t="s">
        <v>309</v>
      </c>
      <c r="CM16" s="264" t="s">
        <v>310</v>
      </c>
      <c r="CN16" s="262" t="s">
        <v>311</v>
      </c>
      <c r="CO16" s="266"/>
      <c r="CP16" s="10"/>
      <c r="CQ16" s="10"/>
      <c r="CR16" s="9"/>
      <c r="CT16" s="11"/>
      <c r="CU16" s="10"/>
      <c r="CV16" s="10"/>
      <c r="CW16" s="10"/>
      <c r="CX16" s="263" t="s">
        <v>309</v>
      </c>
      <c r="CY16" s="264" t="s">
        <v>310</v>
      </c>
      <c r="CZ16" s="262" t="s">
        <v>311</v>
      </c>
      <c r="DA16" s="274">
        <v>78338.720000000001</v>
      </c>
      <c r="DB16" s="10"/>
      <c r="DC16" s="10"/>
      <c r="DD16" s="9"/>
    </row>
    <row r="17" spans="2:108" x14ac:dyDescent="0.25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9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9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9"/>
      <c r="AL17" s="11"/>
      <c r="AM17" s="10"/>
      <c r="AN17" s="10"/>
      <c r="AO17" s="10"/>
      <c r="AP17" s="10"/>
      <c r="AQ17" s="10"/>
      <c r="AR17" s="10"/>
      <c r="AS17" s="10"/>
      <c r="AT17" s="10"/>
      <c r="AU17" s="10"/>
      <c r="AV17" s="9"/>
      <c r="AX17" s="11"/>
      <c r="AY17" s="10"/>
      <c r="AZ17" s="10"/>
      <c r="BA17" s="10"/>
      <c r="BB17" s="10"/>
      <c r="BC17" s="10"/>
      <c r="BD17" s="10"/>
      <c r="BE17" s="10"/>
      <c r="BF17" s="10"/>
      <c r="BG17" s="10"/>
      <c r="BH17" s="9"/>
      <c r="BJ17" s="11"/>
      <c r="BK17" s="10"/>
      <c r="BL17" s="10"/>
      <c r="BM17" s="10"/>
      <c r="BN17" s="10"/>
      <c r="BO17" s="10"/>
      <c r="BP17" s="10"/>
      <c r="BQ17" s="10"/>
      <c r="BR17" s="10"/>
      <c r="BS17" s="10"/>
      <c r="BT17" s="9"/>
      <c r="BV17" s="11"/>
      <c r="BW17" s="10"/>
      <c r="BX17" s="10"/>
      <c r="BY17" s="10"/>
      <c r="BZ17" s="10"/>
      <c r="CA17" s="10"/>
      <c r="CB17" s="10"/>
      <c r="CC17" s="10"/>
      <c r="CD17" s="10"/>
      <c r="CE17" s="10"/>
      <c r="CF17" s="9"/>
      <c r="CH17" s="11"/>
      <c r="CI17" s="10"/>
      <c r="CJ17" s="10"/>
      <c r="CK17" s="10"/>
      <c r="CL17" s="10"/>
      <c r="CM17" s="10"/>
      <c r="CN17" s="10"/>
      <c r="CO17" s="10"/>
      <c r="CP17" s="10"/>
      <c r="CQ17" s="10"/>
      <c r="CR17" s="9"/>
      <c r="CT17" s="11"/>
      <c r="CU17" s="10"/>
      <c r="CV17" s="10"/>
      <c r="CW17" s="10"/>
      <c r="CX17" s="10"/>
      <c r="CY17" s="10"/>
      <c r="CZ17" s="10"/>
      <c r="DA17" s="10"/>
      <c r="DB17" s="10"/>
      <c r="DC17" s="10"/>
      <c r="DD17" s="9"/>
    </row>
    <row r="18" spans="2:108" x14ac:dyDescent="0.25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9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9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9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9"/>
      <c r="AX18" s="11"/>
      <c r="AY18" s="10"/>
      <c r="AZ18" s="10"/>
      <c r="BA18" s="10"/>
      <c r="BB18" s="10"/>
      <c r="BC18" s="10"/>
      <c r="BD18" s="10"/>
      <c r="BE18" s="10"/>
      <c r="BF18" s="10"/>
      <c r="BG18" s="10"/>
      <c r="BH18" s="9"/>
      <c r="BJ18" s="11"/>
      <c r="BK18" s="10"/>
      <c r="BL18" s="10"/>
      <c r="BM18" s="10"/>
      <c r="BN18" s="10"/>
      <c r="BO18" s="10"/>
      <c r="BP18" s="10"/>
      <c r="BQ18" s="10"/>
      <c r="BR18" s="10"/>
      <c r="BS18" s="10"/>
      <c r="BT18" s="9"/>
      <c r="BV18" s="11"/>
      <c r="BW18" s="10"/>
      <c r="BX18" s="10"/>
      <c r="BY18" s="10"/>
      <c r="BZ18" s="10"/>
      <c r="CA18" s="10"/>
      <c r="CB18" s="10"/>
      <c r="CC18" s="10"/>
      <c r="CD18" s="10"/>
      <c r="CE18" s="10"/>
      <c r="CF18" s="9"/>
      <c r="CH18" s="11"/>
      <c r="CI18" s="10"/>
      <c r="CJ18" s="10"/>
      <c r="CK18" s="10"/>
      <c r="CL18" s="10"/>
      <c r="CM18" s="10"/>
      <c r="CN18" s="10"/>
      <c r="CO18" s="10"/>
      <c r="CP18" s="10"/>
      <c r="CQ18" s="10"/>
      <c r="CR18" s="9"/>
      <c r="CT18" s="11"/>
      <c r="CU18" s="10"/>
      <c r="CV18" s="10"/>
      <c r="CW18" s="10"/>
      <c r="CX18" s="10"/>
      <c r="CY18" s="10"/>
      <c r="CZ18" s="10"/>
      <c r="DA18" s="10"/>
      <c r="DB18" s="10"/>
      <c r="DC18" s="10"/>
      <c r="DD18" s="9"/>
    </row>
    <row r="19" spans="2:108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9"/>
      <c r="N19" s="11"/>
      <c r="O19" s="10" t="s">
        <v>0</v>
      </c>
      <c r="P19" s="10"/>
      <c r="Q19" s="10"/>
      <c r="R19" s="10"/>
      <c r="S19" s="10"/>
      <c r="T19" s="10"/>
      <c r="U19" s="10"/>
      <c r="V19" s="10"/>
      <c r="W19" s="10"/>
      <c r="X19" s="9"/>
      <c r="Z19" s="11"/>
      <c r="AA19" s="10" t="s">
        <v>0</v>
      </c>
      <c r="AB19" s="10"/>
      <c r="AC19" s="10"/>
      <c r="AD19" s="10"/>
      <c r="AE19" s="10"/>
      <c r="AF19" s="10"/>
      <c r="AG19" s="10"/>
      <c r="AH19" s="10"/>
      <c r="AI19" s="10"/>
      <c r="AJ19" s="9"/>
      <c r="AL19" s="11"/>
      <c r="AM19" s="10" t="s">
        <v>0</v>
      </c>
      <c r="AN19" s="10"/>
      <c r="AO19" s="10"/>
      <c r="AP19" s="10"/>
      <c r="AQ19" s="10"/>
      <c r="AR19" s="10"/>
      <c r="AS19" s="10"/>
      <c r="AT19" s="10"/>
      <c r="AU19" s="10"/>
      <c r="AV19" s="9"/>
      <c r="AX19" s="11"/>
      <c r="AY19" s="10"/>
      <c r="AZ19" s="10"/>
      <c r="BA19" s="10"/>
      <c r="BB19" s="10"/>
      <c r="BC19" s="10"/>
      <c r="BD19" s="10"/>
      <c r="BE19" s="10"/>
      <c r="BF19" s="10"/>
      <c r="BG19" s="10"/>
      <c r="BH19" s="9"/>
      <c r="BJ19" s="11"/>
      <c r="BK19" s="10"/>
      <c r="BL19" s="10"/>
      <c r="BM19" s="10"/>
      <c r="BN19" s="10"/>
      <c r="BO19" s="10"/>
      <c r="BP19" s="10"/>
      <c r="BQ19" s="10"/>
      <c r="BR19" s="10"/>
      <c r="BS19" s="10"/>
      <c r="BT19" s="9"/>
      <c r="BV19" s="11"/>
      <c r="BW19" s="10"/>
      <c r="BX19" s="10"/>
      <c r="BY19" s="10"/>
      <c r="BZ19" s="10"/>
      <c r="CA19" s="10"/>
      <c r="CB19" s="10"/>
      <c r="CC19" s="10"/>
      <c r="CD19" s="10"/>
      <c r="CE19" s="10"/>
      <c r="CF19" s="9"/>
      <c r="CH19" s="11"/>
      <c r="CI19" s="10"/>
      <c r="CJ19" s="10"/>
      <c r="CK19" s="10"/>
      <c r="CL19" s="10"/>
      <c r="CM19" s="10"/>
      <c r="CN19" s="10"/>
      <c r="CO19" s="10"/>
      <c r="CP19" s="10"/>
      <c r="CQ19" s="10"/>
      <c r="CR19" s="9"/>
      <c r="CT19" s="11"/>
      <c r="CU19" s="10"/>
      <c r="CV19" s="10"/>
      <c r="CW19" s="10"/>
      <c r="CX19" s="10"/>
      <c r="CY19" s="10"/>
      <c r="CZ19" s="10"/>
      <c r="DA19" s="10"/>
      <c r="DB19" s="10"/>
      <c r="DC19" s="10"/>
      <c r="DD19" s="9"/>
    </row>
    <row r="20" spans="2:108" ht="15.75" thickBot="1" x14ac:dyDescent="0.3">
      <c r="B20" s="199" t="s">
        <v>31</v>
      </c>
      <c r="C20" s="10" t="s">
        <v>0</v>
      </c>
      <c r="D20" s="10"/>
      <c r="E20" s="158" t="s">
        <v>134</v>
      </c>
      <c r="F20" s="10" t="s">
        <v>0</v>
      </c>
      <c r="G20" s="10"/>
      <c r="H20" s="254" t="s">
        <v>4</v>
      </c>
      <c r="I20" s="10" t="s">
        <v>0</v>
      </c>
      <c r="J20" s="10"/>
      <c r="K20" s="252" t="s">
        <v>3</v>
      </c>
      <c r="L20" s="9" t="s">
        <v>0</v>
      </c>
      <c r="N20" s="199" t="s">
        <v>31</v>
      </c>
      <c r="O20" s="10" t="s">
        <v>0</v>
      </c>
      <c r="P20" s="10"/>
      <c r="Q20" s="158" t="s">
        <v>134</v>
      </c>
      <c r="R20" s="10" t="s">
        <v>0</v>
      </c>
      <c r="S20" s="10"/>
      <c r="T20" s="254" t="s">
        <v>4</v>
      </c>
      <c r="U20" s="10" t="s">
        <v>0</v>
      </c>
      <c r="V20" s="10"/>
      <c r="W20" s="252" t="s">
        <v>3</v>
      </c>
      <c r="X20" s="9" t="s">
        <v>0</v>
      </c>
      <c r="Z20" s="199" t="s">
        <v>31</v>
      </c>
      <c r="AA20" s="10" t="s">
        <v>0</v>
      </c>
      <c r="AB20" s="10"/>
      <c r="AC20" s="158" t="s">
        <v>134</v>
      </c>
      <c r="AD20" s="10" t="s">
        <v>0</v>
      </c>
      <c r="AE20" s="10"/>
      <c r="AF20" s="254" t="s">
        <v>4</v>
      </c>
      <c r="AG20" s="10" t="s">
        <v>0</v>
      </c>
      <c r="AH20" s="10"/>
      <c r="AI20" s="252" t="s">
        <v>3</v>
      </c>
      <c r="AJ20" s="9" t="s">
        <v>0</v>
      </c>
      <c r="AL20" s="199" t="s">
        <v>31</v>
      </c>
      <c r="AM20" s="10" t="s">
        <v>0</v>
      </c>
      <c r="AN20" s="10"/>
      <c r="AO20" s="158" t="s">
        <v>134</v>
      </c>
      <c r="AP20" s="10" t="s">
        <v>0</v>
      </c>
      <c r="AQ20" s="10"/>
      <c r="AR20" s="254" t="s">
        <v>4</v>
      </c>
      <c r="AS20" s="10" t="s">
        <v>0</v>
      </c>
      <c r="AT20" s="10"/>
      <c r="AU20" s="252" t="s">
        <v>3</v>
      </c>
      <c r="AV20" s="9" t="s">
        <v>0</v>
      </c>
      <c r="AX20" s="199" t="s">
        <v>31</v>
      </c>
      <c r="AY20" s="10" t="s">
        <v>0</v>
      </c>
      <c r="AZ20" s="25" t="s">
        <v>0</v>
      </c>
      <c r="BA20" s="158" t="s">
        <v>134</v>
      </c>
      <c r="BB20" s="10" t="s">
        <v>0</v>
      </c>
      <c r="BC20" s="10"/>
      <c r="BD20" s="254" t="s">
        <v>4</v>
      </c>
      <c r="BE20" s="10" t="s">
        <v>0</v>
      </c>
      <c r="BF20" s="10"/>
      <c r="BG20" s="252" t="s">
        <v>3</v>
      </c>
      <c r="BH20" s="9" t="s">
        <v>0</v>
      </c>
      <c r="BI20" s="25" t="s">
        <v>0</v>
      </c>
      <c r="BJ20" s="199" t="s">
        <v>31</v>
      </c>
      <c r="BK20" s="10" t="s">
        <v>0</v>
      </c>
      <c r="BL20" s="25" t="s">
        <v>0</v>
      </c>
      <c r="BM20" s="158" t="s">
        <v>134</v>
      </c>
      <c r="BN20" s="10" t="s">
        <v>0</v>
      </c>
      <c r="BO20" s="10"/>
      <c r="BP20" s="254" t="s">
        <v>4</v>
      </c>
      <c r="BQ20" s="10" t="s">
        <v>0</v>
      </c>
      <c r="BR20" s="10"/>
      <c r="BS20" s="252" t="s">
        <v>3</v>
      </c>
      <c r="BT20" s="9" t="s">
        <v>0</v>
      </c>
      <c r="BV20" s="199" t="s">
        <v>31</v>
      </c>
      <c r="BW20" s="10" t="s">
        <v>0</v>
      </c>
      <c r="BX20" s="10"/>
      <c r="BY20" s="158" t="s">
        <v>134</v>
      </c>
      <c r="BZ20" s="10" t="s">
        <v>0</v>
      </c>
      <c r="CA20" s="10"/>
      <c r="CB20" s="254" t="s">
        <v>4</v>
      </c>
      <c r="CC20" s="10" t="s">
        <v>0</v>
      </c>
      <c r="CD20" s="10"/>
      <c r="CE20" s="252" t="s">
        <v>3</v>
      </c>
      <c r="CF20" s="9" t="s">
        <v>0</v>
      </c>
      <c r="CH20" s="199" t="s">
        <v>31</v>
      </c>
      <c r="CI20" s="10" t="s">
        <v>0</v>
      </c>
      <c r="CJ20" s="10"/>
      <c r="CK20" s="158" t="s">
        <v>134</v>
      </c>
      <c r="CL20" s="10" t="s">
        <v>0</v>
      </c>
      <c r="CM20" s="10"/>
      <c r="CN20" s="254" t="s">
        <v>4</v>
      </c>
      <c r="CO20" s="10" t="s">
        <v>0</v>
      </c>
      <c r="CP20" s="10"/>
      <c r="CQ20" s="252" t="s">
        <v>3</v>
      </c>
      <c r="CR20" s="9" t="s">
        <v>0</v>
      </c>
      <c r="CT20" s="199" t="s">
        <v>31</v>
      </c>
      <c r="CU20" s="10" t="s">
        <v>0</v>
      </c>
      <c r="CV20" s="10"/>
      <c r="CW20" s="158" t="s">
        <v>134</v>
      </c>
      <c r="CX20" s="10" t="s">
        <v>0</v>
      </c>
      <c r="CY20" s="10"/>
      <c r="CZ20" s="254" t="s">
        <v>4</v>
      </c>
      <c r="DA20" s="10" t="s">
        <v>0</v>
      </c>
      <c r="DB20" s="10"/>
      <c r="DC20" s="252" t="s">
        <v>3</v>
      </c>
      <c r="DD20" s="9" t="s">
        <v>0</v>
      </c>
    </row>
    <row r="21" spans="2:108" ht="15.75" thickBot="1" x14ac:dyDescent="0.3">
      <c r="B21" s="135" t="s">
        <v>306</v>
      </c>
      <c r="C21" s="256">
        <v>10000</v>
      </c>
      <c r="D21" s="10"/>
      <c r="E21" s="135" t="s">
        <v>306</v>
      </c>
      <c r="F21" s="256">
        <v>10000</v>
      </c>
      <c r="G21" s="10"/>
      <c r="H21" s="135" t="s">
        <v>306</v>
      </c>
      <c r="I21" s="256">
        <v>10000</v>
      </c>
      <c r="J21" s="10"/>
      <c r="K21" s="135" t="s">
        <v>306</v>
      </c>
      <c r="L21" s="256">
        <v>10000</v>
      </c>
      <c r="N21" s="135" t="s">
        <v>306</v>
      </c>
      <c r="O21" s="256">
        <v>10000</v>
      </c>
      <c r="P21" s="10"/>
      <c r="Q21" s="135" t="s">
        <v>306</v>
      </c>
      <c r="R21" s="256">
        <v>10000</v>
      </c>
      <c r="S21" s="10"/>
      <c r="T21" s="135" t="s">
        <v>306</v>
      </c>
      <c r="U21" s="256">
        <v>10000</v>
      </c>
      <c r="V21" s="10"/>
      <c r="W21" s="135" t="s">
        <v>306</v>
      </c>
      <c r="X21" s="256">
        <v>10000</v>
      </c>
      <c r="Z21" s="135" t="s">
        <v>306</v>
      </c>
      <c r="AA21" s="256">
        <v>10000</v>
      </c>
      <c r="AB21" s="10"/>
      <c r="AC21" s="135" t="s">
        <v>306</v>
      </c>
      <c r="AD21" s="256">
        <v>10000</v>
      </c>
      <c r="AE21" s="10"/>
      <c r="AF21" s="135" t="s">
        <v>306</v>
      </c>
      <c r="AG21" s="256">
        <v>10000</v>
      </c>
      <c r="AH21" s="10"/>
      <c r="AI21" s="135" t="s">
        <v>306</v>
      </c>
      <c r="AJ21" s="256">
        <v>10000</v>
      </c>
      <c r="AL21" s="135" t="s">
        <v>306</v>
      </c>
      <c r="AM21" s="256">
        <v>10000</v>
      </c>
      <c r="AN21" s="10"/>
      <c r="AO21" s="135" t="s">
        <v>306</v>
      </c>
      <c r="AP21" s="256">
        <v>10000</v>
      </c>
      <c r="AQ21" s="10"/>
      <c r="AR21" s="135" t="s">
        <v>306</v>
      </c>
      <c r="AS21" s="256">
        <v>10000</v>
      </c>
      <c r="AT21" s="10"/>
      <c r="AU21" s="135" t="s">
        <v>306</v>
      </c>
      <c r="AV21" s="256">
        <v>10000</v>
      </c>
      <c r="AX21" s="135" t="s">
        <v>306</v>
      </c>
      <c r="AY21" s="256">
        <v>10000</v>
      </c>
      <c r="AZ21" s="10"/>
      <c r="BA21" s="135" t="s">
        <v>306</v>
      </c>
      <c r="BB21" s="256">
        <v>10000</v>
      </c>
      <c r="BC21" s="10"/>
      <c r="BD21" s="135" t="s">
        <v>306</v>
      </c>
      <c r="BE21" s="256">
        <v>10000</v>
      </c>
      <c r="BF21" s="10"/>
      <c r="BG21" s="135" t="s">
        <v>306</v>
      </c>
      <c r="BH21" s="256">
        <v>10000</v>
      </c>
      <c r="BJ21" s="135" t="s">
        <v>306</v>
      </c>
      <c r="BK21" s="256">
        <v>10000</v>
      </c>
      <c r="BL21" s="10"/>
      <c r="BM21" s="135" t="s">
        <v>306</v>
      </c>
      <c r="BN21" s="256">
        <v>10000</v>
      </c>
      <c r="BO21" s="10"/>
      <c r="BP21" s="135" t="s">
        <v>306</v>
      </c>
      <c r="BQ21" s="256">
        <v>10000</v>
      </c>
      <c r="BR21" s="10"/>
      <c r="BS21" s="135" t="s">
        <v>306</v>
      </c>
      <c r="BT21" s="256">
        <v>10901.94</v>
      </c>
      <c r="BV21" s="135" t="s">
        <v>306</v>
      </c>
      <c r="BW21" s="256">
        <v>10000</v>
      </c>
      <c r="BX21" s="10"/>
      <c r="BY21" s="135" t="s">
        <v>306</v>
      </c>
      <c r="BZ21" s="256">
        <v>10000</v>
      </c>
      <c r="CA21" s="10"/>
      <c r="CB21" s="135" t="s">
        <v>306</v>
      </c>
      <c r="CC21" s="256">
        <v>10000</v>
      </c>
      <c r="CD21" s="10"/>
      <c r="CE21" s="135" t="s">
        <v>306</v>
      </c>
      <c r="CF21" s="256">
        <v>10000</v>
      </c>
      <c r="CH21" s="135" t="s">
        <v>306</v>
      </c>
      <c r="CI21" s="256">
        <v>10000</v>
      </c>
      <c r="CJ21" s="10"/>
      <c r="CK21" s="135" t="s">
        <v>306</v>
      </c>
      <c r="CL21" s="256">
        <v>10000</v>
      </c>
      <c r="CM21" s="10"/>
      <c r="CN21" s="135" t="s">
        <v>306</v>
      </c>
      <c r="CO21" s="256">
        <v>10000</v>
      </c>
      <c r="CP21" s="10"/>
      <c r="CQ21" s="135" t="s">
        <v>306</v>
      </c>
      <c r="CR21" s="256">
        <v>10000</v>
      </c>
      <c r="CT21" s="135" t="s">
        <v>346</v>
      </c>
      <c r="CU21" s="256">
        <v>10000</v>
      </c>
      <c r="CV21" s="10"/>
      <c r="CW21" s="135" t="s">
        <v>343</v>
      </c>
      <c r="CX21" s="256">
        <v>10000</v>
      </c>
      <c r="CY21" s="10"/>
      <c r="CZ21" s="135" t="s">
        <v>306</v>
      </c>
      <c r="DA21" s="256">
        <v>10000</v>
      </c>
      <c r="DB21" s="10"/>
      <c r="DC21" s="135" t="s">
        <v>343</v>
      </c>
      <c r="DD21" s="256">
        <v>10901.94</v>
      </c>
    </row>
    <row r="22" spans="2:108" ht="15.75" thickBot="1" x14ac:dyDescent="0.3">
      <c r="B22" s="255" t="s">
        <v>307</v>
      </c>
      <c r="C22" s="135"/>
      <c r="D22" s="10"/>
      <c r="E22" s="255" t="s">
        <v>307</v>
      </c>
      <c r="F22" s="135"/>
      <c r="G22" s="10"/>
      <c r="H22" s="255" t="s">
        <v>307</v>
      </c>
      <c r="I22" s="135"/>
      <c r="J22" s="10"/>
      <c r="K22" s="255" t="s">
        <v>307</v>
      </c>
      <c r="L22" s="135"/>
      <c r="N22" s="255" t="s">
        <v>307</v>
      </c>
      <c r="O22" s="269">
        <v>44045</v>
      </c>
      <c r="P22" s="10"/>
      <c r="Q22" s="255" t="s">
        <v>307</v>
      </c>
      <c r="R22" s="135"/>
      <c r="S22" s="10"/>
      <c r="T22" s="255" t="s">
        <v>307</v>
      </c>
      <c r="U22" s="135"/>
      <c r="V22" s="10"/>
      <c r="W22" s="255" t="s">
        <v>307</v>
      </c>
      <c r="X22" s="135"/>
      <c r="Z22" s="255" t="s">
        <v>307</v>
      </c>
      <c r="AA22" s="269">
        <v>44045</v>
      </c>
      <c r="AB22" s="10"/>
      <c r="AC22" s="255" t="s">
        <v>307</v>
      </c>
      <c r="AD22" s="135"/>
      <c r="AE22" s="10"/>
      <c r="AF22" s="255" t="s">
        <v>307</v>
      </c>
      <c r="AG22" s="135"/>
      <c r="AH22" s="10"/>
      <c r="AI22" s="255" t="s">
        <v>307</v>
      </c>
      <c r="AJ22" s="269">
        <v>44047</v>
      </c>
      <c r="AL22" s="255" t="s">
        <v>307</v>
      </c>
      <c r="AM22" s="269">
        <v>44045</v>
      </c>
      <c r="AN22" s="10"/>
      <c r="AO22" s="255" t="s">
        <v>307</v>
      </c>
      <c r="AP22" s="269">
        <v>44053</v>
      </c>
      <c r="AQ22" s="10"/>
      <c r="AR22" s="255" t="s">
        <v>307</v>
      </c>
      <c r="AS22" s="135"/>
      <c r="AT22" s="10"/>
      <c r="AU22" s="255" t="s">
        <v>307</v>
      </c>
      <c r="AV22" s="269">
        <v>44047</v>
      </c>
      <c r="AX22" s="255" t="s">
        <v>307</v>
      </c>
      <c r="AY22" s="269">
        <v>44045</v>
      </c>
      <c r="AZ22" s="10"/>
      <c r="BA22" s="255" t="s">
        <v>307</v>
      </c>
      <c r="BB22" s="269">
        <v>44053</v>
      </c>
      <c r="BC22" s="10"/>
      <c r="BD22" s="255" t="s">
        <v>307</v>
      </c>
      <c r="BE22" s="135"/>
      <c r="BF22" s="10"/>
      <c r="BG22" s="255" t="s">
        <v>307</v>
      </c>
      <c r="BH22" s="269">
        <v>44047</v>
      </c>
      <c r="BJ22" s="255" t="s">
        <v>307</v>
      </c>
      <c r="BK22" s="269">
        <v>44045</v>
      </c>
      <c r="BL22" s="10"/>
      <c r="BM22" s="255" t="s">
        <v>307</v>
      </c>
      <c r="BN22" s="269">
        <v>44053</v>
      </c>
      <c r="BO22" s="10"/>
      <c r="BP22" s="255" t="s">
        <v>307</v>
      </c>
      <c r="BQ22" s="135"/>
      <c r="BR22" s="10"/>
      <c r="BS22" s="255" t="s">
        <v>307</v>
      </c>
      <c r="BT22" s="269">
        <v>44055</v>
      </c>
      <c r="BV22" s="255" t="s">
        <v>307</v>
      </c>
      <c r="BW22" s="269">
        <v>44045</v>
      </c>
      <c r="BX22" s="10" t="s">
        <v>0</v>
      </c>
      <c r="BY22" s="255" t="s">
        <v>307</v>
      </c>
      <c r="BZ22" s="135"/>
      <c r="CA22" s="10"/>
      <c r="CB22" s="255" t="s">
        <v>307</v>
      </c>
      <c r="CC22" s="135"/>
      <c r="CD22" s="10"/>
      <c r="CE22" s="255" t="s">
        <v>307</v>
      </c>
      <c r="CF22" s="135"/>
      <c r="CH22" s="255" t="s">
        <v>307</v>
      </c>
      <c r="CI22" s="135"/>
      <c r="CJ22" s="10"/>
      <c r="CK22" s="255" t="s">
        <v>307</v>
      </c>
      <c r="CL22" s="135"/>
      <c r="CM22" s="10"/>
      <c r="CN22" s="255" t="s">
        <v>307</v>
      </c>
      <c r="CO22" s="135"/>
      <c r="CP22" s="10"/>
      <c r="CQ22" s="255" t="s">
        <v>307</v>
      </c>
      <c r="CR22" s="135"/>
      <c r="CT22" s="255" t="s">
        <v>307</v>
      </c>
      <c r="CU22" s="269">
        <v>44045</v>
      </c>
      <c r="CV22" s="10"/>
      <c r="CW22" s="255" t="s">
        <v>307</v>
      </c>
      <c r="CX22" s="269">
        <v>44053</v>
      </c>
      <c r="CY22" s="10"/>
      <c r="CZ22" s="255" t="s">
        <v>307</v>
      </c>
      <c r="DA22" s="135"/>
      <c r="DB22" s="10"/>
      <c r="DC22" s="255" t="s">
        <v>307</v>
      </c>
      <c r="DD22" s="269">
        <v>44055</v>
      </c>
    </row>
    <row r="23" spans="2:108" ht="15.75" thickBot="1" x14ac:dyDescent="0.3">
      <c r="B23" s="255" t="s">
        <v>300</v>
      </c>
      <c r="C23" s="255"/>
      <c r="D23" s="10"/>
      <c r="E23" s="255" t="s">
        <v>300</v>
      </c>
      <c r="F23" s="255"/>
      <c r="G23" s="10"/>
      <c r="H23" s="255" t="s">
        <v>300</v>
      </c>
      <c r="I23" s="255"/>
      <c r="J23" s="10"/>
      <c r="K23" s="255" t="s">
        <v>300</v>
      </c>
      <c r="L23" s="255"/>
      <c r="N23" s="255" t="s">
        <v>300</v>
      </c>
      <c r="O23" s="270"/>
      <c r="P23" s="10"/>
      <c r="Q23" s="255" t="s">
        <v>300</v>
      </c>
      <c r="R23" s="255"/>
      <c r="S23" s="10"/>
      <c r="T23" s="255" t="s">
        <v>300</v>
      </c>
      <c r="U23" s="255"/>
      <c r="V23" s="10"/>
      <c r="W23" s="255" t="s">
        <v>300</v>
      </c>
      <c r="X23" s="255"/>
      <c r="Z23" s="255" t="s">
        <v>300</v>
      </c>
      <c r="AA23" s="270"/>
      <c r="AB23" s="10"/>
      <c r="AC23" s="255" t="s">
        <v>300</v>
      </c>
      <c r="AD23" s="255"/>
      <c r="AE23" s="10"/>
      <c r="AF23" s="255" t="s">
        <v>300</v>
      </c>
      <c r="AG23" s="255"/>
      <c r="AH23" s="10"/>
      <c r="AI23" s="255" t="s">
        <v>300</v>
      </c>
      <c r="AJ23" s="270"/>
      <c r="AL23" s="255" t="s">
        <v>300</v>
      </c>
      <c r="AM23" s="270"/>
      <c r="AN23" s="10"/>
      <c r="AO23" s="255" t="s">
        <v>300</v>
      </c>
      <c r="AP23" s="275"/>
      <c r="AQ23" s="10"/>
      <c r="AR23" s="255" t="s">
        <v>300</v>
      </c>
      <c r="AS23" s="255"/>
      <c r="AT23" s="10"/>
      <c r="AU23" s="255" t="s">
        <v>300</v>
      </c>
      <c r="AV23" s="270"/>
      <c r="AX23" s="255" t="s">
        <v>300</v>
      </c>
      <c r="AY23" s="270"/>
      <c r="AZ23" s="10"/>
      <c r="BA23" s="255" t="s">
        <v>300</v>
      </c>
      <c r="BB23" s="275"/>
      <c r="BC23" s="10"/>
      <c r="BD23" s="255" t="s">
        <v>300</v>
      </c>
      <c r="BE23" s="255"/>
      <c r="BF23" s="10"/>
      <c r="BG23" s="255" t="s">
        <v>300</v>
      </c>
      <c r="BH23" s="270"/>
      <c r="BJ23" s="255" t="s">
        <v>300</v>
      </c>
      <c r="BK23" s="270"/>
      <c r="BL23" s="10"/>
      <c r="BM23" s="255" t="s">
        <v>300</v>
      </c>
      <c r="BN23" s="275"/>
      <c r="BO23" s="10"/>
      <c r="BP23" s="255" t="s">
        <v>300</v>
      </c>
      <c r="BQ23" s="255"/>
      <c r="BR23" s="10"/>
      <c r="BS23" s="255" t="s">
        <v>300</v>
      </c>
      <c r="BT23" s="270"/>
      <c r="BV23" s="255" t="s">
        <v>300</v>
      </c>
      <c r="BW23" s="270"/>
      <c r="BX23" s="10"/>
      <c r="BY23" s="255" t="s">
        <v>300</v>
      </c>
      <c r="BZ23" s="255"/>
      <c r="CA23" s="10"/>
      <c r="CB23" s="255" t="s">
        <v>300</v>
      </c>
      <c r="CC23" s="255"/>
      <c r="CD23" s="10"/>
      <c r="CE23" s="255" t="s">
        <v>300</v>
      </c>
      <c r="CF23" s="255"/>
      <c r="CH23" s="255" t="s">
        <v>300</v>
      </c>
      <c r="CI23" s="255"/>
      <c r="CJ23" s="10"/>
      <c r="CK23" s="255" t="s">
        <v>300</v>
      </c>
      <c r="CL23" s="255"/>
      <c r="CM23" s="10"/>
      <c r="CN23" s="255" t="s">
        <v>300</v>
      </c>
      <c r="CO23" s="255"/>
      <c r="CP23" s="10"/>
      <c r="CQ23" s="255" t="s">
        <v>300</v>
      </c>
      <c r="CR23" s="255"/>
      <c r="CT23" s="255" t="s">
        <v>300</v>
      </c>
      <c r="CU23" s="270"/>
      <c r="CV23" s="10"/>
      <c r="CW23" s="255" t="s">
        <v>300</v>
      </c>
      <c r="CX23" s="275"/>
      <c r="CY23" s="10"/>
      <c r="CZ23" s="255" t="s">
        <v>300</v>
      </c>
      <c r="DA23" s="255"/>
      <c r="DB23" s="10"/>
      <c r="DC23" s="255" t="s">
        <v>300</v>
      </c>
      <c r="DD23" s="270"/>
    </row>
    <row r="24" spans="2:108" ht="15.75" thickBot="1" x14ac:dyDescent="0.3">
      <c r="B24" s="135" t="s">
        <v>303</v>
      </c>
      <c r="C24" s="135"/>
      <c r="D24" s="10"/>
      <c r="E24" s="135" t="s">
        <v>303</v>
      </c>
      <c r="F24" s="135"/>
      <c r="G24" s="10"/>
      <c r="H24" s="135" t="s">
        <v>303</v>
      </c>
      <c r="I24" s="135"/>
      <c r="J24" s="10"/>
      <c r="K24" s="135" t="s">
        <v>303</v>
      </c>
      <c r="L24" s="135"/>
      <c r="N24" s="135" t="s">
        <v>303</v>
      </c>
      <c r="O24" s="256">
        <v>10000</v>
      </c>
      <c r="P24" s="10"/>
      <c r="Q24" s="135" t="s">
        <v>303</v>
      </c>
      <c r="R24" s="135"/>
      <c r="S24" s="10"/>
      <c r="T24" s="135" t="s">
        <v>303</v>
      </c>
      <c r="U24" s="135"/>
      <c r="V24" s="10"/>
      <c r="W24" s="135" t="s">
        <v>303</v>
      </c>
      <c r="X24" s="135"/>
      <c r="Z24" s="135" t="s">
        <v>303</v>
      </c>
      <c r="AA24" s="256">
        <v>20000</v>
      </c>
      <c r="AB24" s="10"/>
      <c r="AC24" s="135" t="s">
        <v>303</v>
      </c>
      <c r="AD24" s="135"/>
      <c r="AE24" s="10"/>
      <c r="AF24" s="135" t="s">
        <v>303</v>
      </c>
      <c r="AG24" s="135"/>
      <c r="AH24" s="10"/>
      <c r="AI24" s="135" t="s">
        <v>303</v>
      </c>
      <c r="AJ24" s="256">
        <v>20000</v>
      </c>
      <c r="AL24" s="135" t="s">
        <v>303</v>
      </c>
      <c r="AM24" s="256">
        <v>20000</v>
      </c>
      <c r="AN24" s="10"/>
      <c r="AO24" s="135" t="s">
        <v>303</v>
      </c>
      <c r="AP24" s="256">
        <v>20000</v>
      </c>
      <c r="AQ24" s="10"/>
      <c r="AR24" s="135" t="s">
        <v>303</v>
      </c>
      <c r="AS24" s="135"/>
      <c r="AT24" s="10"/>
      <c r="AU24" s="135" t="s">
        <v>303</v>
      </c>
      <c r="AV24" s="256">
        <v>20000</v>
      </c>
      <c r="AX24" s="135" t="s">
        <v>303</v>
      </c>
      <c r="AY24" s="256">
        <v>20000</v>
      </c>
      <c r="AZ24" s="10"/>
      <c r="BA24" s="135" t="s">
        <v>303</v>
      </c>
      <c r="BB24" s="256">
        <v>20000</v>
      </c>
      <c r="BC24" s="10"/>
      <c r="BD24" s="135" t="s">
        <v>303</v>
      </c>
      <c r="BE24" s="135"/>
      <c r="BF24" s="10"/>
      <c r="BG24" s="135" t="s">
        <v>303</v>
      </c>
      <c r="BH24" s="256">
        <v>20000</v>
      </c>
      <c r="BJ24" s="135" t="s">
        <v>303</v>
      </c>
      <c r="BK24" s="256">
        <v>20000</v>
      </c>
      <c r="BL24" s="10"/>
      <c r="BM24" s="135" t="s">
        <v>303</v>
      </c>
      <c r="BN24" s="256">
        <v>20000</v>
      </c>
      <c r="BO24" s="10"/>
      <c r="BP24" s="135" t="s">
        <v>303</v>
      </c>
      <c r="BQ24" s="135"/>
      <c r="BR24" s="10"/>
      <c r="BS24" s="135" t="s">
        <v>303</v>
      </c>
      <c r="BT24" s="256">
        <v>21000</v>
      </c>
      <c r="BV24" s="135" t="s">
        <v>303</v>
      </c>
      <c r="BW24" s="256">
        <v>20000</v>
      </c>
      <c r="BX24" s="10"/>
      <c r="BY24" s="135" t="s">
        <v>303</v>
      </c>
      <c r="BZ24" s="135"/>
      <c r="CA24" s="10"/>
      <c r="CB24" s="135" t="s">
        <v>303</v>
      </c>
      <c r="CC24" s="135"/>
      <c r="CD24" s="10"/>
      <c r="CE24" s="135" t="s">
        <v>303</v>
      </c>
      <c r="CF24" s="135"/>
      <c r="CH24" s="135" t="s">
        <v>303</v>
      </c>
      <c r="CI24" s="135"/>
      <c r="CJ24" s="10"/>
      <c r="CK24" s="135" t="s">
        <v>303</v>
      </c>
      <c r="CL24" s="135"/>
      <c r="CM24" s="10"/>
      <c r="CN24" s="135" t="s">
        <v>303</v>
      </c>
      <c r="CO24" s="135"/>
      <c r="CP24" s="10"/>
      <c r="CQ24" s="135" t="s">
        <v>303</v>
      </c>
      <c r="CR24" s="135"/>
      <c r="CT24" s="135" t="s">
        <v>303</v>
      </c>
      <c r="CU24" s="256" t="s">
        <v>344</v>
      </c>
      <c r="CV24" s="10"/>
      <c r="CW24" s="135" t="s">
        <v>303</v>
      </c>
      <c r="CX24" s="135" t="s">
        <v>344</v>
      </c>
      <c r="CY24" s="10"/>
      <c r="CZ24" s="135" t="s">
        <v>303</v>
      </c>
      <c r="DA24" s="135"/>
      <c r="DB24" s="10"/>
      <c r="DC24" s="135" t="s">
        <v>303</v>
      </c>
      <c r="DD24" s="135" t="s">
        <v>347</v>
      </c>
    </row>
    <row r="25" spans="2:108" ht="15.75" thickBot="1" x14ac:dyDescent="0.3">
      <c r="B25" s="255" t="s">
        <v>304</v>
      </c>
      <c r="C25" s="135"/>
      <c r="D25" s="10"/>
      <c r="E25" s="255" t="s">
        <v>304</v>
      </c>
      <c r="F25" s="135"/>
      <c r="G25" s="10"/>
      <c r="H25" s="255" t="s">
        <v>304</v>
      </c>
      <c r="I25" s="135"/>
      <c r="J25" s="10"/>
      <c r="K25" s="255" t="s">
        <v>304</v>
      </c>
      <c r="L25" s="135"/>
      <c r="N25" s="255" t="s">
        <v>304</v>
      </c>
      <c r="O25" s="256">
        <v>11000</v>
      </c>
      <c r="P25" s="10"/>
      <c r="Q25" s="255" t="s">
        <v>304</v>
      </c>
      <c r="R25" s="135"/>
      <c r="S25" s="10"/>
      <c r="T25" s="255" t="s">
        <v>304</v>
      </c>
      <c r="U25" s="135"/>
      <c r="V25" s="10"/>
      <c r="W25" s="255" t="s">
        <v>304</v>
      </c>
      <c r="X25" s="135"/>
      <c r="Z25" s="255" t="s">
        <v>304</v>
      </c>
      <c r="AA25" s="256">
        <v>11000</v>
      </c>
      <c r="AB25" s="10"/>
      <c r="AC25" s="255" t="s">
        <v>304</v>
      </c>
      <c r="AD25" s="135"/>
      <c r="AE25" s="10"/>
      <c r="AF25" s="255" t="s">
        <v>304</v>
      </c>
      <c r="AG25" s="135"/>
      <c r="AH25" s="10"/>
      <c r="AI25" s="255" t="s">
        <v>304</v>
      </c>
      <c r="AJ25" s="256">
        <v>11000</v>
      </c>
      <c r="AL25" s="255" t="s">
        <v>304</v>
      </c>
      <c r="AM25" s="256">
        <v>11000</v>
      </c>
      <c r="AN25" s="10"/>
      <c r="AO25" s="255" t="s">
        <v>304</v>
      </c>
      <c r="AP25" s="256">
        <v>11000</v>
      </c>
      <c r="AQ25" s="10"/>
      <c r="AR25" s="255" t="s">
        <v>304</v>
      </c>
      <c r="AS25" s="135"/>
      <c r="AT25" s="10"/>
      <c r="AU25" s="255" t="s">
        <v>304</v>
      </c>
      <c r="AV25" s="256">
        <v>11000</v>
      </c>
      <c r="AX25" s="255" t="s">
        <v>304</v>
      </c>
      <c r="AY25" s="256">
        <v>11000</v>
      </c>
      <c r="AZ25" s="10"/>
      <c r="BA25" s="255" t="s">
        <v>304</v>
      </c>
      <c r="BB25" s="256">
        <v>11000</v>
      </c>
      <c r="BC25" s="10"/>
      <c r="BD25" s="255" t="s">
        <v>304</v>
      </c>
      <c r="BE25" s="135"/>
      <c r="BF25" s="10"/>
      <c r="BG25" s="255" t="s">
        <v>304</v>
      </c>
      <c r="BH25" s="256">
        <v>11000</v>
      </c>
      <c r="BJ25" s="255" t="s">
        <v>304</v>
      </c>
      <c r="BK25" s="256">
        <v>11000</v>
      </c>
      <c r="BL25" s="10"/>
      <c r="BM25" s="255" t="s">
        <v>304</v>
      </c>
      <c r="BN25" s="256">
        <v>11000</v>
      </c>
      <c r="BO25" s="10"/>
      <c r="BP25" s="255" t="s">
        <v>304</v>
      </c>
      <c r="BQ25" s="135"/>
      <c r="BR25" s="10"/>
      <c r="BS25" s="255" t="s">
        <v>304</v>
      </c>
      <c r="BT25" s="256">
        <v>12100</v>
      </c>
      <c r="BV25" s="255" t="s">
        <v>304</v>
      </c>
      <c r="BW25" s="256">
        <v>11000</v>
      </c>
      <c r="BX25" s="10"/>
      <c r="BY25" s="255" t="s">
        <v>304</v>
      </c>
      <c r="BZ25" s="135"/>
      <c r="CA25" s="10"/>
      <c r="CB25" s="255" t="s">
        <v>304</v>
      </c>
      <c r="CC25" s="135"/>
      <c r="CD25" s="10"/>
      <c r="CE25" s="255" t="s">
        <v>304</v>
      </c>
      <c r="CF25" s="135"/>
      <c r="CH25" s="255" t="s">
        <v>304</v>
      </c>
      <c r="CI25" s="135"/>
      <c r="CJ25" s="10"/>
      <c r="CK25" s="255" t="s">
        <v>304</v>
      </c>
      <c r="CL25" s="135"/>
      <c r="CM25" s="10"/>
      <c r="CN25" s="255" t="s">
        <v>304</v>
      </c>
      <c r="CO25" s="135"/>
      <c r="CP25" s="10"/>
      <c r="CQ25" s="255" t="s">
        <v>304</v>
      </c>
      <c r="CR25" s="135"/>
      <c r="CT25" s="255" t="s">
        <v>304</v>
      </c>
      <c r="CU25" s="256">
        <v>11000</v>
      </c>
      <c r="CV25" s="10"/>
      <c r="CW25" s="255" t="s">
        <v>304</v>
      </c>
      <c r="CX25" s="256">
        <v>11000</v>
      </c>
      <c r="CY25" s="10"/>
      <c r="CZ25" s="255" t="s">
        <v>304</v>
      </c>
      <c r="DA25" s="135"/>
      <c r="DB25" s="10"/>
      <c r="DC25" s="255" t="s">
        <v>304</v>
      </c>
      <c r="DD25" s="277">
        <v>11992.2</v>
      </c>
    </row>
    <row r="26" spans="2:108" ht="15.75" thickBot="1" x14ac:dyDescent="0.3">
      <c r="B26" s="135" t="s">
        <v>308</v>
      </c>
      <c r="C26" s="135"/>
      <c r="D26" s="10"/>
      <c r="E26" s="135" t="s">
        <v>308</v>
      </c>
      <c r="F26" s="135"/>
      <c r="G26" s="10"/>
      <c r="H26" s="135" t="s">
        <v>308</v>
      </c>
      <c r="I26" s="135"/>
      <c r="J26" s="10"/>
      <c r="K26" s="135" t="s">
        <v>308</v>
      </c>
      <c r="L26" s="135"/>
      <c r="N26" s="135" t="s">
        <v>308</v>
      </c>
      <c r="O26" s="135"/>
      <c r="P26" s="10"/>
      <c r="Q26" s="135" t="s">
        <v>308</v>
      </c>
      <c r="R26" s="135"/>
      <c r="S26" s="10"/>
      <c r="T26" s="135" t="s">
        <v>308</v>
      </c>
      <c r="U26" s="135"/>
      <c r="V26" s="10"/>
      <c r="W26" s="135" t="s">
        <v>308</v>
      </c>
      <c r="X26" s="135"/>
      <c r="Z26" s="135" t="s">
        <v>308</v>
      </c>
      <c r="AA26" s="48">
        <v>-2.76E-2</v>
      </c>
      <c r="AB26" s="10"/>
      <c r="AC26" s="135" t="s">
        <v>308</v>
      </c>
      <c r="AD26" s="135"/>
      <c r="AE26" s="10"/>
      <c r="AF26" s="135" t="s">
        <v>308</v>
      </c>
      <c r="AG26" s="135"/>
      <c r="AH26" s="10"/>
      <c r="AI26" s="135" t="s">
        <v>308</v>
      </c>
      <c r="AJ26" s="48">
        <v>-2.3099999999999999E-2</v>
      </c>
      <c r="AL26" s="135" t="s">
        <v>308</v>
      </c>
      <c r="AM26" s="48"/>
      <c r="AN26" s="10"/>
      <c r="AO26" s="135" t="s">
        <v>308</v>
      </c>
      <c r="AP26" s="135"/>
      <c r="AQ26" s="10"/>
      <c r="AR26" s="135" t="s">
        <v>308</v>
      </c>
      <c r="AS26" s="135"/>
      <c r="AT26" s="10"/>
      <c r="AU26" s="135" t="s">
        <v>308</v>
      </c>
      <c r="AV26" s="48"/>
      <c r="AX26" s="135" t="s">
        <v>308</v>
      </c>
      <c r="AY26" s="135">
        <v>8501.5499999999993</v>
      </c>
      <c r="AZ26" s="10"/>
      <c r="BA26" s="135" t="s">
        <v>308</v>
      </c>
      <c r="BB26" s="135">
        <v>9765.5400000000009</v>
      </c>
      <c r="BC26" s="10"/>
      <c r="BD26" s="135" t="s">
        <v>308</v>
      </c>
      <c r="BE26" s="135"/>
      <c r="BF26" s="10"/>
      <c r="BG26" s="135" t="s">
        <v>308</v>
      </c>
      <c r="BH26" s="277">
        <v>10901.94</v>
      </c>
      <c r="BJ26" s="135" t="s">
        <v>308</v>
      </c>
      <c r="BK26" s="135">
        <v>8501.5499999999993</v>
      </c>
      <c r="BL26" s="10"/>
      <c r="BM26" s="135" t="s">
        <v>308</v>
      </c>
      <c r="BN26" s="135">
        <v>9765.5400000000009</v>
      </c>
      <c r="BO26" s="10"/>
      <c r="BP26" s="135" t="s">
        <v>308</v>
      </c>
      <c r="BQ26" s="135"/>
      <c r="BR26" s="10"/>
      <c r="BS26" s="135" t="s">
        <v>308</v>
      </c>
      <c r="BT26" s="277"/>
      <c r="BV26" s="135" t="s">
        <v>308</v>
      </c>
      <c r="BW26" s="280">
        <v>9027.26</v>
      </c>
      <c r="BX26" s="10"/>
      <c r="BY26" s="135" t="s">
        <v>308</v>
      </c>
      <c r="BZ26" s="280">
        <v>9555.7800000000007</v>
      </c>
      <c r="CA26" s="10"/>
      <c r="CB26" s="135" t="s">
        <v>308</v>
      </c>
      <c r="CC26" s="135"/>
      <c r="CD26" s="10"/>
      <c r="CE26" s="135" t="s">
        <v>308</v>
      </c>
      <c r="CF26" s="277">
        <v>10304.870000000001</v>
      </c>
      <c r="CH26" s="135" t="s">
        <v>308</v>
      </c>
      <c r="CI26" s="135"/>
      <c r="CJ26" s="10"/>
      <c r="CK26" s="135" t="s">
        <v>308</v>
      </c>
      <c r="CL26" s="135"/>
      <c r="CM26" s="10"/>
      <c r="CN26" s="135" t="s">
        <v>308</v>
      </c>
      <c r="CO26" s="135"/>
      <c r="CP26" s="10"/>
      <c r="CQ26" s="135" t="s">
        <v>308</v>
      </c>
      <c r="CR26" s="135"/>
      <c r="CT26" s="135" t="s">
        <v>308</v>
      </c>
      <c r="CU26" s="280">
        <v>9548.69</v>
      </c>
      <c r="CV26" s="10"/>
      <c r="CW26" s="135" t="s">
        <v>308</v>
      </c>
      <c r="CX26" s="135">
        <v>9981.2800000000007</v>
      </c>
      <c r="CY26" s="10"/>
      <c r="CZ26" s="135" t="s">
        <v>308</v>
      </c>
      <c r="DA26" s="135"/>
      <c r="DB26" s="10"/>
      <c r="DC26" s="135" t="s">
        <v>308</v>
      </c>
      <c r="DD26" s="277">
        <v>11274.29</v>
      </c>
    </row>
    <row r="27" spans="2:108" ht="15.75" thickBot="1" x14ac:dyDescent="0.3">
      <c r="B27" s="255" t="s">
        <v>305</v>
      </c>
      <c r="C27" s="135"/>
      <c r="D27" s="7"/>
      <c r="E27" s="255" t="s">
        <v>305</v>
      </c>
      <c r="F27" s="135"/>
      <c r="G27" s="7"/>
      <c r="H27" s="255" t="s">
        <v>305</v>
      </c>
      <c r="I27" s="135"/>
      <c r="J27" s="7"/>
      <c r="K27" s="255" t="s">
        <v>305</v>
      </c>
      <c r="L27" s="135"/>
      <c r="N27" s="255" t="s">
        <v>305</v>
      </c>
      <c r="O27" s="135"/>
      <c r="P27" s="7"/>
      <c r="Q27" s="255" t="s">
        <v>305</v>
      </c>
      <c r="R27" s="135"/>
      <c r="S27" s="7"/>
      <c r="T27" s="255" t="s">
        <v>305</v>
      </c>
      <c r="U27" s="135"/>
      <c r="V27" s="7"/>
      <c r="W27" s="255" t="s">
        <v>305</v>
      </c>
      <c r="X27" s="135"/>
      <c r="Z27" s="255" t="s">
        <v>305</v>
      </c>
      <c r="AA27" s="135"/>
      <c r="AB27" s="7"/>
      <c r="AC27" s="255" t="s">
        <v>305</v>
      </c>
      <c r="AD27" s="135"/>
      <c r="AE27" s="7"/>
      <c r="AF27" s="255" t="s">
        <v>305</v>
      </c>
      <c r="AG27" s="135"/>
      <c r="AH27" s="7"/>
      <c r="AI27" s="255" t="s">
        <v>305</v>
      </c>
      <c r="AJ27" s="135"/>
      <c r="AL27" s="255" t="s">
        <v>305</v>
      </c>
      <c r="AM27" s="135"/>
      <c r="AN27" s="7"/>
      <c r="AO27" s="255" t="s">
        <v>305</v>
      </c>
      <c r="AP27" s="135"/>
      <c r="AQ27" s="7"/>
      <c r="AR27" s="255" t="s">
        <v>305</v>
      </c>
      <c r="AS27" s="135"/>
      <c r="AT27" s="7"/>
      <c r="AU27" s="255" t="s">
        <v>305</v>
      </c>
      <c r="AV27" s="276" t="s">
        <v>331</v>
      </c>
      <c r="AX27" s="255" t="s">
        <v>305</v>
      </c>
      <c r="AY27" s="135"/>
      <c r="AZ27" s="7"/>
      <c r="BA27" s="255" t="s">
        <v>305</v>
      </c>
      <c r="BB27" s="135"/>
      <c r="BC27" s="7"/>
      <c r="BD27" s="255" t="s">
        <v>305</v>
      </c>
      <c r="BE27" s="135"/>
      <c r="BF27" s="7"/>
      <c r="BG27" s="255" t="s">
        <v>305</v>
      </c>
      <c r="BH27" s="135" t="s">
        <v>332</v>
      </c>
      <c r="BJ27" s="255" t="s">
        <v>305</v>
      </c>
      <c r="BK27" s="135"/>
      <c r="BL27" s="7"/>
      <c r="BM27" s="255" t="s">
        <v>305</v>
      </c>
      <c r="BN27" s="135"/>
      <c r="BO27" s="7"/>
      <c r="BP27" s="255" t="s">
        <v>305</v>
      </c>
      <c r="BQ27" s="135"/>
      <c r="BR27" s="7"/>
      <c r="BS27" s="255" t="s">
        <v>305</v>
      </c>
      <c r="BT27" s="135"/>
      <c r="BV27" s="255" t="s">
        <v>305</v>
      </c>
      <c r="BW27" s="135"/>
      <c r="BX27" s="7"/>
      <c r="BY27" s="255" t="s">
        <v>305</v>
      </c>
      <c r="BZ27" s="135"/>
      <c r="CA27" s="7"/>
      <c r="CB27" s="255" t="s">
        <v>305</v>
      </c>
      <c r="CC27" s="135"/>
      <c r="CD27" s="7"/>
      <c r="CE27" s="255" t="s">
        <v>305</v>
      </c>
      <c r="CF27" s="135"/>
      <c r="CH27" s="255" t="s">
        <v>305</v>
      </c>
      <c r="CI27" s="135"/>
      <c r="CJ27" s="7"/>
      <c r="CK27" s="255" t="s">
        <v>305</v>
      </c>
      <c r="CL27" s="135"/>
      <c r="CM27" s="7"/>
      <c r="CN27" s="255" t="s">
        <v>305</v>
      </c>
      <c r="CO27" s="135"/>
      <c r="CP27" s="7"/>
      <c r="CQ27" s="255" t="s">
        <v>305</v>
      </c>
      <c r="CR27" s="135"/>
      <c r="CT27" s="255"/>
      <c r="CU27" s="135"/>
      <c r="CV27" s="7"/>
      <c r="CW27" s="255"/>
      <c r="CX27" s="135"/>
      <c r="CY27" s="7"/>
      <c r="CZ27" s="255"/>
      <c r="DA27" s="135"/>
      <c r="DB27" s="7"/>
      <c r="DC27" s="255"/>
      <c r="DD27" s="135"/>
    </row>
    <row r="28" spans="2:108" x14ac:dyDescent="0.25">
      <c r="O28" t="s">
        <v>0</v>
      </c>
    </row>
    <row r="33" spans="273:274" x14ac:dyDescent="0.25">
      <c r="JN33" t="s">
        <v>0</v>
      </c>
    </row>
    <row r="36" spans="273:274" x14ac:dyDescent="0.25">
      <c r="JM36" t="s">
        <v>0</v>
      </c>
    </row>
    <row r="110" spans="297:297" s="64" customFormat="1" x14ac:dyDescent="0.25"/>
    <row r="112" spans="297:297" x14ac:dyDescent="0.25">
      <c r="KK112" t="s">
        <v>0</v>
      </c>
    </row>
    <row r="117" s="64" customFormat="1" x14ac:dyDescent="0.25"/>
    <row r="159" spans="2:12" ht="15.75" thickBot="1" x14ac:dyDescent="0.3"/>
    <row r="160" spans="2:12" ht="15.75" thickBot="1" x14ac:dyDescent="0.3">
      <c r="B160" s="250" t="s">
        <v>9</v>
      </c>
      <c r="C160" s="28" t="s">
        <v>0</v>
      </c>
      <c r="D160" s="28"/>
      <c r="E160" s="251" t="s">
        <v>8</v>
      </c>
      <c r="F160" s="28" t="s">
        <v>0</v>
      </c>
      <c r="G160" s="28"/>
      <c r="H160" s="154" t="s">
        <v>7</v>
      </c>
      <c r="I160" s="28" t="s">
        <v>0</v>
      </c>
      <c r="J160" s="28"/>
      <c r="K160" s="253" t="s">
        <v>6</v>
      </c>
      <c r="L160" s="257" t="s">
        <v>0</v>
      </c>
    </row>
    <row r="161" spans="2:12" ht="15.75" thickBot="1" x14ac:dyDescent="0.3">
      <c r="B161" s="135" t="s">
        <v>306</v>
      </c>
      <c r="C161" s="256">
        <v>10000</v>
      </c>
      <c r="D161" s="10"/>
      <c r="E161" s="135" t="s">
        <v>306</v>
      </c>
      <c r="F161" s="256">
        <v>10000</v>
      </c>
      <c r="G161" s="10"/>
      <c r="H161" s="135" t="s">
        <v>306</v>
      </c>
      <c r="I161" s="256">
        <v>10000</v>
      </c>
      <c r="J161" s="10"/>
      <c r="K161" s="135" t="s">
        <v>306</v>
      </c>
      <c r="L161" s="256">
        <v>10000</v>
      </c>
    </row>
    <row r="162" spans="2:12" ht="15.75" thickBot="1" x14ac:dyDescent="0.3">
      <c r="B162" s="255" t="s">
        <v>307</v>
      </c>
      <c r="C162" s="135"/>
      <c r="D162" s="10"/>
      <c r="E162" s="255" t="s">
        <v>307</v>
      </c>
      <c r="F162" s="135"/>
      <c r="G162" s="10"/>
      <c r="H162" s="255" t="s">
        <v>307</v>
      </c>
      <c r="I162" s="135"/>
      <c r="J162" s="10"/>
      <c r="K162" s="255" t="s">
        <v>307</v>
      </c>
      <c r="L162" s="135"/>
    </row>
    <row r="163" spans="2:12" ht="15.75" thickBot="1" x14ac:dyDescent="0.3">
      <c r="B163" s="255" t="s">
        <v>300</v>
      </c>
      <c r="C163" s="255"/>
      <c r="D163" s="10" t="s">
        <v>0</v>
      </c>
      <c r="E163" s="255" t="s">
        <v>300</v>
      </c>
      <c r="F163" s="255"/>
      <c r="G163" s="10"/>
      <c r="H163" s="255" t="s">
        <v>300</v>
      </c>
      <c r="I163" s="255"/>
      <c r="J163" s="10"/>
      <c r="K163" s="255" t="s">
        <v>300</v>
      </c>
      <c r="L163" s="255"/>
    </row>
    <row r="164" spans="2:12" ht="15.75" thickBot="1" x14ac:dyDescent="0.3">
      <c r="B164" s="135" t="s">
        <v>303</v>
      </c>
      <c r="C164" s="135"/>
      <c r="D164" s="10"/>
      <c r="E164" s="135" t="s">
        <v>303</v>
      </c>
      <c r="F164" s="135"/>
      <c r="G164" s="10"/>
      <c r="H164" s="135" t="s">
        <v>303</v>
      </c>
      <c r="I164" s="135"/>
      <c r="J164" s="10" t="s">
        <v>0</v>
      </c>
      <c r="K164" s="135" t="s">
        <v>303</v>
      </c>
      <c r="L164" s="135"/>
    </row>
    <row r="165" spans="2:12" ht="15.75" thickBot="1" x14ac:dyDescent="0.3">
      <c r="B165" s="255" t="s">
        <v>304</v>
      </c>
      <c r="C165" s="135"/>
      <c r="D165" s="10" t="s">
        <v>0</v>
      </c>
      <c r="E165" s="255" t="s">
        <v>304</v>
      </c>
      <c r="F165" s="135"/>
      <c r="G165" s="10"/>
      <c r="H165" s="255" t="s">
        <v>304</v>
      </c>
      <c r="I165" s="135"/>
      <c r="J165" s="10"/>
      <c r="K165" s="255" t="s">
        <v>304</v>
      </c>
      <c r="L165" s="135"/>
    </row>
    <row r="166" spans="2:12" ht="15.75" thickBot="1" x14ac:dyDescent="0.3">
      <c r="B166" s="135" t="s">
        <v>308</v>
      </c>
      <c r="C166" s="135"/>
      <c r="D166" s="10"/>
      <c r="E166" s="135" t="s">
        <v>308</v>
      </c>
      <c r="F166" s="135"/>
      <c r="G166" s="10"/>
      <c r="H166" s="135" t="s">
        <v>308</v>
      </c>
      <c r="I166" s="135"/>
      <c r="J166" s="10"/>
      <c r="K166" s="135" t="s">
        <v>308</v>
      </c>
      <c r="L166" s="135"/>
    </row>
    <row r="167" spans="2:12" ht="15.75" thickBot="1" x14ac:dyDescent="0.3">
      <c r="B167" s="255" t="s">
        <v>305</v>
      </c>
      <c r="C167" s="135"/>
      <c r="D167" s="10" t="s">
        <v>0</v>
      </c>
      <c r="E167" s="255" t="s">
        <v>305</v>
      </c>
      <c r="F167" s="135"/>
      <c r="G167" s="10"/>
      <c r="H167" s="255" t="s">
        <v>305</v>
      </c>
      <c r="I167" s="135"/>
      <c r="J167" s="10"/>
      <c r="K167" s="255" t="s">
        <v>305</v>
      </c>
      <c r="L167" s="135"/>
    </row>
    <row r="168" spans="2:12" x14ac:dyDescent="0.25"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9"/>
    </row>
    <row r="169" spans="2:12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9"/>
    </row>
    <row r="170" spans="2:12" ht="15.75" thickBot="1" x14ac:dyDescent="0.3">
      <c r="B170" s="11"/>
      <c r="C170" s="10"/>
      <c r="D170" s="10"/>
      <c r="E170" s="10"/>
      <c r="F170" s="260" t="s">
        <v>312</v>
      </c>
      <c r="G170" s="261"/>
      <c r="H170" s="260" t="s">
        <v>314</v>
      </c>
      <c r="I170" s="261"/>
      <c r="J170" s="10"/>
      <c r="K170" s="10"/>
      <c r="L170" s="9"/>
    </row>
    <row r="171" spans="2:12" ht="15.75" thickBot="1" x14ac:dyDescent="0.3">
      <c r="B171" s="11"/>
      <c r="C171" s="10"/>
      <c r="D171" s="10"/>
      <c r="E171" s="10"/>
      <c r="F171" s="258" t="s">
        <v>313</v>
      </c>
      <c r="G171" s="259"/>
      <c r="H171" s="259" t="s">
        <v>315</v>
      </c>
      <c r="I171" s="267"/>
      <c r="J171" s="10" t="s">
        <v>0</v>
      </c>
      <c r="K171" s="10"/>
      <c r="L171" s="9"/>
    </row>
    <row r="172" spans="2:12" ht="15.75" thickBot="1" x14ac:dyDescent="0.3">
      <c r="B172" s="11"/>
      <c r="C172" s="10"/>
      <c r="D172" s="10"/>
      <c r="E172" s="10"/>
      <c r="F172" s="263" t="s">
        <v>309</v>
      </c>
      <c r="G172" s="264" t="s">
        <v>310</v>
      </c>
      <c r="H172" s="262" t="s">
        <v>311</v>
      </c>
      <c r="I172" s="266"/>
      <c r="J172" s="10"/>
      <c r="K172" s="10"/>
      <c r="L172" s="9"/>
    </row>
    <row r="173" spans="2:12" x14ac:dyDescent="0.25"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9"/>
    </row>
    <row r="174" spans="2:12" x14ac:dyDescent="0.25"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9"/>
    </row>
    <row r="175" spans="2:12" ht="15.75" thickBot="1" x14ac:dyDescent="0.3"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9"/>
    </row>
    <row r="176" spans="2:12" ht="15.75" thickBot="1" x14ac:dyDescent="0.3">
      <c r="B176" s="199" t="s">
        <v>31</v>
      </c>
      <c r="C176" s="10" t="s">
        <v>0</v>
      </c>
      <c r="D176" s="10"/>
      <c r="E176" s="158" t="s">
        <v>134</v>
      </c>
      <c r="F176" s="10" t="s">
        <v>0</v>
      </c>
      <c r="G176" s="10"/>
      <c r="H176" s="254" t="s">
        <v>4</v>
      </c>
      <c r="I176" s="10" t="s">
        <v>0</v>
      </c>
      <c r="J176" s="10"/>
      <c r="K176" s="252" t="s">
        <v>3</v>
      </c>
      <c r="L176" s="9" t="s">
        <v>0</v>
      </c>
    </row>
    <row r="177" spans="2:12" ht="15.75" thickBot="1" x14ac:dyDescent="0.3">
      <c r="B177" s="135" t="s">
        <v>306</v>
      </c>
      <c r="C177" s="256">
        <v>10000</v>
      </c>
      <c r="D177" s="10"/>
      <c r="E177" s="135" t="s">
        <v>306</v>
      </c>
      <c r="F177" s="256">
        <v>10000</v>
      </c>
      <c r="G177" s="10"/>
      <c r="H177" s="135" t="s">
        <v>306</v>
      </c>
      <c r="I177" s="256">
        <v>10000</v>
      </c>
      <c r="J177" s="10"/>
      <c r="K177" s="135" t="s">
        <v>306</v>
      </c>
      <c r="L177" s="256">
        <v>10000</v>
      </c>
    </row>
    <row r="178" spans="2:12" ht="15.75" thickBot="1" x14ac:dyDescent="0.3">
      <c r="B178" s="255" t="s">
        <v>307</v>
      </c>
      <c r="C178" s="135"/>
      <c r="D178" s="10"/>
      <c r="E178" s="255" t="s">
        <v>307</v>
      </c>
      <c r="F178" s="135"/>
      <c r="G178" s="10"/>
      <c r="H178" s="255" t="s">
        <v>307</v>
      </c>
      <c r="I178" s="135"/>
      <c r="J178" s="10"/>
      <c r="K178" s="255" t="s">
        <v>307</v>
      </c>
      <c r="L178" s="135"/>
    </row>
    <row r="179" spans="2:12" ht="15.75" thickBot="1" x14ac:dyDescent="0.3">
      <c r="B179" s="255" t="s">
        <v>300</v>
      </c>
      <c r="C179" s="255"/>
      <c r="D179" s="10"/>
      <c r="E179" s="255" t="s">
        <v>300</v>
      </c>
      <c r="F179" s="255"/>
      <c r="G179" s="10"/>
      <c r="H179" s="255" t="s">
        <v>300</v>
      </c>
      <c r="I179" s="255"/>
      <c r="J179" s="10"/>
      <c r="K179" s="255" t="s">
        <v>300</v>
      </c>
      <c r="L179" s="255"/>
    </row>
    <row r="180" spans="2:12" ht="15.75" thickBot="1" x14ac:dyDescent="0.3">
      <c r="B180" s="135" t="s">
        <v>303</v>
      </c>
      <c r="C180" s="135"/>
      <c r="D180" s="10"/>
      <c r="E180" s="135" t="s">
        <v>303</v>
      </c>
      <c r="F180" s="135"/>
      <c r="G180" s="10"/>
      <c r="H180" s="135" t="s">
        <v>303</v>
      </c>
      <c r="I180" s="135"/>
      <c r="J180" s="10"/>
      <c r="K180" s="135" t="s">
        <v>303</v>
      </c>
      <c r="L180" s="135"/>
    </row>
    <row r="181" spans="2:12" ht="15.75" thickBot="1" x14ac:dyDescent="0.3">
      <c r="B181" s="255" t="s">
        <v>304</v>
      </c>
      <c r="C181" s="135"/>
      <c r="D181" s="10"/>
      <c r="E181" s="255" t="s">
        <v>304</v>
      </c>
      <c r="F181" s="135"/>
      <c r="G181" s="10"/>
      <c r="H181" s="255" t="s">
        <v>304</v>
      </c>
      <c r="I181" s="135"/>
      <c r="J181" s="10"/>
      <c r="K181" s="255" t="s">
        <v>304</v>
      </c>
      <c r="L181" s="135"/>
    </row>
    <row r="182" spans="2:12" ht="15.75" thickBot="1" x14ac:dyDescent="0.3">
      <c r="B182" s="135" t="s">
        <v>308</v>
      </c>
      <c r="C182" s="135"/>
      <c r="D182" s="10"/>
      <c r="E182" s="135" t="s">
        <v>308</v>
      </c>
      <c r="F182" s="135"/>
      <c r="G182" s="10"/>
      <c r="H182" s="135" t="s">
        <v>308</v>
      </c>
      <c r="I182" s="135"/>
      <c r="J182" s="10"/>
      <c r="K182" s="135" t="s">
        <v>308</v>
      </c>
      <c r="L182" s="135"/>
    </row>
    <row r="183" spans="2:12" ht="15.75" thickBot="1" x14ac:dyDescent="0.3">
      <c r="B183" s="255" t="s">
        <v>305</v>
      </c>
      <c r="C183" s="135"/>
      <c r="D183" s="7"/>
      <c r="E183" s="255" t="s">
        <v>305</v>
      </c>
      <c r="F183" s="135"/>
      <c r="G183" s="7"/>
      <c r="H183" s="255" t="s">
        <v>305</v>
      </c>
      <c r="I183" s="135"/>
      <c r="J183" s="7"/>
      <c r="K183" s="255" t="s">
        <v>305</v>
      </c>
      <c r="L183" s="135"/>
    </row>
    <row r="184" spans="2:12" ht="15.75" thickBot="1" x14ac:dyDescent="0.3"/>
    <row r="185" spans="2:12" ht="15.75" thickBot="1" x14ac:dyDescent="0.3">
      <c r="B185" s="250" t="s">
        <v>9</v>
      </c>
      <c r="C185" s="28" t="s">
        <v>0</v>
      </c>
      <c r="D185" s="28"/>
      <c r="E185" s="251" t="s">
        <v>8</v>
      </c>
      <c r="F185" s="28" t="s">
        <v>0</v>
      </c>
      <c r="G185" s="28"/>
      <c r="H185" s="154" t="s">
        <v>7</v>
      </c>
      <c r="I185" s="28" t="s">
        <v>0</v>
      </c>
      <c r="J185" s="28"/>
      <c r="K185" s="253" t="s">
        <v>6</v>
      </c>
      <c r="L185" s="257" t="s">
        <v>0</v>
      </c>
    </row>
    <row r="186" spans="2:12" ht="15.75" thickBot="1" x14ac:dyDescent="0.3">
      <c r="B186" s="135" t="s">
        <v>306</v>
      </c>
      <c r="C186" s="256">
        <v>10000</v>
      </c>
      <c r="D186" s="10"/>
      <c r="E186" s="135" t="s">
        <v>306</v>
      </c>
      <c r="F186" s="256">
        <v>10000</v>
      </c>
      <c r="G186" s="10"/>
      <c r="H186" s="135" t="s">
        <v>306</v>
      </c>
      <c r="I186" s="256">
        <v>10000</v>
      </c>
      <c r="J186" s="10"/>
      <c r="K186" s="135" t="s">
        <v>306</v>
      </c>
      <c r="L186" s="256">
        <v>10000</v>
      </c>
    </row>
    <row r="187" spans="2:12" ht="15.75" thickBot="1" x14ac:dyDescent="0.3">
      <c r="B187" s="255" t="s">
        <v>307</v>
      </c>
      <c r="C187" s="135"/>
      <c r="D187" s="10"/>
      <c r="E187" s="255" t="s">
        <v>307</v>
      </c>
      <c r="F187" s="135"/>
      <c r="G187" s="10"/>
      <c r="H187" s="255" t="s">
        <v>307</v>
      </c>
      <c r="I187" s="135"/>
      <c r="J187" s="10"/>
      <c r="K187" s="255" t="s">
        <v>307</v>
      </c>
      <c r="L187" s="135"/>
    </row>
    <row r="188" spans="2:12" ht="15.75" thickBot="1" x14ac:dyDescent="0.3">
      <c r="B188" s="255" t="s">
        <v>300</v>
      </c>
      <c r="C188" s="255"/>
      <c r="D188" s="10" t="s">
        <v>0</v>
      </c>
      <c r="E188" s="255" t="s">
        <v>300</v>
      </c>
      <c r="F188" s="255"/>
      <c r="G188" s="10"/>
      <c r="H188" s="255" t="s">
        <v>300</v>
      </c>
      <c r="I188" s="255"/>
      <c r="J188" s="10"/>
      <c r="K188" s="255" t="s">
        <v>300</v>
      </c>
      <c r="L188" s="255"/>
    </row>
    <row r="189" spans="2:12" ht="15.75" thickBot="1" x14ac:dyDescent="0.3">
      <c r="B189" s="135" t="s">
        <v>303</v>
      </c>
      <c r="C189" s="135"/>
      <c r="D189" s="10"/>
      <c r="E189" s="135" t="s">
        <v>303</v>
      </c>
      <c r="F189" s="135"/>
      <c r="G189" s="10"/>
      <c r="H189" s="135" t="s">
        <v>303</v>
      </c>
      <c r="I189" s="135"/>
      <c r="J189" s="10" t="s">
        <v>0</v>
      </c>
      <c r="K189" s="135" t="s">
        <v>303</v>
      </c>
      <c r="L189" s="135"/>
    </row>
    <row r="190" spans="2:12" ht="15.75" thickBot="1" x14ac:dyDescent="0.3">
      <c r="B190" s="255" t="s">
        <v>304</v>
      </c>
      <c r="C190" s="135"/>
      <c r="D190" s="10" t="s">
        <v>0</v>
      </c>
      <c r="E190" s="255" t="s">
        <v>304</v>
      </c>
      <c r="F190" s="135"/>
      <c r="G190" s="10"/>
      <c r="H190" s="255" t="s">
        <v>304</v>
      </c>
      <c r="I190" s="135"/>
      <c r="J190" s="10"/>
      <c r="K190" s="255" t="s">
        <v>304</v>
      </c>
      <c r="L190" s="135"/>
    </row>
    <row r="191" spans="2:12" ht="15.75" thickBot="1" x14ac:dyDescent="0.3">
      <c r="B191" s="135" t="s">
        <v>308</v>
      </c>
      <c r="C191" s="135"/>
      <c r="D191" s="10"/>
      <c r="E191" s="135" t="s">
        <v>308</v>
      </c>
      <c r="F191" s="135"/>
      <c r="G191" s="10"/>
      <c r="H191" s="135" t="s">
        <v>308</v>
      </c>
      <c r="I191" s="135"/>
      <c r="J191" s="10"/>
      <c r="K191" s="135" t="s">
        <v>308</v>
      </c>
      <c r="L191" s="135"/>
    </row>
    <row r="192" spans="2:12" ht="15.75" thickBot="1" x14ac:dyDescent="0.3">
      <c r="B192" s="255" t="s">
        <v>305</v>
      </c>
      <c r="C192" s="135"/>
      <c r="D192" s="10" t="s">
        <v>0</v>
      </c>
      <c r="E192" s="255" t="s">
        <v>305</v>
      </c>
      <c r="F192" s="135"/>
      <c r="G192" s="10"/>
      <c r="H192" s="255" t="s">
        <v>305</v>
      </c>
      <c r="I192" s="135"/>
      <c r="J192" s="10"/>
      <c r="K192" s="255" t="s">
        <v>305</v>
      </c>
      <c r="L192" s="135"/>
    </row>
    <row r="193" spans="2:12" x14ac:dyDescent="0.25"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9"/>
    </row>
    <row r="194" spans="2:12" ht="15.75" thickBot="1" x14ac:dyDescent="0.3"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9"/>
    </row>
    <row r="195" spans="2:12" ht="15.75" thickBot="1" x14ac:dyDescent="0.3">
      <c r="B195" s="11"/>
      <c r="C195" s="10"/>
      <c r="D195" s="10"/>
      <c r="E195" s="10"/>
      <c r="F195" s="260" t="s">
        <v>312</v>
      </c>
      <c r="G195" s="261"/>
      <c r="H195" s="260" t="s">
        <v>314</v>
      </c>
      <c r="I195" s="261"/>
      <c r="J195" s="10"/>
      <c r="K195" s="10"/>
      <c r="L195" s="9"/>
    </row>
    <row r="196" spans="2:12" ht="15.75" thickBot="1" x14ac:dyDescent="0.3">
      <c r="B196" s="11"/>
      <c r="C196" s="10"/>
      <c r="D196" s="10"/>
      <c r="E196" s="10"/>
      <c r="F196" s="258" t="s">
        <v>313</v>
      </c>
      <c r="G196" s="259"/>
      <c r="H196" s="259" t="s">
        <v>315</v>
      </c>
      <c r="I196" s="267"/>
      <c r="J196" s="10" t="s">
        <v>0</v>
      </c>
      <c r="K196" s="10"/>
      <c r="L196" s="9"/>
    </row>
    <row r="197" spans="2:12" ht="15.75" thickBot="1" x14ac:dyDescent="0.3">
      <c r="B197" s="11"/>
      <c r="C197" s="10"/>
      <c r="D197" s="10"/>
      <c r="E197" s="10"/>
      <c r="F197" s="263" t="s">
        <v>309</v>
      </c>
      <c r="G197" s="264" t="s">
        <v>310</v>
      </c>
      <c r="H197" s="262" t="s">
        <v>311</v>
      </c>
      <c r="I197" s="266"/>
      <c r="J197" s="10"/>
      <c r="K197" s="10"/>
      <c r="L197" s="9"/>
    </row>
    <row r="198" spans="2:12" x14ac:dyDescent="0.25"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9"/>
    </row>
    <row r="199" spans="2:12" x14ac:dyDescent="0.25"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9"/>
    </row>
    <row r="200" spans="2:12" ht="15.75" thickBot="1" x14ac:dyDescent="0.3"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9"/>
    </row>
    <row r="201" spans="2:12" ht="15.75" thickBot="1" x14ac:dyDescent="0.3">
      <c r="B201" s="199" t="s">
        <v>31</v>
      </c>
      <c r="C201" s="10" t="s">
        <v>0</v>
      </c>
      <c r="D201" s="10"/>
      <c r="E201" s="158" t="s">
        <v>134</v>
      </c>
      <c r="F201" s="10" t="s">
        <v>0</v>
      </c>
      <c r="G201" s="10"/>
      <c r="H201" s="254" t="s">
        <v>4</v>
      </c>
      <c r="I201" s="10" t="s">
        <v>0</v>
      </c>
      <c r="J201" s="10"/>
      <c r="K201" s="252" t="s">
        <v>3</v>
      </c>
      <c r="L201" s="9" t="s">
        <v>0</v>
      </c>
    </row>
    <row r="202" spans="2:12" ht="15.75" thickBot="1" x14ac:dyDescent="0.3">
      <c r="B202" s="135" t="s">
        <v>306</v>
      </c>
      <c r="C202" s="256">
        <v>10000</v>
      </c>
      <c r="D202" s="10"/>
      <c r="E202" s="135" t="s">
        <v>306</v>
      </c>
      <c r="F202" s="256">
        <v>10000</v>
      </c>
      <c r="G202" s="10"/>
      <c r="H202" s="135" t="s">
        <v>306</v>
      </c>
      <c r="I202" s="256">
        <v>10000</v>
      </c>
      <c r="J202" s="10"/>
      <c r="K202" s="135" t="s">
        <v>306</v>
      </c>
      <c r="L202" s="256">
        <v>10000</v>
      </c>
    </row>
    <row r="203" spans="2:12" ht="15.75" thickBot="1" x14ac:dyDescent="0.3">
      <c r="B203" s="255" t="s">
        <v>307</v>
      </c>
      <c r="C203" s="135"/>
      <c r="D203" s="10"/>
      <c r="E203" s="255" t="s">
        <v>307</v>
      </c>
      <c r="F203" s="135"/>
      <c r="G203" s="10"/>
      <c r="H203" s="255" t="s">
        <v>307</v>
      </c>
      <c r="I203" s="135"/>
      <c r="J203" s="10"/>
      <c r="K203" s="255" t="s">
        <v>307</v>
      </c>
      <c r="L203" s="135"/>
    </row>
    <row r="204" spans="2:12" ht="15.75" thickBot="1" x14ac:dyDescent="0.3">
      <c r="B204" s="255" t="s">
        <v>300</v>
      </c>
      <c r="C204" s="255"/>
      <c r="D204" s="10"/>
      <c r="E204" s="255" t="s">
        <v>300</v>
      </c>
      <c r="F204" s="255"/>
      <c r="G204" s="10"/>
      <c r="H204" s="255" t="s">
        <v>300</v>
      </c>
      <c r="I204" s="255"/>
      <c r="J204" s="10"/>
      <c r="K204" s="255" t="s">
        <v>300</v>
      </c>
      <c r="L204" s="255"/>
    </row>
    <row r="205" spans="2:12" ht="15.75" thickBot="1" x14ac:dyDescent="0.3">
      <c r="B205" s="135" t="s">
        <v>303</v>
      </c>
      <c r="C205" s="135"/>
      <c r="D205" s="10"/>
      <c r="E205" s="135" t="s">
        <v>303</v>
      </c>
      <c r="F205" s="135"/>
      <c r="G205" s="10"/>
      <c r="H205" s="135" t="s">
        <v>303</v>
      </c>
      <c r="I205" s="135"/>
      <c r="J205" s="10"/>
      <c r="K205" s="135" t="s">
        <v>303</v>
      </c>
      <c r="L205" s="135"/>
    </row>
    <row r="206" spans="2:12" ht="15.75" thickBot="1" x14ac:dyDescent="0.3">
      <c r="B206" s="255" t="s">
        <v>304</v>
      </c>
      <c r="C206" s="135"/>
      <c r="D206" s="10"/>
      <c r="E206" s="255" t="s">
        <v>304</v>
      </c>
      <c r="F206" s="135"/>
      <c r="G206" s="10"/>
      <c r="H206" s="255" t="s">
        <v>304</v>
      </c>
      <c r="I206" s="135"/>
      <c r="J206" s="10"/>
      <c r="K206" s="255" t="s">
        <v>304</v>
      </c>
      <c r="L206" s="135"/>
    </row>
    <row r="207" spans="2:12" ht="15.75" thickBot="1" x14ac:dyDescent="0.3">
      <c r="B207" s="135" t="s">
        <v>308</v>
      </c>
      <c r="C207" s="135"/>
      <c r="D207" s="10"/>
      <c r="E207" s="135" t="s">
        <v>308</v>
      </c>
      <c r="F207" s="135"/>
      <c r="G207" s="10"/>
      <c r="H207" s="135" t="s">
        <v>308</v>
      </c>
      <c r="I207" s="135"/>
      <c r="J207" s="10"/>
      <c r="K207" s="135" t="s">
        <v>308</v>
      </c>
      <c r="L207" s="135"/>
    </row>
    <row r="208" spans="2:12" ht="15.75" thickBot="1" x14ac:dyDescent="0.3">
      <c r="B208" s="255" t="s">
        <v>305</v>
      </c>
      <c r="C208" s="135"/>
      <c r="D208" s="7"/>
      <c r="E208" s="255" t="s">
        <v>305</v>
      </c>
      <c r="F208" s="135"/>
      <c r="G208" s="7"/>
      <c r="H208" s="255" t="s">
        <v>305</v>
      </c>
      <c r="I208" s="135"/>
      <c r="J208" s="7"/>
      <c r="K208" s="255" t="s">
        <v>305</v>
      </c>
      <c r="L208" s="135"/>
    </row>
    <row r="209" spans="2:12" ht="15.75" thickBot="1" x14ac:dyDescent="0.3"/>
    <row r="210" spans="2:12" ht="15.75" thickBot="1" x14ac:dyDescent="0.3">
      <c r="B210" s="250" t="s">
        <v>9</v>
      </c>
      <c r="C210" s="28" t="s">
        <v>0</v>
      </c>
      <c r="D210" s="28"/>
      <c r="E210" s="251" t="s">
        <v>8</v>
      </c>
      <c r="F210" s="28" t="s">
        <v>0</v>
      </c>
      <c r="G210" s="28"/>
      <c r="H210" s="154" t="s">
        <v>7</v>
      </c>
      <c r="I210" s="28" t="s">
        <v>0</v>
      </c>
      <c r="J210" s="28"/>
      <c r="K210" s="253" t="s">
        <v>6</v>
      </c>
      <c r="L210" s="257" t="s">
        <v>0</v>
      </c>
    </row>
    <row r="211" spans="2:12" ht="15.75" thickBot="1" x14ac:dyDescent="0.3">
      <c r="B211" s="135" t="s">
        <v>306</v>
      </c>
      <c r="C211" s="256">
        <v>10000</v>
      </c>
      <c r="D211" s="10"/>
      <c r="E211" s="135" t="s">
        <v>306</v>
      </c>
      <c r="F211" s="256">
        <v>10000</v>
      </c>
      <c r="G211" s="10"/>
      <c r="H211" s="135" t="s">
        <v>306</v>
      </c>
      <c r="I211" s="256">
        <v>10000</v>
      </c>
      <c r="J211" s="10"/>
      <c r="K211" s="135" t="s">
        <v>306</v>
      </c>
      <c r="L211" s="256">
        <v>10000</v>
      </c>
    </row>
    <row r="212" spans="2:12" ht="15.75" thickBot="1" x14ac:dyDescent="0.3">
      <c r="B212" s="255" t="s">
        <v>307</v>
      </c>
      <c r="C212" s="135"/>
      <c r="D212" s="10"/>
      <c r="E212" s="255" t="s">
        <v>307</v>
      </c>
      <c r="F212" s="135"/>
      <c r="G212" s="10"/>
      <c r="H212" s="255" t="s">
        <v>307</v>
      </c>
      <c r="I212" s="135"/>
      <c r="J212" s="10"/>
      <c r="K212" s="255" t="s">
        <v>307</v>
      </c>
      <c r="L212" s="135"/>
    </row>
    <row r="213" spans="2:12" ht="15.75" thickBot="1" x14ac:dyDescent="0.3">
      <c r="B213" s="255" t="s">
        <v>300</v>
      </c>
      <c r="C213" s="255"/>
      <c r="D213" s="10" t="s">
        <v>0</v>
      </c>
      <c r="E213" s="255" t="s">
        <v>300</v>
      </c>
      <c r="F213" s="255"/>
      <c r="G213" s="10"/>
      <c r="H213" s="255" t="s">
        <v>300</v>
      </c>
      <c r="I213" s="255"/>
      <c r="J213" s="10"/>
      <c r="K213" s="255" t="s">
        <v>300</v>
      </c>
      <c r="L213" s="255"/>
    </row>
    <row r="214" spans="2:12" ht="15.75" thickBot="1" x14ac:dyDescent="0.3">
      <c r="B214" s="135" t="s">
        <v>303</v>
      </c>
      <c r="C214" s="135"/>
      <c r="D214" s="10"/>
      <c r="E214" s="135" t="s">
        <v>303</v>
      </c>
      <c r="F214" s="135"/>
      <c r="G214" s="10"/>
      <c r="H214" s="135" t="s">
        <v>303</v>
      </c>
      <c r="I214" s="135"/>
      <c r="J214" s="10" t="s">
        <v>0</v>
      </c>
      <c r="K214" s="135" t="s">
        <v>303</v>
      </c>
      <c r="L214" s="135"/>
    </row>
    <row r="215" spans="2:12" ht="15.75" thickBot="1" x14ac:dyDescent="0.3">
      <c r="B215" s="255" t="s">
        <v>304</v>
      </c>
      <c r="C215" s="135"/>
      <c r="D215" s="10" t="s">
        <v>0</v>
      </c>
      <c r="E215" s="255" t="s">
        <v>304</v>
      </c>
      <c r="F215" s="135"/>
      <c r="G215" s="10"/>
      <c r="H215" s="255" t="s">
        <v>304</v>
      </c>
      <c r="I215" s="135"/>
      <c r="J215" s="10"/>
      <c r="K215" s="255" t="s">
        <v>304</v>
      </c>
      <c r="L215" s="135"/>
    </row>
    <row r="216" spans="2:12" ht="15.75" thickBot="1" x14ac:dyDescent="0.3">
      <c r="B216" s="135" t="s">
        <v>308</v>
      </c>
      <c r="C216" s="135"/>
      <c r="D216" s="10"/>
      <c r="E216" s="135" t="s">
        <v>308</v>
      </c>
      <c r="F216" s="135"/>
      <c r="G216" s="10"/>
      <c r="H216" s="135" t="s">
        <v>308</v>
      </c>
      <c r="I216" s="135"/>
      <c r="J216" s="10"/>
      <c r="K216" s="135" t="s">
        <v>308</v>
      </c>
      <c r="L216" s="135"/>
    </row>
    <row r="217" spans="2:12" ht="15.75" thickBot="1" x14ac:dyDescent="0.3">
      <c r="B217" s="255" t="s">
        <v>305</v>
      </c>
      <c r="C217" s="135"/>
      <c r="D217" s="10" t="s">
        <v>0</v>
      </c>
      <c r="E217" s="255" t="s">
        <v>305</v>
      </c>
      <c r="F217" s="135"/>
      <c r="G217" s="10"/>
      <c r="H217" s="255" t="s">
        <v>305</v>
      </c>
      <c r="I217" s="135"/>
      <c r="J217" s="10"/>
      <c r="K217" s="255" t="s">
        <v>305</v>
      </c>
      <c r="L217" s="135"/>
    </row>
    <row r="218" spans="2:12" x14ac:dyDescent="0.25"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9"/>
    </row>
    <row r="219" spans="2:12" ht="15.75" thickBot="1" x14ac:dyDescent="0.3"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9"/>
    </row>
    <row r="220" spans="2:12" ht="15.75" thickBot="1" x14ac:dyDescent="0.3">
      <c r="B220" s="11"/>
      <c r="C220" s="10"/>
      <c r="D220" s="10"/>
      <c r="E220" s="10"/>
      <c r="F220" s="260" t="s">
        <v>312</v>
      </c>
      <c r="G220" s="261"/>
      <c r="H220" s="260" t="s">
        <v>314</v>
      </c>
      <c r="I220" s="261"/>
      <c r="J220" s="10"/>
      <c r="K220" s="10"/>
      <c r="L220" s="9"/>
    </row>
    <row r="221" spans="2:12" ht="15.75" thickBot="1" x14ac:dyDescent="0.3">
      <c r="B221" s="11"/>
      <c r="C221" s="10"/>
      <c r="D221" s="10"/>
      <c r="E221" s="10"/>
      <c r="F221" s="258" t="s">
        <v>313</v>
      </c>
      <c r="G221" s="259"/>
      <c r="H221" s="259" t="s">
        <v>315</v>
      </c>
      <c r="I221" s="267"/>
      <c r="J221" s="10" t="s">
        <v>0</v>
      </c>
      <c r="K221" s="10"/>
      <c r="L221" s="9"/>
    </row>
    <row r="222" spans="2:12" ht="15.75" thickBot="1" x14ac:dyDescent="0.3">
      <c r="B222" s="11"/>
      <c r="C222" s="10"/>
      <c r="D222" s="10"/>
      <c r="E222" s="10"/>
      <c r="F222" s="263" t="s">
        <v>309</v>
      </c>
      <c r="G222" s="264" t="s">
        <v>310</v>
      </c>
      <c r="H222" s="262" t="s">
        <v>311</v>
      </c>
      <c r="I222" s="266"/>
      <c r="J222" s="10"/>
      <c r="K222" s="10"/>
      <c r="L222" s="9"/>
    </row>
    <row r="223" spans="2:12" x14ac:dyDescent="0.25"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9"/>
    </row>
    <row r="224" spans="2:12" x14ac:dyDescent="0.25"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9"/>
    </row>
    <row r="225" spans="2:12" ht="15.75" thickBot="1" x14ac:dyDescent="0.3"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9"/>
    </row>
    <row r="226" spans="2:12" ht="15.75" thickBot="1" x14ac:dyDescent="0.3">
      <c r="B226" s="199" t="s">
        <v>31</v>
      </c>
      <c r="C226" s="10" t="s">
        <v>0</v>
      </c>
      <c r="D226" s="10"/>
      <c r="E226" s="158" t="s">
        <v>134</v>
      </c>
      <c r="F226" s="10" t="s">
        <v>0</v>
      </c>
      <c r="G226" s="10"/>
      <c r="H226" s="254" t="s">
        <v>4</v>
      </c>
      <c r="I226" s="10" t="s">
        <v>0</v>
      </c>
      <c r="J226" s="10"/>
      <c r="K226" s="252" t="s">
        <v>3</v>
      </c>
      <c r="L226" s="9" t="s">
        <v>0</v>
      </c>
    </row>
    <row r="227" spans="2:12" ht="15.75" thickBot="1" x14ac:dyDescent="0.3">
      <c r="B227" s="135" t="s">
        <v>306</v>
      </c>
      <c r="C227" s="256">
        <v>10000</v>
      </c>
      <c r="D227" s="10"/>
      <c r="E227" s="135" t="s">
        <v>306</v>
      </c>
      <c r="F227" s="256">
        <v>10000</v>
      </c>
      <c r="G227" s="10"/>
      <c r="H227" s="135" t="s">
        <v>306</v>
      </c>
      <c r="I227" s="256">
        <v>10000</v>
      </c>
      <c r="J227" s="10"/>
      <c r="K227" s="135" t="s">
        <v>306</v>
      </c>
      <c r="L227" s="256">
        <v>10000</v>
      </c>
    </row>
    <row r="228" spans="2:12" ht="15.75" thickBot="1" x14ac:dyDescent="0.3">
      <c r="B228" s="255" t="s">
        <v>307</v>
      </c>
      <c r="C228" s="135"/>
      <c r="D228" s="10"/>
      <c r="E228" s="255" t="s">
        <v>307</v>
      </c>
      <c r="F228" s="135"/>
      <c r="G228" s="10"/>
      <c r="H228" s="255" t="s">
        <v>307</v>
      </c>
      <c r="I228" s="135"/>
      <c r="J228" s="10"/>
      <c r="K228" s="255" t="s">
        <v>307</v>
      </c>
      <c r="L228" s="135"/>
    </row>
    <row r="229" spans="2:12" ht="15.75" thickBot="1" x14ac:dyDescent="0.3">
      <c r="B229" s="255" t="s">
        <v>300</v>
      </c>
      <c r="C229" s="255"/>
      <c r="D229" s="10"/>
      <c r="E229" s="255" t="s">
        <v>300</v>
      </c>
      <c r="F229" s="255"/>
      <c r="G229" s="10"/>
      <c r="H229" s="255" t="s">
        <v>300</v>
      </c>
      <c r="I229" s="255"/>
      <c r="J229" s="10"/>
      <c r="K229" s="255" t="s">
        <v>300</v>
      </c>
      <c r="L229" s="255"/>
    </row>
    <row r="230" spans="2:12" ht="15.75" thickBot="1" x14ac:dyDescent="0.3">
      <c r="B230" s="135" t="s">
        <v>303</v>
      </c>
      <c r="C230" s="135"/>
      <c r="D230" s="10"/>
      <c r="E230" s="135" t="s">
        <v>303</v>
      </c>
      <c r="F230" s="135"/>
      <c r="G230" s="10"/>
      <c r="H230" s="135" t="s">
        <v>303</v>
      </c>
      <c r="I230" s="135"/>
      <c r="J230" s="10"/>
      <c r="K230" s="135" t="s">
        <v>303</v>
      </c>
      <c r="L230" s="135"/>
    </row>
    <row r="231" spans="2:12" ht="15.75" thickBot="1" x14ac:dyDescent="0.3">
      <c r="B231" s="255" t="s">
        <v>304</v>
      </c>
      <c r="C231" s="135"/>
      <c r="D231" s="10"/>
      <c r="E231" s="255" t="s">
        <v>304</v>
      </c>
      <c r="F231" s="135"/>
      <c r="G231" s="10"/>
      <c r="H231" s="255" t="s">
        <v>304</v>
      </c>
      <c r="I231" s="135"/>
      <c r="J231" s="10"/>
      <c r="K231" s="255" t="s">
        <v>304</v>
      </c>
      <c r="L231" s="135"/>
    </row>
    <row r="232" spans="2:12" ht="15.75" thickBot="1" x14ac:dyDescent="0.3">
      <c r="B232" s="135" t="s">
        <v>308</v>
      </c>
      <c r="C232" s="135"/>
      <c r="D232" s="10"/>
      <c r="E232" s="135" t="s">
        <v>308</v>
      </c>
      <c r="F232" s="135"/>
      <c r="G232" s="10"/>
      <c r="H232" s="135" t="s">
        <v>308</v>
      </c>
      <c r="I232" s="135"/>
      <c r="J232" s="10"/>
      <c r="K232" s="135" t="s">
        <v>308</v>
      </c>
      <c r="L232" s="135"/>
    </row>
    <row r="233" spans="2:12" ht="15.75" thickBot="1" x14ac:dyDescent="0.3">
      <c r="B233" s="255" t="s">
        <v>305</v>
      </c>
      <c r="C233" s="135"/>
      <c r="D233" s="7"/>
      <c r="E233" s="255" t="s">
        <v>305</v>
      </c>
      <c r="F233" s="135"/>
      <c r="G233" s="7"/>
      <c r="H233" s="255" t="s">
        <v>305</v>
      </c>
      <c r="I233" s="135"/>
      <c r="J233" s="7"/>
      <c r="K233" s="255" t="s">
        <v>305</v>
      </c>
      <c r="L233" s="135"/>
    </row>
    <row r="234" spans="2:12" ht="15.75" thickBot="1" x14ac:dyDescent="0.3"/>
    <row r="235" spans="2:12" ht="15.75" thickBot="1" x14ac:dyDescent="0.3">
      <c r="B235" s="250" t="s">
        <v>9</v>
      </c>
      <c r="C235" s="28" t="s">
        <v>0</v>
      </c>
      <c r="D235" s="28"/>
      <c r="E235" s="251" t="s">
        <v>8</v>
      </c>
      <c r="F235" s="28" t="s">
        <v>0</v>
      </c>
      <c r="G235" s="28"/>
      <c r="H235" s="154" t="s">
        <v>7</v>
      </c>
      <c r="I235" s="28" t="s">
        <v>0</v>
      </c>
      <c r="J235" s="28"/>
      <c r="K235" s="253" t="s">
        <v>6</v>
      </c>
      <c r="L235" s="257" t="s">
        <v>0</v>
      </c>
    </row>
    <row r="236" spans="2:12" ht="15.75" thickBot="1" x14ac:dyDescent="0.3">
      <c r="B236" s="135" t="s">
        <v>306</v>
      </c>
      <c r="C236" s="256">
        <v>10000</v>
      </c>
      <c r="D236" s="10"/>
      <c r="E236" s="135" t="s">
        <v>306</v>
      </c>
      <c r="F236" s="256">
        <v>10000</v>
      </c>
      <c r="G236" s="10"/>
      <c r="H236" s="135" t="s">
        <v>306</v>
      </c>
      <c r="I236" s="256">
        <v>10000</v>
      </c>
      <c r="J236" s="10"/>
      <c r="K236" s="135" t="s">
        <v>306</v>
      </c>
      <c r="L236" s="256">
        <v>10000</v>
      </c>
    </row>
    <row r="237" spans="2:12" ht="15.75" thickBot="1" x14ac:dyDescent="0.3">
      <c r="B237" s="255" t="s">
        <v>307</v>
      </c>
      <c r="C237" s="135"/>
      <c r="D237" s="10"/>
      <c r="E237" s="255" t="s">
        <v>307</v>
      </c>
      <c r="F237" s="135"/>
      <c r="G237" s="10"/>
      <c r="H237" s="255" t="s">
        <v>307</v>
      </c>
      <c r="I237" s="135"/>
      <c r="J237" s="10"/>
      <c r="K237" s="255" t="s">
        <v>307</v>
      </c>
      <c r="L237" s="135"/>
    </row>
    <row r="238" spans="2:12" ht="15.75" thickBot="1" x14ac:dyDescent="0.3">
      <c r="B238" s="255" t="s">
        <v>300</v>
      </c>
      <c r="C238" s="255"/>
      <c r="D238" s="10" t="s">
        <v>0</v>
      </c>
      <c r="E238" s="255" t="s">
        <v>300</v>
      </c>
      <c r="F238" s="255"/>
      <c r="G238" s="10"/>
      <c r="H238" s="255" t="s">
        <v>300</v>
      </c>
      <c r="I238" s="255"/>
      <c r="J238" s="10"/>
      <c r="K238" s="255" t="s">
        <v>300</v>
      </c>
      <c r="L238" s="255"/>
    </row>
    <row r="239" spans="2:12" ht="15.75" thickBot="1" x14ac:dyDescent="0.3">
      <c r="B239" s="135" t="s">
        <v>303</v>
      </c>
      <c r="C239" s="135"/>
      <c r="D239" s="10"/>
      <c r="E239" s="135" t="s">
        <v>303</v>
      </c>
      <c r="F239" s="135"/>
      <c r="G239" s="10"/>
      <c r="H239" s="135" t="s">
        <v>303</v>
      </c>
      <c r="I239" s="135"/>
      <c r="J239" s="10" t="s">
        <v>0</v>
      </c>
      <c r="K239" s="135" t="s">
        <v>303</v>
      </c>
      <c r="L239" s="135"/>
    </row>
    <row r="240" spans="2:12" ht="15.75" thickBot="1" x14ac:dyDescent="0.3">
      <c r="B240" s="255" t="s">
        <v>304</v>
      </c>
      <c r="C240" s="135"/>
      <c r="D240" s="10" t="s">
        <v>0</v>
      </c>
      <c r="E240" s="255" t="s">
        <v>304</v>
      </c>
      <c r="F240" s="135"/>
      <c r="G240" s="10"/>
      <c r="H240" s="255" t="s">
        <v>304</v>
      </c>
      <c r="I240" s="135"/>
      <c r="J240" s="10"/>
      <c r="K240" s="255" t="s">
        <v>304</v>
      </c>
      <c r="L240" s="135"/>
    </row>
    <row r="241" spans="2:12" ht="15.75" thickBot="1" x14ac:dyDescent="0.3">
      <c r="B241" s="135" t="s">
        <v>308</v>
      </c>
      <c r="C241" s="135"/>
      <c r="D241" s="10"/>
      <c r="E241" s="135" t="s">
        <v>308</v>
      </c>
      <c r="F241" s="135"/>
      <c r="G241" s="10"/>
      <c r="H241" s="135" t="s">
        <v>308</v>
      </c>
      <c r="I241" s="135"/>
      <c r="J241" s="10"/>
      <c r="K241" s="135" t="s">
        <v>308</v>
      </c>
      <c r="L241" s="135"/>
    </row>
    <row r="242" spans="2:12" ht="15.75" thickBot="1" x14ac:dyDescent="0.3">
      <c r="B242" s="255" t="s">
        <v>305</v>
      </c>
      <c r="C242" s="135"/>
      <c r="D242" s="10" t="s">
        <v>0</v>
      </c>
      <c r="E242" s="255" t="s">
        <v>305</v>
      </c>
      <c r="F242" s="135"/>
      <c r="G242" s="10"/>
      <c r="H242" s="255" t="s">
        <v>305</v>
      </c>
      <c r="I242" s="135"/>
      <c r="J242" s="10"/>
      <c r="K242" s="255" t="s">
        <v>305</v>
      </c>
      <c r="L242" s="135"/>
    </row>
    <row r="243" spans="2:12" x14ac:dyDescent="0.25"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9"/>
    </row>
    <row r="244" spans="2:12" ht="15.75" thickBot="1" x14ac:dyDescent="0.3"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9"/>
    </row>
    <row r="245" spans="2:12" ht="15.75" thickBot="1" x14ac:dyDescent="0.3">
      <c r="B245" s="11"/>
      <c r="C245" s="10"/>
      <c r="D245" s="10"/>
      <c r="E245" s="10"/>
      <c r="F245" s="260" t="s">
        <v>312</v>
      </c>
      <c r="G245" s="261"/>
      <c r="H245" s="260" t="s">
        <v>314</v>
      </c>
      <c r="I245" s="261"/>
      <c r="J245" s="10"/>
      <c r="K245" s="10"/>
      <c r="L245" s="9"/>
    </row>
    <row r="246" spans="2:12" ht="15.75" thickBot="1" x14ac:dyDescent="0.3">
      <c r="B246" s="11"/>
      <c r="C246" s="10"/>
      <c r="D246" s="10"/>
      <c r="E246" s="10"/>
      <c r="F246" s="258" t="s">
        <v>313</v>
      </c>
      <c r="G246" s="259"/>
      <c r="H246" s="259" t="s">
        <v>315</v>
      </c>
      <c r="I246" s="267"/>
      <c r="J246" s="10" t="s">
        <v>0</v>
      </c>
      <c r="K246" s="10"/>
      <c r="L246" s="9"/>
    </row>
    <row r="247" spans="2:12" ht="15.75" thickBot="1" x14ac:dyDescent="0.3">
      <c r="B247" s="11"/>
      <c r="C247" s="10"/>
      <c r="D247" s="10"/>
      <c r="E247" s="10"/>
      <c r="F247" s="263" t="s">
        <v>309</v>
      </c>
      <c r="G247" s="264" t="s">
        <v>310</v>
      </c>
      <c r="H247" s="262" t="s">
        <v>311</v>
      </c>
      <c r="I247" s="266"/>
      <c r="J247" s="10"/>
      <c r="K247" s="10"/>
      <c r="L247" s="9"/>
    </row>
    <row r="248" spans="2:12" x14ac:dyDescent="0.25"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9"/>
    </row>
    <row r="249" spans="2:12" x14ac:dyDescent="0.25"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9"/>
    </row>
    <row r="250" spans="2:12" ht="15.75" thickBot="1" x14ac:dyDescent="0.3"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9"/>
    </row>
    <row r="251" spans="2:12" ht="15.75" thickBot="1" x14ac:dyDescent="0.3">
      <c r="B251" s="199" t="s">
        <v>31</v>
      </c>
      <c r="C251" s="10" t="s">
        <v>0</v>
      </c>
      <c r="D251" s="10"/>
      <c r="E251" s="158" t="s">
        <v>134</v>
      </c>
      <c r="F251" s="10" t="s">
        <v>0</v>
      </c>
      <c r="G251" s="10"/>
      <c r="H251" s="254" t="s">
        <v>4</v>
      </c>
      <c r="I251" s="10" t="s">
        <v>0</v>
      </c>
      <c r="J251" s="10"/>
      <c r="K251" s="252" t="s">
        <v>3</v>
      </c>
      <c r="L251" s="9" t="s">
        <v>0</v>
      </c>
    </row>
    <row r="252" spans="2:12" ht="15.75" thickBot="1" x14ac:dyDescent="0.3">
      <c r="B252" s="135" t="s">
        <v>306</v>
      </c>
      <c r="C252" s="256">
        <v>10000</v>
      </c>
      <c r="D252" s="10"/>
      <c r="E252" s="135" t="s">
        <v>306</v>
      </c>
      <c r="F252" s="256">
        <v>10000</v>
      </c>
      <c r="G252" s="10"/>
      <c r="H252" s="135" t="s">
        <v>306</v>
      </c>
      <c r="I252" s="256">
        <v>10000</v>
      </c>
      <c r="J252" s="10"/>
      <c r="K252" s="135" t="s">
        <v>306</v>
      </c>
      <c r="L252" s="256">
        <v>10000</v>
      </c>
    </row>
    <row r="253" spans="2:12" ht="15.75" thickBot="1" x14ac:dyDescent="0.3">
      <c r="B253" s="255" t="s">
        <v>307</v>
      </c>
      <c r="C253" s="135"/>
      <c r="D253" s="10"/>
      <c r="E253" s="255" t="s">
        <v>307</v>
      </c>
      <c r="F253" s="135"/>
      <c r="G253" s="10"/>
      <c r="H253" s="255" t="s">
        <v>307</v>
      </c>
      <c r="I253" s="135"/>
      <c r="J253" s="10"/>
      <c r="K253" s="255" t="s">
        <v>307</v>
      </c>
      <c r="L253" s="135"/>
    </row>
    <row r="254" spans="2:12" ht="15.75" thickBot="1" x14ac:dyDescent="0.3">
      <c r="B254" s="255" t="s">
        <v>300</v>
      </c>
      <c r="C254" s="255"/>
      <c r="D254" s="10"/>
      <c r="E254" s="255" t="s">
        <v>300</v>
      </c>
      <c r="F254" s="255"/>
      <c r="G254" s="10"/>
      <c r="H254" s="255" t="s">
        <v>300</v>
      </c>
      <c r="I254" s="255"/>
      <c r="J254" s="10"/>
      <c r="K254" s="255" t="s">
        <v>300</v>
      </c>
      <c r="L254" s="255"/>
    </row>
    <row r="255" spans="2:12" ht="15.75" thickBot="1" x14ac:dyDescent="0.3">
      <c r="B255" s="135" t="s">
        <v>303</v>
      </c>
      <c r="C255" s="135"/>
      <c r="D255" s="10"/>
      <c r="E255" s="135" t="s">
        <v>303</v>
      </c>
      <c r="F255" s="135"/>
      <c r="G255" s="10"/>
      <c r="H255" s="135" t="s">
        <v>303</v>
      </c>
      <c r="I255" s="135"/>
      <c r="J255" s="10"/>
      <c r="K255" s="135" t="s">
        <v>303</v>
      </c>
      <c r="L255" s="135"/>
    </row>
    <row r="256" spans="2:12" ht="15.75" thickBot="1" x14ac:dyDescent="0.3">
      <c r="B256" s="255" t="s">
        <v>304</v>
      </c>
      <c r="C256" s="135"/>
      <c r="D256" s="10"/>
      <c r="E256" s="255" t="s">
        <v>304</v>
      </c>
      <c r="F256" s="135"/>
      <c r="G256" s="10"/>
      <c r="H256" s="255" t="s">
        <v>304</v>
      </c>
      <c r="I256" s="135"/>
      <c r="J256" s="10"/>
      <c r="K256" s="255" t="s">
        <v>304</v>
      </c>
      <c r="L256" s="135"/>
    </row>
    <row r="257" spans="2:29" ht="15.75" thickBot="1" x14ac:dyDescent="0.3">
      <c r="B257" s="135" t="s">
        <v>308</v>
      </c>
      <c r="C257" s="135"/>
      <c r="D257" s="10"/>
      <c r="E257" s="135" t="s">
        <v>308</v>
      </c>
      <c r="F257" s="135"/>
      <c r="G257" s="10"/>
      <c r="H257" s="135" t="s">
        <v>308</v>
      </c>
      <c r="I257" s="135"/>
      <c r="J257" s="10"/>
      <c r="K257" s="135" t="s">
        <v>308</v>
      </c>
      <c r="L257" s="135"/>
    </row>
    <row r="258" spans="2:29" ht="15.75" thickBot="1" x14ac:dyDescent="0.3">
      <c r="B258" s="255" t="s">
        <v>305</v>
      </c>
      <c r="C258" s="135"/>
      <c r="D258" s="7"/>
      <c r="E258" s="255" t="s">
        <v>305</v>
      </c>
      <c r="F258" s="135"/>
      <c r="G258" s="7"/>
      <c r="H258" s="255" t="s">
        <v>305</v>
      </c>
      <c r="I258" s="135"/>
      <c r="J258" s="7"/>
      <c r="K258" s="255" t="s">
        <v>305</v>
      </c>
      <c r="L258" s="135"/>
    </row>
    <row r="259" spans="2:29" ht="15.75" thickBot="1" x14ac:dyDescent="0.3"/>
    <row r="260" spans="2:29" ht="15.75" thickBot="1" x14ac:dyDescent="0.3">
      <c r="B260" s="250" t="s">
        <v>9</v>
      </c>
      <c r="C260" s="28" t="s">
        <v>0</v>
      </c>
      <c r="D260" s="28"/>
      <c r="E260" s="251" t="s">
        <v>8</v>
      </c>
      <c r="F260" s="28" t="s">
        <v>0</v>
      </c>
      <c r="G260" s="28"/>
      <c r="H260" s="154" t="s">
        <v>7</v>
      </c>
      <c r="I260" s="28" t="s">
        <v>0</v>
      </c>
      <c r="J260" s="28"/>
      <c r="K260" s="253" t="s">
        <v>6</v>
      </c>
      <c r="L260" s="257" t="s">
        <v>0</v>
      </c>
    </row>
    <row r="261" spans="2:29" ht="15.75" thickBot="1" x14ac:dyDescent="0.3">
      <c r="B261" s="135" t="s">
        <v>306</v>
      </c>
      <c r="C261" s="256">
        <v>10000</v>
      </c>
      <c r="D261" s="10"/>
      <c r="E261" s="135" t="s">
        <v>306</v>
      </c>
      <c r="F261" s="256">
        <v>10000</v>
      </c>
      <c r="G261" s="10"/>
      <c r="H261" s="135" t="s">
        <v>306</v>
      </c>
      <c r="I261" s="256">
        <v>10000</v>
      </c>
      <c r="J261" s="10"/>
      <c r="K261" s="135" t="s">
        <v>306</v>
      </c>
      <c r="L261" s="256">
        <v>10000</v>
      </c>
      <c r="AC261" t="s">
        <v>0</v>
      </c>
    </row>
    <row r="262" spans="2:29" ht="15.75" thickBot="1" x14ac:dyDescent="0.3">
      <c r="B262" s="255" t="s">
        <v>307</v>
      </c>
      <c r="C262" s="135"/>
      <c r="D262" s="10"/>
      <c r="E262" s="255" t="s">
        <v>307</v>
      </c>
      <c r="F262" s="135"/>
      <c r="G262" s="10"/>
      <c r="H262" s="255" t="s">
        <v>307</v>
      </c>
      <c r="I262" s="135"/>
      <c r="J262" s="10"/>
      <c r="K262" s="255" t="s">
        <v>307</v>
      </c>
      <c r="L262" s="135"/>
    </row>
    <row r="263" spans="2:29" ht="15.75" thickBot="1" x14ac:dyDescent="0.3">
      <c r="B263" s="255" t="s">
        <v>300</v>
      </c>
      <c r="C263" s="255"/>
      <c r="D263" s="10" t="s">
        <v>0</v>
      </c>
      <c r="E263" s="255" t="s">
        <v>300</v>
      </c>
      <c r="F263" s="255"/>
      <c r="G263" s="10"/>
      <c r="H263" s="255" t="s">
        <v>300</v>
      </c>
      <c r="I263" s="255"/>
      <c r="J263" s="10"/>
      <c r="K263" s="255" t="s">
        <v>300</v>
      </c>
      <c r="L263" s="255"/>
    </row>
    <row r="264" spans="2:29" ht="15.75" thickBot="1" x14ac:dyDescent="0.3">
      <c r="B264" s="135" t="s">
        <v>303</v>
      </c>
      <c r="C264" s="135"/>
      <c r="D264" s="10"/>
      <c r="E264" s="135" t="s">
        <v>303</v>
      </c>
      <c r="F264" s="135"/>
      <c r="G264" s="10"/>
      <c r="H264" s="135" t="s">
        <v>303</v>
      </c>
      <c r="I264" s="135"/>
      <c r="J264" s="10" t="s">
        <v>0</v>
      </c>
      <c r="K264" s="135" t="s">
        <v>303</v>
      </c>
      <c r="L264" s="135"/>
    </row>
    <row r="265" spans="2:29" ht="15.75" thickBot="1" x14ac:dyDescent="0.3">
      <c r="B265" s="255" t="s">
        <v>304</v>
      </c>
      <c r="C265" s="135"/>
      <c r="D265" s="10" t="s">
        <v>0</v>
      </c>
      <c r="E265" s="255" t="s">
        <v>304</v>
      </c>
      <c r="F265" s="135"/>
      <c r="G265" s="10"/>
      <c r="H265" s="255" t="s">
        <v>304</v>
      </c>
      <c r="I265" s="135"/>
      <c r="J265" s="10"/>
      <c r="K265" s="255" t="s">
        <v>304</v>
      </c>
      <c r="L265" s="135"/>
    </row>
    <row r="266" spans="2:29" ht="15.75" thickBot="1" x14ac:dyDescent="0.3">
      <c r="B266" s="135" t="s">
        <v>308</v>
      </c>
      <c r="C266" s="135"/>
      <c r="D266" s="10"/>
      <c r="E266" s="135" t="s">
        <v>308</v>
      </c>
      <c r="F266" s="135"/>
      <c r="G266" s="10"/>
      <c r="H266" s="135" t="s">
        <v>308</v>
      </c>
      <c r="I266" s="135"/>
      <c r="J266" s="10"/>
      <c r="K266" s="135" t="s">
        <v>308</v>
      </c>
      <c r="L266" s="135"/>
    </row>
    <row r="267" spans="2:29" ht="15.75" thickBot="1" x14ac:dyDescent="0.3">
      <c r="B267" s="255" t="s">
        <v>305</v>
      </c>
      <c r="C267" s="135"/>
      <c r="D267" s="10" t="s">
        <v>0</v>
      </c>
      <c r="E267" s="255" t="s">
        <v>305</v>
      </c>
      <c r="F267" s="135"/>
      <c r="G267" s="10"/>
      <c r="H267" s="255" t="s">
        <v>305</v>
      </c>
      <c r="I267" s="135"/>
      <c r="J267" s="10"/>
      <c r="K267" s="255" t="s">
        <v>305</v>
      </c>
      <c r="L267" s="135"/>
    </row>
    <row r="268" spans="2:29" x14ac:dyDescent="0.25"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9"/>
    </row>
    <row r="269" spans="2:29" ht="15.75" thickBot="1" x14ac:dyDescent="0.3"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9"/>
    </row>
    <row r="270" spans="2:29" ht="15.75" thickBot="1" x14ac:dyDescent="0.3">
      <c r="B270" s="11"/>
      <c r="C270" s="10"/>
      <c r="D270" s="10"/>
      <c r="E270" s="10"/>
      <c r="F270" s="260" t="s">
        <v>312</v>
      </c>
      <c r="G270" s="261"/>
      <c r="H270" s="260" t="s">
        <v>314</v>
      </c>
      <c r="I270" s="261"/>
      <c r="J270" s="10"/>
      <c r="K270" s="10"/>
      <c r="L270" s="9"/>
    </row>
    <row r="271" spans="2:29" ht="15.75" thickBot="1" x14ac:dyDescent="0.3">
      <c r="B271" s="11"/>
      <c r="C271" s="10"/>
      <c r="D271" s="10"/>
      <c r="E271" s="10"/>
      <c r="F271" s="258" t="s">
        <v>313</v>
      </c>
      <c r="G271" s="259"/>
      <c r="H271" s="259" t="s">
        <v>315</v>
      </c>
      <c r="I271" s="267"/>
      <c r="J271" s="10" t="s">
        <v>0</v>
      </c>
      <c r="K271" s="10"/>
      <c r="L271" s="9"/>
    </row>
    <row r="272" spans="2:29" ht="15.75" thickBot="1" x14ac:dyDescent="0.3">
      <c r="B272" s="11"/>
      <c r="C272" s="10"/>
      <c r="D272" s="10"/>
      <c r="E272" s="10"/>
      <c r="F272" s="263" t="s">
        <v>309</v>
      </c>
      <c r="G272" s="264" t="s">
        <v>310</v>
      </c>
      <c r="H272" s="262" t="s">
        <v>311</v>
      </c>
      <c r="I272" s="266"/>
      <c r="J272" s="10"/>
      <c r="K272" s="10"/>
      <c r="L272" s="9"/>
    </row>
    <row r="273" spans="2:12" x14ac:dyDescent="0.25"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9"/>
    </row>
    <row r="274" spans="2:12" x14ac:dyDescent="0.25"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9"/>
    </row>
    <row r="275" spans="2:12" ht="15.75" thickBot="1" x14ac:dyDescent="0.3"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9"/>
    </row>
    <row r="276" spans="2:12" ht="15.75" thickBot="1" x14ac:dyDescent="0.3">
      <c r="B276" s="199" t="s">
        <v>31</v>
      </c>
      <c r="C276" s="10" t="s">
        <v>0</v>
      </c>
      <c r="D276" s="10"/>
      <c r="E276" s="158" t="s">
        <v>134</v>
      </c>
      <c r="F276" s="10" t="s">
        <v>0</v>
      </c>
      <c r="G276" s="10"/>
      <c r="H276" s="254" t="s">
        <v>4</v>
      </c>
      <c r="I276" s="10" t="s">
        <v>0</v>
      </c>
      <c r="J276" s="10"/>
      <c r="K276" s="252" t="s">
        <v>3</v>
      </c>
      <c r="L276" s="9" t="s">
        <v>0</v>
      </c>
    </row>
    <row r="277" spans="2:12" ht="15.75" thickBot="1" x14ac:dyDescent="0.3">
      <c r="B277" s="135" t="s">
        <v>306</v>
      </c>
      <c r="C277" s="256">
        <v>10000</v>
      </c>
      <c r="D277" s="10"/>
      <c r="E277" s="135" t="s">
        <v>306</v>
      </c>
      <c r="F277" s="256">
        <v>10000</v>
      </c>
      <c r="G277" s="10"/>
      <c r="H277" s="135" t="s">
        <v>306</v>
      </c>
      <c r="I277" s="256">
        <v>10000</v>
      </c>
      <c r="J277" s="10"/>
      <c r="K277" s="135" t="s">
        <v>306</v>
      </c>
      <c r="L277" s="256">
        <v>10000</v>
      </c>
    </row>
    <row r="278" spans="2:12" ht="15.75" thickBot="1" x14ac:dyDescent="0.3">
      <c r="B278" s="255" t="s">
        <v>307</v>
      </c>
      <c r="C278" s="135"/>
      <c r="D278" s="10"/>
      <c r="E278" s="255" t="s">
        <v>307</v>
      </c>
      <c r="F278" s="135"/>
      <c r="G278" s="10"/>
      <c r="H278" s="255" t="s">
        <v>307</v>
      </c>
      <c r="I278" s="135"/>
      <c r="J278" s="10"/>
      <c r="K278" s="255" t="s">
        <v>307</v>
      </c>
      <c r="L278" s="135"/>
    </row>
    <row r="279" spans="2:12" ht="15.75" thickBot="1" x14ac:dyDescent="0.3">
      <c r="B279" s="255" t="s">
        <v>300</v>
      </c>
      <c r="C279" s="255"/>
      <c r="D279" s="10"/>
      <c r="E279" s="255" t="s">
        <v>300</v>
      </c>
      <c r="F279" s="255"/>
      <c r="G279" s="10"/>
      <c r="H279" s="255" t="s">
        <v>300</v>
      </c>
      <c r="I279" s="255"/>
      <c r="J279" s="10"/>
      <c r="K279" s="255" t="s">
        <v>300</v>
      </c>
      <c r="L279" s="255"/>
    </row>
    <row r="280" spans="2:12" ht="15.75" thickBot="1" x14ac:dyDescent="0.3">
      <c r="B280" s="135" t="s">
        <v>303</v>
      </c>
      <c r="C280" s="135"/>
      <c r="D280" s="10"/>
      <c r="E280" s="135" t="s">
        <v>303</v>
      </c>
      <c r="F280" s="135"/>
      <c r="G280" s="10"/>
      <c r="H280" s="135" t="s">
        <v>303</v>
      </c>
      <c r="I280" s="135"/>
      <c r="J280" s="10"/>
      <c r="K280" s="135" t="s">
        <v>303</v>
      </c>
      <c r="L280" s="135"/>
    </row>
    <row r="281" spans="2:12" ht="15.75" thickBot="1" x14ac:dyDescent="0.3">
      <c r="B281" s="255" t="s">
        <v>304</v>
      </c>
      <c r="C281" s="135"/>
      <c r="D281" s="10"/>
      <c r="E281" s="255" t="s">
        <v>304</v>
      </c>
      <c r="F281" s="135"/>
      <c r="G281" s="10"/>
      <c r="H281" s="255" t="s">
        <v>304</v>
      </c>
      <c r="I281" s="135"/>
      <c r="J281" s="10"/>
      <c r="K281" s="255" t="s">
        <v>304</v>
      </c>
      <c r="L281" s="135"/>
    </row>
    <row r="282" spans="2:12" ht="15.75" thickBot="1" x14ac:dyDescent="0.3">
      <c r="B282" s="135" t="s">
        <v>308</v>
      </c>
      <c r="C282" s="135"/>
      <c r="D282" s="10"/>
      <c r="E282" s="135" t="s">
        <v>308</v>
      </c>
      <c r="F282" s="135"/>
      <c r="G282" s="10"/>
      <c r="H282" s="135" t="s">
        <v>308</v>
      </c>
      <c r="I282" s="135"/>
      <c r="J282" s="10"/>
      <c r="K282" s="135" t="s">
        <v>308</v>
      </c>
      <c r="L282" s="135"/>
    </row>
    <row r="283" spans="2:12" ht="15.75" thickBot="1" x14ac:dyDescent="0.3">
      <c r="B283" s="255" t="s">
        <v>305</v>
      </c>
      <c r="C283" s="135"/>
      <c r="D283" s="7"/>
      <c r="E283" s="255" t="s">
        <v>305</v>
      </c>
      <c r="F283" s="135"/>
      <c r="G283" s="7"/>
      <c r="H283" s="255" t="s">
        <v>305</v>
      </c>
      <c r="I283" s="135"/>
      <c r="J283" s="7"/>
      <c r="K283" s="255" t="s">
        <v>305</v>
      </c>
      <c r="L283" s="135"/>
    </row>
    <row r="284" spans="2:12" ht="15.75" thickBot="1" x14ac:dyDescent="0.3"/>
    <row r="285" spans="2:12" ht="15.75" thickBot="1" x14ac:dyDescent="0.3">
      <c r="B285" s="250" t="s">
        <v>9</v>
      </c>
      <c r="C285" s="28" t="s">
        <v>0</v>
      </c>
      <c r="D285" s="28"/>
      <c r="E285" s="251" t="s">
        <v>8</v>
      </c>
      <c r="F285" s="28" t="s">
        <v>0</v>
      </c>
      <c r="G285" s="28"/>
      <c r="H285" s="154" t="s">
        <v>7</v>
      </c>
      <c r="I285" s="28" t="s">
        <v>0</v>
      </c>
      <c r="J285" s="28"/>
      <c r="K285" s="253" t="s">
        <v>6</v>
      </c>
      <c r="L285" s="257" t="s">
        <v>0</v>
      </c>
    </row>
    <row r="286" spans="2:12" ht="15.75" thickBot="1" x14ac:dyDescent="0.3">
      <c r="B286" s="135" t="s">
        <v>306</v>
      </c>
      <c r="C286" s="256">
        <v>10000</v>
      </c>
      <c r="D286" s="10"/>
      <c r="E286" s="135" t="s">
        <v>306</v>
      </c>
      <c r="F286" s="256">
        <v>10000</v>
      </c>
      <c r="G286" s="10"/>
      <c r="H286" s="135" t="s">
        <v>306</v>
      </c>
      <c r="I286" s="256">
        <v>10000</v>
      </c>
      <c r="J286" s="10"/>
      <c r="K286" s="135" t="s">
        <v>306</v>
      </c>
      <c r="L286" s="256">
        <v>10000</v>
      </c>
    </row>
    <row r="287" spans="2:12" ht="15.75" thickBot="1" x14ac:dyDescent="0.3">
      <c r="B287" s="255" t="s">
        <v>307</v>
      </c>
      <c r="C287" s="135"/>
      <c r="D287" s="10"/>
      <c r="E287" s="255" t="s">
        <v>307</v>
      </c>
      <c r="F287" s="135"/>
      <c r="G287" s="10"/>
      <c r="H287" s="255" t="s">
        <v>307</v>
      </c>
      <c r="I287" s="135"/>
      <c r="J287" s="10"/>
      <c r="K287" s="255" t="s">
        <v>307</v>
      </c>
      <c r="L287" s="135"/>
    </row>
    <row r="288" spans="2:12" ht="15.75" thickBot="1" x14ac:dyDescent="0.3">
      <c r="B288" s="255" t="s">
        <v>300</v>
      </c>
      <c r="C288" s="255"/>
      <c r="D288" s="10" t="s">
        <v>0</v>
      </c>
      <c r="E288" s="255" t="s">
        <v>300</v>
      </c>
      <c r="F288" s="255"/>
      <c r="G288" s="10"/>
      <c r="H288" s="255" t="s">
        <v>300</v>
      </c>
      <c r="I288" s="255"/>
      <c r="J288" s="10"/>
      <c r="K288" s="255" t="s">
        <v>300</v>
      </c>
      <c r="L288" s="255"/>
    </row>
    <row r="289" spans="2:12" ht="15.75" thickBot="1" x14ac:dyDescent="0.3">
      <c r="B289" s="135" t="s">
        <v>303</v>
      </c>
      <c r="C289" s="135"/>
      <c r="D289" s="10"/>
      <c r="E289" s="135" t="s">
        <v>303</v>
      </c>
      <c r="F289" s="135"/>
      <c r="G289" s="10"/>
      <c r="H289" s="135" t="s">
        <v>303</v>
      </c>
      <c r="I289" s="135"/>
      <c r="J289" s="10" t="s">
        <v>0</v>
      </c>
      <c r="K289" s="135" t="s">
        <v>303</v>
      </c>
      <c r="L289" s="135"/>
    </row>
    <row r="290" spans="2:12" ht="15.75" thickBot="1" x14ac:dyDescent="0.3">
      <c r="B290" s="255" t="s">
        <v>304</v>
      </c>
      <c r="C290" s="135"/>
      <c r="D290" s="10" t="s">
        <v>0</v>
      </c>
      <c r="E290" s="255" t="s">
        <v>304</v>
      </c>
      <c r="F290" s="135"/>
      <c r="G290" s="10"/>
      <c r="H290" s="255" t="s">
        <v>304</v>
      </c>
      <c r="I290" s="135"/>
      <c r="J290" s="10"/>
      <c r="K290" s="255" t="s">
        <v>304</v>
      </c>
      <c r="L290" s="135"/>
    </row>
    <row r="291" spans="2:12" ht="15.75" thickBot="1" x14ac:dyDescent="0.3">
      <c r="B291" s="135" t="s">
        <v>308</v>
      </c>
      <c r="C291" s="135"/>
      <c r="D291" s="10"/>
      <c r="E291" s="135" t="s">
        <v>308</v>
      </c>
      <c r="F291" s="135"/>
      <c r="G291" s="10"/>
      <c r="H291" s="135" t="s">
        <v>308</v>
      </c>
      <c r="I291" s="135"/>
      <c r="J291" s="10"/>
      <c r="K291" s="135" t="s">
        <v>308</v>
      </c>
      <c r="L291" s="135"/>
    </row>
    <row r="292" spans="2:12" ht="15.75" thickBot="1" x14ac:dyDescent="0.3">
      <c r="B292" s="255" t="s">
        <v>305</v>
      </c>
      <c r="C292" s="135"/>
      <c r="D292" s="10" t="s">
        <v>0</v>
      </c>
      <c r="E292" s="255" t="s">
        <v>305</v>
      </c>
      <c r="F292" s="135"/>
      <c r="G292" s="10"/>
      <c r="H292" s="255" t="s">
        <v>305</v>
      </c>
      <c r="I292" s="135"/>
      <c r="J292" s="10"/>
      <c r="K292" s="255" t="s">
        <v>305</v>
      </c>
      <c r="L292" s="135"/>
    </row>
    <row r="293" spans="2:12" x14ac:dyDescent="0.25"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9"/>
    </row>
    <row r="294" spans="2:12" ht="15.75" thickBot="1" x14ac:dyDescent="0.3"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9"/>
    </row>
    <row r="295" spans="2:12" ht="15.75" thickBot="1" x14ac:dyDescent="0.3">
      <c r="B295" s="11"/>
      <c r="C295" s="10"/>
      <c r="D295" s="10"/>
      <c r="E295" s="10"/>
      <c r="F295" s="260" t="s">
        <v>312</v>
      </c>
      <c r="G295" s="261"/>
      <c r="H295" s="260" t="s">
        <v>314</v>
      </c>
      <c r="I295" s="261"/>
      <c r="J295" s="10"/>
      <c r="K295" s="10"/>
      <c r="L295" s="9"/>
    </row>
    <row r="296" spans="2:12" ht="15.75" thickBot="1" x14ac:dyDescent="0.3">
      <c r="B296" s="11"/>
      <c r="C296" s="10"/>
      <c r="D296" s="10"/>
      <c r="E296" s="10"/>
      <c r="F296" s="258" t="s">
        <v>313</v>
      </c>
      <c r="G296" s="259"/>
      <c r="H296" s="259" t="s">
        <v>315</v>
      </c>
      <c r="I296" s="267"/>
      <c r="J296" s="10" t="s">
        <v>0</v>
      </c>
      <c r="K296" s="10"/>
      <c r="L296" s="9"/>
    </row>
    <row r="297" spans="2:12" ht="15.75" thickBot="1" x14ac:dyDescent="0.3">
      <c r="B297" s="11"/>
      <c r="C297" s="10"/>
      <c r="D297" s="10"/>
      <c r="E297" s="10"/>
      <c r="F297" s="263" t="s">
        <v>309</v>
      </c>
      <c r="G297" s="264" t="s">
        <v>310</v>
      </c>
      <c r="H297" s="262" t="s">
        <v>311</v>
      </c>
      <c r="I297" s="266"/>
      <c r="J297" s="10"/>
      <c r="K297" s="10"/>
      <c r="L297" s="9"/>
    </row>
    <row r="298" spans="2:12" x14ac:dyDescent="0.25"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9"/>
    </row>
    <row r="299" spans="2:12" x14ac:dyDescent="0.25"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9"/>
    </row>
    <row r="300" spans="2:12" ht="15.75" thickBot="1" x14ac:dyDescent="0.3"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9"/>
    </row>
    <row r="301" spans="2:12" ht="15.75" thickBot="1" x14ac:dyDescent="0.3">
      <c r="B301" s="199" t="s">
        <v>31</v>
      </c>
      <c r="C301" s="10" t="s">
        <v>0</v>
      </c>
      <c r="D301" s="10"/>
      <c r="E301" s="158" t="s">
        <v>134</v>
      </c>
      <c r="F301" s="10" t="s">
        <v>0</v>
      </c>
      <c r="G301" s="10"/>
      <c r="H301" s="254" t="s">
        <v>4</v>
      </c>
      <c r="I301" s="10" t="s">
        <v>0</v>
      </c>
      <c r="J301" s="10"/>
      <c r="K301" s="252" t="s">
        <v>3</v>
      </c>
      <c r="L301" s="9" t="s">
        <v>0</v>
      </c>
    </row>
    <row r="302" spans="2:12" ht="15.75" thickBot="1" x14ac:dyDescent="0.3">
      <c r="B302" s="135" t="s">
        <v>306</v>
      </c>
      <c r="C302" s="256">
        <v>10000</v>
      </c>
      <c r="D302" s="10"/>
      <c r="E302" s="135" t="s">
        <v>306</v>
      </c>
      <c r="F302" s="256">
        <v>10000</v>
      </c>
      <c r="G302" s="10"/>
      <c r="H302" s="135" t="s">
        <v>306</v>
      </c>
      <c r="I302" s="256">
        <v>10000</v>
      </c>
      <c r="J302" s="10"/>
      <c r="K302" s="135" t="s">
        <v>306</v>
      </c>
      <c r="L302" s="256">
        <v>10000</v>
      </c>
    </row>
    <row r="303" spans="2:12" ht="15.75" thickBot="1" x14ac:dyDescent="0.3">
      <c r="B303" s="255" t="s">
        <v>307</v>
      </c>
      <c r="C303" s="135"/>
      <c r="D303" s="10"/>
      <c r="E303" s="255" t="s">
        <v>307</v>
      </c>
      <c r="F303" s="135"/>
      <c r="G303" s="10"/>
      <c r="H303" s="255" t="s">
        <v>307</v>
      </c>
      <c r="I303" s="135"/>
      <c r="J303" s="10"/>
      <c r="K303" s="255" t="s">
        <v>307</v>
      </c>
      <c r="L303" s="135"/>
    </row>
    <row r="304" spans="2:12" ht="15.75" thickBot="1" x14ac:dyDescent="0.3">
      <c r="B304" s="255" t="s">
        <v>300</v>
      </c>
      <c r="C304" s="255"/>
      <c r="D304" s="10"/>
      <c r="E304" s="255" t="s">
        <v>300</v>
      </c>
      <c r="F304" s="255"/>
      <c r="G304" s="10"/>
      <c r="H304" s="255" t="s">
        <v>300</v>
      </c>
      <c r="I304" s="255"/>
      <c r="J304" s="10"/>
      <c r="K304" s="255" t="s">
        <v>300</v>
      </c>
      <c r="L304" s="255"/>
    </row>
    <row r="305" spans="2:12" ht="15.75" thickBot="1" x14ac:dyDescent="0.3">
      <c r="B305" s="135" t="s">
        <v>303</v>
      </c>
      <c r="C305" s="135"/>
      <c r="D305" s="10"/>
      <c r="E305" s="135" t="s">
        <v>303</v>
      </c>
      <c r="F305" s="135"/>
      <c r="G305" s="10"/>
      <c r="H305" s="135" t="s">
        <v>303</v>
      </c>
      <c r="I305" s="135"/>
      <c r="J305" s="10"/>
      <c r="K305" s="135" t="s">
        <v>303</v>
      </c>
      <c r="L305" s="135"/>
    </row>
    <row r="306" spans="2:12" ht="15.75" thickBot="1" x14ac:dyDescent="0.3">
      <c r="B306" s="255" t="s">
        <v>304</v>
      </c>
      <c r="C306" s="135"/>
      <c r="D306" s="10"/>
      <c r="E306" s="255" t="s">
        <v>304</v>
      </c>
      <c r="F306" s="135"/>
      <c r="G306" s="10"/>
      <c r="H306" s="255" t="s">
        <v>304</v>
      </c>
      <c r="I306" s="135"/>
      <c r="J306" s="10"/>
      <c r="K306" s="255" t="s">
        <v>304</v>
      </c>
      <c r="L306" s="135"/>
    </row>
    <row r="307" spans="2:12" ht="15.75" thickBot="1" x14ac:dyDescent="0.3">
      <c r="B307" s="135" t="s">
        <v>308</v>
      </c>
      <c r="C307" s="135"/>
      <c r="D307" s="10"/>
      <c r="E307" s="135" t="s">
        <v>308</v>
      </c>
      <c r="F307" s="135"/>
      <c r="G307" s="10"/>
      <c r="H307" s="135" t="s">
        <v>308</v>
      </c>
      <c r="I307" s="135"/>
      <c r="J307" s="10"/>
      <c r="K307" s="135" t="s">
        <v>308</v>
      </c>
      <c r="L307" s="135"/>
    </row>
    <row r="308" spans="2:12" ht="15.75" thickBot="1" x14ac:dyDescent="0.3">
      <c r="B308" s="255" t="s">
        <v>305</v>
      </c>
      <c r="C308" s="135"/>
      <c r="D308" s="7"/>
      <c r="E308" s="255" t="s">
        <v>305</v>
      </c>
      <c r="F308" s="135"/>
      <c r="G308" s="7"/>
      <c r="H308" s="255" t="s">
        <v>305</v>
      </c>
      <c r="I308" s="135"/>
      <c r="J308" s="7"/>
      <c r="K308" s="255" t="s">
        <v>305</v>
      </c>
      <c r="L308" s="135"/>
    </row>
  </sheetData>
  <customSheetViews>
    <customSheetView guid="{64211C1B-3266-47FD-9B37-AAE4FDE3EA63}" scale="95" topLeftCell="CK1">
      <selection activeCell="DF3" sqref="DF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X702"/>
  <sheetViews>
    <sheetView tabSelected="1" topLeftCell="MF229" zoomScale="77" zoomScaleNormal="77" workbookViewId="0">
      <selection activeCell="NG240" sqref="NG240"/>
    </sheetView>
  </sheetViews>
  <sheetFormatPr defaultRowHeight="15" x14ac:dyDescent="0.25"/>
  <cols>
    <col min="24" max="24" width="9.7109375" bestFit="1" customWidth="1"/>
    <col min="46" max="46" width="9.140625" customWidth="1"/>
    <col min="168" max="168" width="9.7109375" bestFit="1" customWidth="1"/>
    <col min="208" max="208" width="9.7109375" bestFit="1" customWidth="1"/>
    <col min="236" max="236" width="9.7109375" bestFit="1" customWidth="1"/>
    <col min="252" max="252" width="10" bestFit="1" customWidth="1"/>
    <col min="257" max="257" width="9.7109375" bestFit="1" customWidth="1"/>
    <col min="299" max="299" width="9.7109375" bestFit="1" customWidth="1"/>
    <col min="349" max="349" width="9.7109375" bestFit="1" customWidth="1"/>
  </cols>
  <sheetData>
    <row r="1" spans="1:521" ht="15.75" thickBot="1" x14ac:dyDescent="0.3">
      <c r="A1" s="159">
        <v>2020</v>
      </c>
      <c r="B1" s="225" t="s">
        <v>97</v>
      </c>
      <c r="C1" s="130" t="s">
        <v>121</v>
      </c>
      <c r="D1" s="76" t="s">
        <v>63</v>
      </c>
      <c r="E1" s="76" t="s">
        <v>53</v>
      </c>
      <c r="F1" s="76" t="s">
        <v>52</v>
      </c>
      <c r="G1" s="76" t="s">
        <v>51</v>
      </c>
      <c r="H1" s="76" t="s">
        <v>50</v>
      </c>
      <c r="I1" s="76" t="s">
        <v>49</v>
      </c>
      <c r="J1" s="76" t="s">
        <v>62</v>
      </c>
      <c r="K1" s="76" t="s">
        <v>61</v>
      </c>
      <c r="L1" s="76" t="s">
        <v>48</v>
      </c>
      <c r="M1" s="76" t="s">
        <v>47</v>
      </c>
      <c r="N1" s="76" t="s">
        <v>46</v>
      </c>
      <c r="O1" s="76" t="s">
        <v>45</v>
      </c>
      <c r="P1" s="76" t="s">
        <v>44</v>
      </c>
      <c r="Q1" s="76" t="s">
        <v>60</v>
      </c>
      <c r="R1" s="76" t="s">
        <v>59</v>
      </c>
      <c r="S1" s="76" t="s">
        <v>43</v>
      </c>
      <c r="T1" s="76" t="s">
        <v>42</v>
      </c>
      <c r="U1" s="76" t="s">
        <v>41</v>
      </c>
      <c r="V1" s="76" t="s">
        <v>40</v>
      </c>
      <c r="W1" s="76" t="s">
        <v>39</v>
      </c>
      <c r="X1" s="76" t="s">
        <v>58</v>
      </c>
      <c r="Y1" s="76" t="s">
        <v>57</v>
      </c>
      <c r="Z1" s="76" t="s">
        <v>38</v>
      </c>
      <c r="AA1" s="76" t="s">
        <v>37</v>
      </c>
      <c r="AB1" s="76" t="s">
        <v>36</v>
      </c>
      <c r="AC1" s="76" t="s">
        <v>35</v>
      </c>
      <c r="AD1" s="76" t="s">
        <v>34</v>
      </c>
      <c r="AE1" s="76" t="s">
        <v>56</v>
      </c>
      <c r="AF1" s="76" t="s">
        <v>55</v>
      </c>
      <c r="AG1" s="76" t="s">
        <v>33</v>
      </c>
      <c r="AH1" s="76" t="s">
        <v>32</v>
      </c>
      <c r="AI1" s="76" t="s">
        <v>80</v>
      </c>
      <c r="AJ1" s="76" t="s">
        <v>79</v>
      </c>
      <c r="AK1" s="76" t="s">
        <v>78</v>
      </c>
      <c r="AM1" s="128" t="s">
        <v>127</v>
      </c>
      <c r="AN1" s="225" t="s">
        <v>70</v>
      </c>
      <c r="AO1" s="130" t="s">
        <v>121</v>
      </c>
      <c r="AP1" s="76" t="s">
        <v>63</v>
      </c>
      <c r="AQ1" s="76" t="s">
        <v>53</v>
      </c>
      <c r="AR1" s="76" t="s">
        <v>52</v>
      </c>
      <c r="AS1" s="76" t="s">
        <v>51</v>
      </c>
      <c r="AT1" s="76" t="s">
        <v>50</v>
      </c>
      <c r="AU1" s="76" t="s">
        <v>49</v>
      </c>
      <c r="AV1" s="76" t="s">
        <v>62</v>
      </c>
      <c r="AW1" s="76" t="s">
        <v>61</v>
      </c>
      <c r="AX1" s="76" t="s">
        <v>48</v>
      </c>
      <c r="AY1" s="76" t="s">
        <v>47</v>
      </c>
      <c r="AZ1" s="76" t="s">
        <v>46</v>
      </c>
      <c r="BA1" s="76" t="s">
        <v>45</v>
      </c>
      <c r="BB1" s="76" t="s">
        <v>44</v>
      </c>
      <c r="BC1" s="76" t="s">
        <v>60</v>
      </c>
      <c r="BD1" s="76" t="s">
        <v>59</v>
      </c>
      <c r="BE1" s="76" t="s">
        <v>43</v>
      </c>
      <c r="BF1" s="76" t="s">
        <v>42</v>
      </c>
      <c r="BG1" s="76" t="s">
        <v>41</v>
      </c>
      <c r="BH1" s="76" t="s">
        <v>40</v>
      </c>
      <c r="BI1" s="76" t="s">
        <v>39</v>
      </c>
      <c r="BJ1" s="76" t="s">
        <v>58</v>
      </c>
      <c r="BK1" s="76" t="s">
        <v>57</v>
      </c>
      <c r="BL1" s="76" t="s">
        <v>38</v>
      </c>
      <c r="BM1" s="76" t="s">
        <v>37</v>
      </c>
      <c r="BN1" s="76" t="s">
        <v>36</v>
      </c>
      <c r="BO1" s="76" t="s">
        <v>35</v>
      </c>
      <c r="BP1" s="76" t="s">
        <v>34</v>
      </c>
      <c r="BQ1" s="76" t="s">
        <v>56</v>
      </c>
      <c r="BR1" s="76" t="s">
        <v>55</v>
      </c>
      <c r="BS1" s="76" t="s">
        <v>33</v>
      </c>
      <c r="BT1" s="76" t="s">
        <v>32</v>
      </c>
      <c r="BU1" s="76" t="s">
        <v>80</v>
      </c>
      <c r="BV1" s="76" t="s">
        <v>79</v>
      </c>
      <c r="BW1" s="76" t="s">
        <v>78</v>
      </c>
      <c r="BY1" s="128" t="s">
        <v>121</v>
      </c>
      <c r="BZ1" s="128" t="s">
        <v>127</v>
      </c>
      <c r="CA1" s="128" t="s">
        <v>71</v>
      </c>
      <c r="CB1" s="225" t="s">
        <v>69</v>
      </c>
      <c r="CC1" s="128" t="s">
        <v>121</v>
      </c>
      <c r="CD1" s="76" t="s">
        <v>63</v>
      </c>
      <c r="CE1" s="76" t="s">
        <v>53</v>
      </c>
      <c r="CF1" s="76" t="s">
        <v>52</v>
      </c>
      <c r="CG1" s="76" t="s">
        <v>51</v>
      </c>
      <c r="CH1" s="76" t="s">
        <v>50</v>
      </c>
      <c r="CI1" s="76" t="s">
        <v>49</v>
      </c>
      <c r="CJ1" s="76" t="s">
        <v>62</v>
      </c>
      <c r="CK1" s="76" t="s">
        <v>61</v>
      </c>
      <c r="CL1" s="76" t="s">
        <v>48</v>
      </c>
      <c r="CM1" s="76" t="s">
        <v>47</v>
      </c>
      <c r="CN1" s="76" t="s">
        <v>46</v>
      </c>
      <c r="CO1" s="76" t="s">
        <v>45</v>
      </c>
      <c r="CP1" s="76" t="s">
        <v>44</v>
      </c>
      <c r="CQ1" s="76" t="s">
        <v>60</v>
      </c>
      <c r="CR1" s="76" t="s">
        <v>59</v>
      </c>
      <c r="CS1" s="76" t="s">
        <v>43</v>
      </c>
      <c r="CT1" s="76" t="s">
        <v>42</v>
      </c>
      <c r="CU1" s="76" t="s">
        <v>41</v>
      </c>
      <c r="CV1" s="76" t="s">
        <v>40</v>
      </c>
      <c r="CW1" s="76" t="s">
        <v>39</v>
      </c>
      <c r="CX1" s="76" t="s">
        <v>58</v>
      </c>
      <c r="CY1" s="76" t="s">
        <v>57</v>
      </c>
      <c r="CZ1" s="76" t="s">
        <v>38</v>
      </c>
      <c r="DA1" s="76" t="s">
        <v>37</v>
      </c>
      <c r="DB1" s="76" t="s">
        <v>36</v>
      </c>
      <c r="DC1" s="76" t="s">
        <v>35</v>
      </c>
      <c r="DD1" s="76" t="s">
        <v>34</v>
      </c>
      <c r="DE1" s="76" t="s">
        <v>56</v>
      </c>
      <c r="DF1" s="76" t="s">
        <v>55</v>
      </c>
      <c r="DG1" s="76" t="s">
        <v>33</v>
      </c>
      <c r="DH1" s="76" t="s">
        <v>32</v>
      </c>
      <c r="DI1" s="76" t="s">
        <v>80</v>
      </c>
      <c r="DJ1" s="76" t="s">
        <v>79</v>
      </c>
      <c r="DK1" s="76" t="s">
        <v>78</v>
      </c>
      <c r="DM1" s="128" t="s">
        <v>128</v>
      </c>
      <c r="DN1" s="128" t="s">
        <v>127</v>
      </c>
      <c r="DO1" s="128" t="s">
        <v>71</v>
      </c>
      <c r="DP1" s="128" t="s">
        <v>25</v>
      </c>
      <c r="DQ1" s="225" t="s">
        <v>67</v>
      </c>
      <c r="DR1" s="128" t="s">
        <v>121</v>
      </c>
      <c r="DS1" s="76" t="s">
        <v>63</v>
      </c>
      <c r="DT1" s="76" t="s">
        <v>53</v>
      </c>
      <c r="DU1" s="76" t="s">
        <v>52</v>
      </c>
      <c r="DV1" s="76" t="s">
        <v>51</v>
      </c>
      <c r="DW1" s="76" t="s">
        <v>50</v>
      </c>
      <c r="DX1" s="76" t="s">
        <v>49</v>
      </c>
      <c r="DY1" s="76" t="s">
        <v>62</v>
      </c>
      <c r="DZ1" s="76" t="s">
        <v>61</v>
      </c>
      <c r="EA1" s="76" t="s">
        <v>48</v>
      </c>
      <c r="EB1" s="76" t="s">
        <v>47</v>
      </c>
      <c r="EC1" s="76" t="s">
        <v>46</v>
      </c>
      <c r="ED1" s="76" t="s">
        <v>45</v>
      </c>
      <c r="EE1" s="76" t="s">
        <v>44</v>
      </c>
      <c r="EF1" s="76" t="s">
        <v>60</v>
      </c>
      <c r="EG1" s="76" t="s">
        <v>59</v>
      </c>
      <c r="EH1" s="76" t="s">
        <v>43</v>
      </c>
      <c r="EI1" s="76" t="s">
        <v>42</v>
      </c>
      <c r="EJ1" s="76" t="s">
        <v>41</v>
      </c>
      <c r="EK1" s="76" t="s">
        <v>40</v>
      </c>
      <c r="EL1" s="76" t="s">
        <v>39</v>
      </c>
      <c r="EM1" s="76" t="s">
        <v>58</v>
      </c>
      <c r="EN1" s="76" t="s">
        <v>57</v>
      </c>
      <c r="EO1" s="76" t="s">
        <v>38</v>
      </c>
      <c r="EP1" s="76" t="s">
        <v>37</v>
      </c>
      <c r="EQ1" s="76" t="s">
        <v>36</v>
      </c>
      <c r="ER1" s="76" t="s">
        <v>35</v>
      </c>
      <c r="ES1" s="76" t="s">
        <v>34</v>
      </c>
      <c r="ET1" s="76" t="s">
        <v>56</v>
      </c>
      <c r="EU1" s="76" t="s">
        <v>55</v>
      </c>
      <c r="EV1" s="76" t="s">
        <v>33</v>
      </c>
      <c r="EW1" s="76" t="s">
        <v>32</v>
      </c>
      <c r="EX1" s="76" t="s">
        <v>80</v>
      </c>
      <c r="EY1" s="76" t="s">
        <v>79</v>
      </c>
      <c r="EZ1" s="76" t="s">
        <v>78</v>
      </c>
      <c r="FB1" s="128" t="s">
        <v>128</v>
      </c>
      <c r="FC1" s="128" t="s">
        <v>127</v>
      </c>
      <c r="FD1" s="128" t="s">
        <v>71</v>
      </c>
      <c r="FE1" s="128" t="s">
        <v>25</v>
      </c>
      <c r="FF1" s="128" t="s">
        <v>66</v>
      </c>
      <c r="FG1" s="129" t="s">
        <v>23</v>
      </c>
      <c r="FH1" s="128" t="s">
        <v>121</v>
      </c>
      <c r="FI1" s="76" t="s">
        <v>63</v>
      </c>
      <c r="FJ1" s="76" t="s">
        <v>53</v>
      </c>
      <c r="FK1" s="76" t="s">
        <v>52</v>
      </c>
      <c r="FL1" s="76" t="s">
        <v>51</v>
      </c>
      <c r="FM1" s="76" t="s">
        <v>50</v>
      </c>
      <c r="FN1" s="76" t="s">
        <v>49</v>
      </c>
      <c r="FO1" s="76" t="s">
        <v>62</v>
      </c>
      <c r="FP1" s="76" t="s">
        <v>61</v>
      </c>
      <c r="FQ1" s="76" t="s">
        <v>48</v>
      </c>
      <c r="FR1" s="76" t="s">
        <v>47</v>
      </c>
      <c r="FS1" s="76" t="s">
        <v>46</v>
      </c>
      <c r="FT1" s="76" t="s">
        <v>45</v>
      </c>
      <c r="FU1" s="76" t="s">
        <v>44</v>
      </c>
      <c r="FV1" s="76" t="s">
        <v>60</v>
      </c>
      <c r="FW1" s="76" t="s">
        <v>59</v>
      </c>
      <c r="FX1" s="76" t="s">
        <v>43</v>
      </c>
      <c r="FY1" s="76" t="s">
        <v>42</v>
      </c>
      <c r="FZ1" s="76" t="s">
        <v>41</v>
      </c>
      <c r="GA1" s="76" t="s">
        <v>40</v>
      </c>
      <c r="GB1" s="76" t="s">
        <v>39</v>
      </c>
      <c r="GC1" s="76" t="s">
        <v>58</v>
      </c>
      <c r="GD1" s="76" t="s">
        <v>57</v>
      </c>
      <c r="GE1" s="76" t="s">
        <v>38</v>
      </c>
      <c r="GF1" s="76" t="s">
        <v>37</v>
      </c>
      <c r="GG1" s="76" t="s">
        <v>36</v>
      </c>
      <c r="GH1" s="76" t="s">
        <v>35</v>
      </c>
      <c r="GI1" s="76" t="s">
        <v>34</v>
      </c>
      <c r="GJ1" s="76" t="s">
        <v>56</v>
      </c>
      <c r="GK1" s="76" t="s">
        <v>55</v>
      </c>
      <c r="GL1" s="76" t="s">
        <v>33</v>
      </c>
      <c r="GM1" s="76" t="s">
        <v>32</v>
      </c>
      <c r="GN1" s="76" t="s">
        <v>80</v>
      </c>
      <c r="GO1" s="76" t="s">
        <v>79</v>
      </c>
      <c r="GP1" s="76" t="s">
        <v>78</v>
      </c>
      <c r="GR1" s="128" t="s">
        <v>128</v>
      </c>
      <c r="GS1" s="128" t="s">
        <v>127</v>
      </c>
      <c r="GT1" s="128" t="s">
        <v>71</v>
      </c>
      <c r="GU1" s="128" t="s">
        <v>25</v>
      </c>
      <c r="GV1" s="128" t="s">
        <v>66</v>
      </c>
      <c r="GW1" s="128" t="s">
        <v>23</v>
      </c>
      <c r="GX1" s="129" t="s">
        <v>17</v>
      </c>
      <c r="GY1" s="128" t="s">
        <v>121</v>
      </c>
      <c r="GZ1" s="76" t="s">
        <v>63</v>
      </c>
      <c r="HA1" s="76" t="s">
        <v>53</v>
      </c>
      <c r="HB1" s="76" t="s">
        <v>52</v>
      </c>
      <c r="HC1" s="76" t="s">
        <v>51</v>
      </c>
      <c r="HD1" s="76" t="s">
        <v>50</v>
      </c>
      <c r="HE1" s="76" t="s">
        <v>49</v>
      </c>
      <c r="HF1" s="76" t="s">
        <v>62</v>
      </c>
      <c r="HG1" s="76" t="s">
        <v>61</v>
      </c>
      <c r="HH1" s="76" t="s">
        <v>48</v>
      </c>
      <c r="HI1" s="76" t="s">
        <v>47</v>
      </c>
      <c r="HJ1" s="76" t="s">
        <v>46</v>
      </c>
      <c r="HK1" s="76" t="s">
        <v>45</v>
      </c>
      <c r="HL1" s="76" t="s">
        <v>44</v>
      </c>
      <c r="HM1" s="76" t="s">
        <v>60</v>
      </c>
      <c r="HN1" s="76" t="s">
        <v>59</v>
      </c>
      <c r="HO1" s="76" t="s">
        <v>43</v>
      </c>
      <c r="HP1" s="76" t="s">
        <v>42</v>
      </c>
      <c r="HQ1" s="76" t="s">
        <v>41</v>
      </c>
      <c r="HR1" s="76" t="s">
        <v>40</v>
      </c>
      <c r="HS1" s="76" t="s">
        <v>39</v>
      </c>
      <c r="HT1" s="76" t="s">
        <v>58</v>
      </c>
      <c r="HU1" s="76" t="s">
        <v>57</v>
      </c>
      <c r="HV1" s="76" t="s">
        <v>38</v>
      </c>
      <c r="HW1" s="76" t="s">
        <v>37</v>
      </c>
      <c r="HX1" s="76" t="s">
        <v>36</v>
      </c>
      <c r="HY1" s="76" t="s">
        <v>35</v>
      </c>
      <c r="HZ1" s="76" t="s">
        <v>34</v>
      </c>
      <c r="IA1" s="76" t="s">
        <v>56</v>
      </c>
      <c r="IB1" s="76" t="s">
        <v>55</v>
      </c>
      <c r="IC1" s="76" t="s">
        <v>33</v>
      </c>
      <c r="ID1" s="76" t="s">
        <v>32</v>
      </c>
      <c r="IE1" s="76" t="s">
        <v>80</v>
      </c>
      <c r="IF1" s="76" t="s">
        <v>79</v>
      </c>
      <c r="IG1" s="76" t="s">
        <v>78</v>
      </c>
      <c r="II1" s="128" t="s">
        <v>128</v>
      </c>
      <c r="IJ1" s="128" t="s">
        <v>127</v>
      </c>
      <c r="IK1" s="128" t="s">
        <v>71</v>
      </c>
      <c r="IL1" s="128" t="s">
        <v>25</v>
      </c>
      <c r="IM1" s="128" t="s">
        <v>66</v>
      </c>
      <c r="IN1" s="128" t="s">
        <v>23</v>
      </c>
      <c r="IO1" s="128" t="s">
        <v>17</v>
      </c>
      <c r="IP1" s="129" t="s">
        <v>16</v>
      </c>
      <c r="IQ1" s="128" t="s">
        <v>121</v>
      </c>
      <c r="IR1" s="76" t="s">
        <v>63</v>
      </c>
      <c r="IS1" s="76" t="s">
        <v>53</v>
      </c>
      <c r="IT1" s="76" t="s">
        <v>52</v>
      </c>
      <c r="IU1" s="76" t="s">
        <v>51</v>
      </c>
      <c r="IV1" s="76" t="s">
        <v>50</v>
      </c>
      <c r="IW1" s="76" t="s">
        <v>49</v>
      </c>
      <c r="IX1" s="76" t="s">
        <v>62</v>
      </c>
      <c r="IY1" s="76" t="s">
        <v>61</v>
      </c>
      <c r="IZ1" s="76" t="s">
        <v>48</v>
      </c>
      <c r="JA1" s="76" t="s">
        <v>47</v>
      </c>
      <c r="JB1" s="76" t="s">
        <v>46</v>
      </c>
      <c r="JC1" s="76" t="s">
        <v>45</v>
      </c>
      <c r="JD1" s="76" t="s">
        <v>44</v>
      </c>
      <c r="JE1" s="76" t="s">
        <v>60</v>
      </c>
      <c r="JF1" s="76" t="s">
        <v>59</v>
      </c>
      <c r="JG1" s="76" t="s">
        <v>43</v>
      </c>
      <c r="JH1" s="76" t="s">
        <v>42</v>
      </c>
      <c r="JI1" s="76" t="s">
        <v>41</v>
      </c>
      <c r="JJ1" s="76" t="s">
        <v>40</v>
      </c>
      <c r="JK1" s="76" t="s">
        <v>39</v>
      </c>
      <c r="JL1" s="76" t="s">
        <v>58</v>
      </c>
      <c r="JM1" s="76" t="s">
        <v>57</v>
      </c>
      <c r="JN1" s="76" t="s">
        <v>38</v>
      </c>
      <c r="JO1" s="76" t="s">
        <v>37</v>
      </c>
      <c r="JP1" s="76" t="s">
        <v>36</v>
      </c>
      <c r="JQ1" s="76" t="s">
        <v>35</v>
      </c>
      <c r="JR1" s="76" t="s">
        <v>34</v>
      </c>
      <c r="JS1" s="76" t="s">
        <v>56</v>
      </c>
      <c r="JT1" s="76" t="s">
        <v>55</v>
      </c>
      <c r="JU1" s="76" t="s">
        <v>33</v>
      </c>
      <c r="JV1" s="76" t="s">
        <v>32</v>
      </c>
      <c r="JW1" s="76" t="s">
        <v>80</v>
      </c>
      <c r="JX1" s="76" t="s">
        <v>79</v>
      </c>
      <c r="JY1" s="76" t="s">
        <v>78</v>
      </c>
      <c r="KA1" s="128" t="s">
        <v>128</v>
      </c>
      <c r="KB1" s="128" t="s">
        <v>127</v>
      </c>
      <c r="KC1" s="128" t="s">
        <v>71</v>
      </c>
      <c r="KD1" s="128" t="s">
        <v>25</v>
      </c>
      <c r="KE1" s="128" t="s">
        <v>66</v>
      </c>
      <c r="KF1" s="128" t="s">
        <v>23</v>
      </c>
      <c r="KG1" s="128" t="s">
        <v>17</v>
      </c>
      <c r="KH1" s="128" t="s">
        <v>16</v>
      </c>
      <c r="KI1" s="129" t="s">
        <v>126</v>
      </c>
      <c r="KJ1" s="128" t="s">
        <v>121</v>
      </c>
      <c r="KK1" s="76" t="s">
        <v>63</v>
      </c>
      <c r="KL1" s="76" t="s">
        <v>53</v>
      </c>
      <c r="KM1" s="76" t="s">
        <v>52</v>
      </c>
      <c r="KN1" s="76" t="s">
        <v>51</v>
      </c>
      <c r="KO1" s="76" t="s">
        <v>50</v>
      </c>
      <c r="KP1" s="76" t="s">
        <v>49</v>
      </c>
      <c r="KQ1" s="76" t="s">
        <v>62</v>
      </c>
      <c r="KR1" s="76" t="s">
        <v>61</v>
      </c>
      <c r="KS1" s="76" t="s">
        <v>48</v>
      </c>
      <c r="KT1" s="76" t="s">
        <v>47</v>
      </c>
      <c r="KU1" s="76" t="s">
        <v>46</v>
      </c>
      <c r="KV1" s="76" t="s">
        <v>45</v>
      </c>
      <c r="KW1" s="76" t="s">
        <v>44</v>
      </c>
      <c r="KX1" s="76" t="s">
        <v>60</v>
      </c>
      <c r="KY1" s="76" t="s">
        <v>59</v>
      </c>
      <c r="KZ1" s="76" t="s">
        <v>43</v>
      </c>
      <c r="LA1" s="76" t="s">
        <v>42</v>
      </c>
      <c r="LB1" s="76" t="s">
        <v>41</v>
      </c>
      <c r="LC1" s="76" t="s">
        <v>40</v>
      </c>
      <c r="LD1" s="76" t="s">
        <v>39</v>
      </c>
      <c r="LE1" s="76" t="s">
        <v>58</v>
      </c>
      <c r="LF1" s="76" t="s">
        <v>57</v>
      </c>
      <c r="LG1" s="76" t="s">
        <v>38</v>
      </c>
      <c r="LH1" s="76" t="s">
        <v>37</v>
      </c>
      <c r="LI1" s="76" t="s">
        <v>36</v>
      </c>
      <c r="LJ1" s="76" t="s">
        <v>35</v>
      </c>
      <c r="LK1" s="76" t="s">
        <v>34</v>
      </c>
      <c r="LL1" s="76" t="s">
        <v>56</v>
      </c>
      <c r="LM1" s="76" t="s">
        <v>55</v>
      </c>
      <c r="LN1" s="76" t="s">
        <v>33</v>
      </c>
      <c r="LO1" s="76" t="s">
        <v>32</v>
      </c>
      <c r="LP1" s="76" t="s">
        <v>80</v>
      </c>
      <c r="LQ1" s="76" t="s">
        <v>79</v>
      </c>
      <c r="LR1" s="76" t="s">
        <v>78</v>
      </c>
      <c r="LT1" s="128" t="s">
        <v>128</v>
      </c>
      <c r="LU1" s="128" t="s">
        <v>127</v>
      </c>
      <c r="LV1" s="128" t="s">
        <v>71</v>
      </c>
      <c r="LW1" s="128" t="s">
        <v>25</v>
      </c>
      <c r="LX1" s="128" t="s">
        <v>66</v>
      </c>
      <c r="LY1" s="128" t="s">
        <v>23</v>
      </c>
      <c r="LZ1" s="128" t="s">
        <v>17</v>
      </c>
      <c r="MA1" s="128" t="s">
        <v>16</v>
      </c>
      <c r="MB1" s="128" t="s">
        <v>126</v>
      </c>
      <c r="MC1" s="129" t="s">
        <v>125</v>
      </c>
      <c r="MD1" s="265" t="s">
        <v>121</v>
      </c>
      <c r="ME1" s="76" t="s">
        <v>63</v>
      </c>
      <c r="MF1" s="76" t="s">
        <v>53</v>
      </c>
      <c r="MG1" s="76" t="s">
        <v>52</v>
      </c>
      <c r="MH1" s="76" t="s">
        <v>51</v>
      </c>
      <c r="MI1" s="76" t="s">
        <v>50</v>
      </c>
      <c r="MJ1" s="76" t="s">
        <v>49</v>
      </c>
      <c r="MK1" s="76" t="s">
        <v>62</v>
      </c>
      <c r="ML1" s="76" t="s">
        <v>61</v>
      </c>
      <c r="MM1" s="76" t="s">
        <v>48</v>
      </c>
      <c r="MN1" s="76" t="s">
        <v>47</v>
      </c>
      <c r="MO1" s="76" t="s">
        <v>46</v>
      </c>
      <c r="MP1" s="76" t="s">
        <v>45</v>
      </c>
      <c r="MQ1" s="76" t="s">
        <v>44</v>
      </c>
      <c r="MR1" s="76" t="s">
        <v>60</v>
      </c>
      <c r="MS1" s="76" t="s">
        <v>59</v>
      </c>
      <c r="MT1" s="76" t="s">
        <v>43</v>
      </c>
      <c r="MU1" s="76" t="s">
        <v>42</v>
      </c>
      <c r="MV1" s="76" t="s">
        <v>41</v>
      </c>
      <c r="MW1" s="76" t="s">
        <v>40</v>
      </c>
      <c r="MX1" s="76" t="s">
        <v>39</v>
      </c>
      <c r="MY1" s="76" t="s">
        <v>58</v>
      </c>
      <c r="MZ1" s="76" t="s">
        <v>57</v>
      </c>
      <c r="NA1" s="76" t="s">
        <v>38</v>
      </c>
      <c r="NB1" s="76" t="s">
        <v>37</v>
      </c>
      <c r="NC1" s="76" t="s">
        <v>36</v>
      </c>
      <c r="ND1" s="76" t="s">
        <v>35</v>
      </c>
      <c r="NE1" s="76" t="s">
        <v>34</v>
      </c>
      <c r="NF1" s="76" t="s">
        <v>56</v>
      </c>
      <c r="NG1" s="76" t="s">
        <v>55</v>
      </c>
      <c r="NH1" s="76" t="s">
        <v>33</v>
      </c>
      <c r="NI1" s="76" t="s">
        <v>32</v>
      </c>
      <c r="NJ1" s="76" t="s">
        <v>80</v>
      </c>
      <c r="NK1" s="76" t="s">
        <v>79</v>
      </c>
      <c r="NL1" s="76" t="s">
        <v>78</v>
      </c>
      <c r="NN1" s="128" t="s">
        <v>128</v>
      </c>
      <c r="NO1" s="128" t="s">
        <v>127</v>
      </c>
      <c r="NP1" s="128" t="s">
        <v>71</v>
      </c>
      <c r="NQ1" s="128" t="s">
        <v>25</v>
      </c>
      <c r="NR1" s="128" t="s">
        <v>66</v>
      </c>
      <c r="NS1" s="128" t="s">
        <v>23</v>
      </c>
      <c r="NT1" s="128" t="s">
        <v>17</v>
      </c>
      <c r="NU1" s="128" t="s">
        <v>16</v>
      </c>
      <c r="NV1" s="128" t="s">
        <v>126</v>
      </c>
      <c r="NW1" s="129" t="s">
        <v>125</v>
      </c>
      <c r="NX1" s="129" t="s">
        <v>124</v>
      </c>
      <c r="NY1" s="128" t="s">
        <v>121</v>
      </c>
      <c r="NZ1" s="76" t="s">
        <v>63</v>
      </c>
      <c r="OA1" s="76" t="s">
        <v>53</v>
      </c>
      <c r="OB1" s="76" t="s">
        <v>52</v>
      </c>
      <c r="OC1" s="76" t="s">
        <v>51</v>
      </c>
      <c r="OD1" s="76" t="s">
        <v>50</v>
      </c>
      <c r="OE1" s="76" t="s">
        <v>49</v>
      </c>
      <c r="OF1" s="76" t="s">
        <v>62</v>
      </c>
      <c r="OG1" s="76" t="s">
        <v>61</v>
      </c>
      <c r="OH1" s="76" t="s">
        <v>48</v>
      </c>
      <c r="OI1" s="76" t="s">
        <v>47</v>
      </c>
      <c r="OJ1" s="76" t="s">
        <v>46</v>
      </c>
      <c r="OK1" s="76" t="s">
        <v>45</v>
      </c>
      <c r="OL1" s="76" t="s">
        <v>44</v>
      </c>
      <c r="OM1" s="76" t="s">
        <v>60</v>
      </c>
      <c r="ON1" s="76" t="s">
        <v>59</v>
      </c>
      <c r="OO1" s="76" t="s">
        <v>43</v>
      </c>
      <c r="OP1" s="76" t="s">
        <v>42</v>
      </c>
      <c r="OQ1" s="76" t="s">
        <v>41</v>
      </c>
      <c r="OR1" s="76" t="s">
        <v>40</v>
      </c>
      <c r="OS1" s="76" t="s">
        <v>39</v>
      </c>
      <c r="OT1" s="76" t="s">
        <v>58</v>
      </c>
      <c r="OU1" s="76" t="s">
        <v>57</v>
      </c>
      <c r="OV1" s="76" t="s">
        <v>38</v>
      </c>
      <c r="OW1" s="76" t="s">
        <v>37</v>
      </c>
      <c r="OX1" s="76" t="s">
        <v>36</v>
      </c>
      <c r="OY1" s="76" t="s">
        <v>35</v>
      </c>
      <c r="OZ1" s="76" t="s">
        <v>34</v>
      </c>
      <c r="PA1" s="76" t="s">
        <v>56</v>
      </c>
      <c r="PB1" s="76" t="s">
        <v>55</v>
      </c>
      <c r="PC1" s="76" t="s">
        <v>33</v>
      </c>
      <c r="PD1" s="76" t="s">
        <v>32</v>
      </c>
      <c r="PE1" s="76" t="s">
        <v>80</v>
      </c>
      <c r="PF1" s="76" t="s">
        <v>79</v>
      </c>
      <c r="PG1" s="76" t="s">
        <v>78</v>
      </c>
      <c r="PI1" s="128" t="s">
        <v>128</v>
      </c>
      <c r="PJ1" s="128" t="s">
        <v>127</v>
      </c>
      <c r="PK1" s="128" t="s">
        <v>71</v>
      </c>
      <c r="PL1" s="128" t="s">
        <v>25</v>
      </c>
      <c r="PM1" s="128" t="s">
        <v>66</v>
      </c>
      <c r="PN1" s="128" t="s">
        <v>23</v>
      </c>
      <c r="PO1" s="128" t="s">
        <v>17</v>
      </c>
      <c r="PP1" s="128" t="s">
        <v>16</v>
      </c>
      <c r="PQ1" s="128" t="s">
        <v>126</v>
      </c>
      <c r="PR1" s="129" t="s">
        <v>125</v>
      </c>
      <c r="PS1" s="129" t="s">
        <v>124</v>
      </c>
      <c r="PT1" s="129" t="s">
        <v>123</v>
      </c>
      <c r="PU1" s="128" t="s">
        <v>121</v>
      </c>
      <c r="PV1" s="76" t="s">
        <v>63</v>
      </c>
      <c r="PW1" s="76" t="s">
        <v>53</v>
      </c>
      <c r="PX1" s="76" t="s">
        <v>52</v>
      </c>
      <c r="PY1" s="76" t="s">
        <v>51</v>
      </c>
      <c r="PZ1" s="76" t="s">
        <v>50</v>
      </c>
      <c r="QA1" s="76" t="s">
        <v>49</v>
      </c>
      <c r="QB1" s="76" t="s">
        <v>62</v>
      </c>
      <c r="QC1" s="76" t="s">
        <v>61</v>
      </c>
      <c r="QD1" s="76" t="s">
        <v>48</v>
      </c>
      <c r="QE1" s="76" t="s">
        <v>47</v>
      </c>
      <c r="QF1" s="76" t="s">
        <v>46</v>
      </c>
      <c r="QG1" s="76" t="s">
        <v>45</v>
      </c>
      <c r="QH1" s="76" t="s">
        <v>44</v>
      </c>
      <c r="QI1" s="76" t="s">
        <v>60</v>
      </c>
      <c r="QJ1" s="76" t="s">
        <v>59</v>
      </c>
      <c r="QK1" s="76" t="s">
        <v>43</v>
      </c>
      <c r="QL1" s="76" t="s">
        <v>42</v>
      </c>
      <c r="QM1" s="76" t="s">
        <v>41</v>
      </c>
      <c r="QN1" s="76" t="s">
        <v>40</v>
      </c>
      <c r="QO1" s="76" t="s">
        <v>39</v>
      </c>
      <c r="QP1" s="76" t="s">
        <v>58</v>
      </c>
      <c r="QQ1" s="76" t="s">
        <v>57</v>
      </c>
      <c r="QR1" s="76" t="s">
        <v>38</v>
      </c>
      <c r="QS1" s="76" t="s">
        <v>37</v>
      </c>
      <c r="QT1" s="76" t="s">
        <v>36</v>
      </c>
      <c r="QU1" s="76" t="s">
        <v>35</v>
      </c>
      <c r="QV1" s="76" t="s">
        <v>34</v>
      </c>
      <c r="QW1" s="76" t="s">
        <v>56</v>
      </c>
      <c r="QX1" s="76" t="s">
        <v>55</v>
      </c>
      <c r="QY1" s="76" t="s">
        <v>33</v>
      </c>
      <c r="QZ1" s="76" t="s">
        <v>32</v>
      </c>
      <c r="RA1" s="76" t="s">
        <v>80</v>
      </c>
      <c r="RB1" s="76" t="s">
        <v>79</v>
      </c>
      <c r="RC1" s="76" t="s">
        <v>78</v>
      </c>
      <c r="RE1" s="128" t="s">
        <v>128</v>
      </c>
      <c r="RF1" s="128" t="s">
        <v>127</v>
      </c>
      <c r="RG1" s="128" t="s">
        <v>71</v>
      </c>
      <c r="RH1" s="128" t="s">
        <v>25</v>
      </c>
      <c r="RI1" s="128" t="s">
        <v>66</v>
      </c>
      <c r="RJ1" s="128" t="s">
        <v>23</v>
      </c>
      <c r="RK1" s="128" t="s">
        <v>17</v>
      </c>
      <c r="RL1" s="128" t="s">
        <v>16</v>
      </c>
      <c r="RM1" s="128" t="s">
        <v>126</v>
      </c>
      <c r="RN1" s="129" t="s">
        <v>125</v>
      </c>
      <c r="RO1" s="129" t="s">
        <v>124</v>
      </c>
      <c r="RP1" s="129" t="s">
        <v>123</v>
      </c>
      <c r="RQ1" s="129" t="s">
        <v>122</v>
      </c>
      <c r="RR1" s="128" t="s">
        <v>121</v>
      </c>
      <c r="RS1" s="76" t="s">
        <v>63</v>
      </c>
      <c r="RT1" s="76" t="s">
        <v>53</v>
      </c>
      <c r="RU1" s="76" t="s">
        <v>52</v>
      </c>
      <c r="RV1" s="76" t="s">
        <v>51</v>
      </c>
      <c r="RW1" s="76" t="s">
        <v>50</v>
      </c>
      <c r="RX1" s="76" t="s">
        <v>49</v>
      </c>
      <c r="RY1" s="76" t="s">
        <v>62</v>
      </c>
      <c r="RZ1" s="76" t="s">
        <v>61</v>
      </c>
      <c r="SA1" s="76" t="s">
        <v>48</v>
      </c>
      <c r="SB1" s="76" t="s">
        <v>47</v>
      </c>
      <c r="SC1" s="76" t="s">
        <v>46</v>
      </c>
      <c r="SD1" s="76" t="s">
        <v>45</v>
      </c>
      <c r="SE1" s="76" t="s">
        <v>44</v>
      </c>
      <c r="SF1" s="76" t="s">
        <v>60</v>
      </c>
      <c r="SG1" s="76" t="s">
        <v>59</v>
      </c>
      <c r="SH1" s="76" t="s">
        <v>43</v>
      </c>
      <c r="SI1" s="76" t="s">
        <v>42</v>
      </c>
      <c r="SJ1" s="76" t="s">
        <v>41</v>
      </c>
      <c r="SK1" s="76" t="s">
        <v>40</v>
      </c>
      <c r="SL1" s="76" t="s">
        <v>39</v>
      </c>
      <c r="SM1" s="76" t="s">
        <v>58</v>
      </c>
      <c r="SN1" s="76" t="s">
        <v>57</v>
      </c>
      <c r="SO1" s="76" t="s">
        <v>38</v>
      </c>
      <c r="SP1" s="76" t="s">
        <v>37</v>
      </c>
      <c r="SQ1" s="76" t="s">
        <v>36</v>
      </c>
      <c r="SR1" s="76" t="s">
        <v>35</v>
      </c>
      <c r="SS1" s="76" t="s">
        <v>34</v>
      </c>
      <c r="ST1" s="76" t="s">
        <v>56</v>
      </c>
      <c r="SU1" s="76" t="s">
        <v>55</v>
      </c>
      <c r="SV1" s="76" t="s">
        <v>33</v>
      </c>
      <c r="SW1" s="76" t="s">
        <v>32</v>
      </c>
      <c r="SX1" s="76" t="s">
        <v>80</v>
      </c>
      <c r="SY1" s="76" t="s">
        <v>79</v>
      </c>
      <c r="SZ1" s="76" t="s">
        <v>78</v>
      </c>
    </row>
    <row r="2" spans="1:521" ht="15.75" thickBot="1" x14ac:dyDescent="0.3">
      <c r="A2" t="s">
        <v>0</v>
      </c>
      <c r="B2" s="5" t="s">
        <v>120</v>
      </c>
      <c r="C2" s="15">
        <v>1.1209499999999999</v>
      </c>
      <c r="D2" s="48">
        <v>3.2000000000000002E-3</v>
      </c>
      <c r="E2" s="48">
        <v>-7.7999999999999996E-3</v>
      </c>
      <c r="F2" s="48">
        <v>-1.2999999999999999E-3</v>
      </c>
      <c r="G2" s="48"/>
      <c r="H2" s="48"/>
      <c r="I2" s="48">
        <v>3.5000000000000001E-3</v>
      </c>
      <c r="J2" s="48">
        <v>-4.0000000000000001E-3</v>
      </c>
      <c r="K2" s="48">
        <v>-4.1999999999999997E-3</v>
      </c>
      <c r="L2" s="48">
        <v>0</v>
      </c>
      <c r="M2" s="48">
        <v>1.1000000000000001E-3</v>
      </c>
      <c r="N2" s="48"/>
      <c r="O2" s="48"/>
      <c r="P2" s="48">
        <v>1.2999999999999999E-3</v>
      </c>
      <c r="Q2" s="48">
        <v>-6.9999999999999999E-4</v>
      </c>
      <c r="R2" s="48">
        <v>2.0999999999999999E-3</v>
      </c>
      <c r="S2" s="48">
        <v>-1.1999999999999999E-3</v>
      </c>
      <c r="T2" s="48">
        <v>-4.1000000000000003E-3</v>
      </c>
      <c r="U2" s="48"/>
      <c r="V2" s="48"/>
      <c r="W2" s="48">
        <v>5.0000000000000001E-4</v>
      </c>
      <c r="X2" s="48">
        <v>-1.1000000000000001E-3</v>
      </c>
      <c r="Y2" s="48">
        <v>1E-3</v>
      </c>
      <c r="Z2" s="48">
        <v>-3.0999999999999999E-3</v>
      </c>
      <c r="AA2" s="48">
        <v>-2.5999999999999999E-3</v>
      </c>
      <c r="AB2" s="48"/>
      <c r="AC2" s="48"/>
      <c r="AD2" s="48">
        <v>-4.0000000000000002E-4</v>
      </c>
      <c r="AE2" s="48">
        <v>2.9999999999999997E-4</v>
      </c>
      <c r="AF2" s="48">
        <v>-1.2999999999999999E-3</v>
      </c>
      <c r="AG2" s="48">
        <v>2E-3</v>
      </c>
      <c r="AH2" s="48">
        <v>5.7000000000000002E-3</v>
      </c>
      <c r="AI2" s="57">
        <f t="shared" ref="AI2:AI45" si="0">MIN(D2:AH2)</f>
        <v>-7.7999999999999996E-3</v>
      </c>
      <c r="AJ2" s="57">
        <f t="shared" ref="AJ2:AJ43" si="1">AVERAGE(D2:AH2)</f>
        <v>-4.8260869565217371E-4</v>
      </c>
      <c r="AK2" s="57">
        <f t="shared" ref="AK2:AK46" si="2">MAX(D2:AH2)</f>
        <v>5.7000000000000002E-3</v>
      </c>
      <c r="AL2" t="s">
        <v>0</v>
      </c>
      <c r="AM2" s="15">
        <v>1.1209499999999999</v>
      </c>
      <c r="AN2" s="9" t="s">
        <v>120</v>
      </c>
      <c r="AO2" s="15">
        <v>1.1083000000000001</v>
      </c>
      <c r="AP2" s="48"/>
      <c r="AQ2" s="48"/>
      <c r="AR2" s="48">
        <v>-3.0000000000000001E-3</v>
      </c>
      <c r="AS2" s="48">
        <v>-1.5E-3</v>
      </c>
      <c r="AT2" s="48">
        <v>-4.1000000000000003E-3</v>
      </c>
      <c r="AU2" s="48">
        <v>-1.6000000000000001E-3</v>
      </c>
      <c r="AV2" s="48">
        <v>-3.3E-3</v>
      </c>
      <c r="AW2" s="48"/>
      <c r="AX2" s="48"/>
      <c r="AY2" s="48">
        <v>-3.0000000000000001E-3</v>
      </c>
      <c r="AZ2" s="48">
        <v>5.9999999999999995E-4</v>
      </c>
      <c r="BA2" s="48">
        <v>-3.8999999999999998E-3</v>
      </c>
      <c r="BB2" s="48">
        <v>-3.0000000000000001E-3</v>
      </c>
      <c r="BC2" s="48">
        <v>-8.9999999999999998E-4</v>
      </c>
      <c r="BD2" s="48"/>
      <c r="BE2" s="48"/>
      <c r="BF2" s="48">
        <v>4.0000000000000002E-4</v>
      </c>
      <c r="BG2" s="48">
        <v>-3.8E-3</v>
      </c>
      <c r="BH2" s="48">
        <v>1.5E-3</v>
      </c>
      <c r="BI2" s="48">
        <v>-2E-3</v>
      </c>
      <c r="BJ2" s="48">
        <v>5.8999999999999999E-3</v>
      </c>
      <c r="BK2" s="48"/>
      <c r="BL2" s="48"/>
      <c r="BM2" s="48">
        <v>5.0000000000000001E-4</v>
      </c>
      <c r="BN2" s="48">
        <v>2.7000000000000001E-3</v>
      </c>
      <c r="BO2" s="48">
        <v>0</v>
      </c>
      <c r="BP2" s="48">
        <v>1.0999999999999999E-2</v>
      </c>
      <c r="BQ2" s="48">
        <v>2.3999999999999998E-3</v>
      </c>
      <c r="BR2" s="48"/>
      <c r="BS2" s="48"/>
      <c r="BT2" s="48"/>
      <c r="BU2" s="57">
        <f t="shared" ref="BU2:BU46" si="3">MIN(AP2:BT2)</f>
        <v>-4.1000000000000003E-3</v>
      </c>
      <c r="BV2" s="57">
        <f t="shared" ref="BV2:BV46" si="4">AVERAGE(AP2:BT2)</f>
        <v>-2.5500000000000002E-4</v>
      </c>
      <c r="BW2" s="57">
        <f t="shared" ref="BW2:BW46" si="5">MAX(AP2:BT2)</f>
        <v>1.0999999999999999E-2</v>
      </c>
      <c r="BX2" t="s">
        <v>0</v>
      </c>
      <c r="BY2" t="s">
        <v>0</v>
      </c>
      <c r="BZ2" s="15">
        <v>1.1209499999999999</v>
      </c>
      <c r="CA2" s="15">
        <v>1.1083000000000001</v>
      </c>
      <c r="CB2" s="5" t="s">
        <v>120</v>
      </c>
      <c r="CC2" s="15">
        <v>1.10466</v>
      </c>
      <c r="CD2" s="48"/>
      <c r="CE2" s="48">
        <v>9.5999999999999992E-3</v>
      </c>
      <c r="CF2" s="48">
        <v>3.3E-3</v>
      </c>
      <c r="CG2" s="48">
        <v>-3.2000000000000002E-3</v>
      </c>
      <c r="CH2" s="48">
        <v>9.4000000000000004E-3</v>
      </c>
      <c r="CI2" s="48">
        <v>4.8999999999999998E-3</v>
      </c>
      <c r="CJ2" s="48"/>
      <c r="CK2" s="48"/>
      <c r="CL2" s="48">
        <v>1.3899999999999999E-2</v>
      </c>
      <c r="CM2" s="48">
        <v>-1.34E-2</v>
      </c>
      <c r="CN2" s="48">
        <v>-6.9999999999999999E-4</v>
      </c>
      <c r="CO2" s="48">
        <v>-7.7999999999999996E-3</v>
      </c>
      <c r="CP2" s="48">
        <v>-7.1000000000000004E-3</v>
      </c>
      <c r="CQ2" s="48"/>
      <c r="CR2" s="48"/>
      <c r="CS2" s="48">
        <v>6.3E-3</v>
      </c>
      <c r="CT2" s="48">
        <v>-1.6299999999999999E-2</v>
      </c>
      <c r="CU2" s="48">
        <v>-7.1000000000000004E-3</v>
      </c>
      <c r="CV2" s="48">
        <v>-2.0500000000000001E-2</v>
      </c>
      <c r="CW2" s="48">
        <v>5.0000000000000001E-4</v>
      </c>
      <c r="CX2" s="48"/>
      <c r="CY2" s="48"/>
      <c r="CZ2" s="48">
        <v>3.0999999999999999E-3</v>
      </c>
      <c r="DA2" s="48">
        <v>6.7000000000000002E-3</v>
      </c>
      <c r="DB2" s="48">
        <v>8.8000000000000005E-3</v>
      </c>
      <c r="DC2" s="48">
        <v>1.4200000000000001E-2</v>
      </c>
      <c r="DD2" s="48">
        <v>1.01E-2</v>
      </c>
      <c r="DE2" s="48"/>
      <c r="DF2" s="48"/>
      <c r="DG2" s="48">
        <v>-8.6E-3</v>
      </c>
      <c r="DH2" s="48">
        <v>-8.9999999999999998E-4</v>
      </c>
      <c r="DI2" s="57">
        <f t="shared" ref="DI2:DI46" si="6">MIN(CD2:DH2)</f>
        <v>-2.0500000000000001E-2</v>
      </c>
      <c r="DJ2" s="57">
        <f t="shared" ref="DJ2:DJ46" si="7">AVERAGE(CD2:DH2)</f>
        <v>2.3636363636363644E-4</v>
      </c>
      <c r="DK2" s="57">
        <f t="shared" ref="DK2:DK46" si="8">MAX(CD2:DH2)</f>
        <v>1.4200000000000001E-2</v>
      </c>
      <c r="DM2" t="s">
        <v>0</v>
      </c>
      <c r="DN2" s="15">
        <v>1.1209499999999999</v>
      </c>
      <c r="DO2" s="15">
        <v>1.1083000000000001</v>
      </c>
      <c r="DP2" s="15">
        <v>1.10466</v>
      </c>
      <c r="DQ2" s="5" t="s">
        <v>120</v>
      </c>
      <c r="DR2" s="15">
        <v>1.1031599999999999</v>
      </c>
      <c r="DS2" s="48">
        <v>-5.8999999999999999E-3</v>
      </c>
      <c r="DT2" s="48">
        <v>-9.4000000000000004E-3</v>
      </c>
      <c r="DU2" s="48">
        <v>-3.8E-3</v>
      </c>
      <c r="DV2" s="48"/>
      <c r="DW2" s="48"/>
      <c r="DX2" s="48">
        <v>-5.9999999999999995E-4</v>
      </c>
      <c r="DY2" s="48">
        <v>9.1999999999999998E-3</v>
      </c>
      <c r="DZ2" s="48">
        <v>-3.5999999999999999E-3</v>
      </c>
      <c r="EA2" s="48">
        <v>6.7999999999999996E-3</v>
      </c>
      <c r="EB2" s="48">
        <v>6.9999999999999999E-4</v>
      </c>
      <c r="EC2" s="48"/>
      <c r="ED2" s="48"/>
      <c r="EE2" s="48">
        <v>-2.5000000000000001E-3</v>
      </c>
      <c r="EF2" s="48">
        <v>6.7999999999999996E-3</v>
      </c>
      <c r="EG2" s="48">
        <v>-6.1999999999999998E-3</v>
      </c>
      <c r="EH2" s="48">
        <v>-6.4999999999999997E-3</v>
      </c>
      <c r="EI2" s="48">
        <v>3.0999999999999999E-3</v>
      </c>
      <c r="EJ2" s="48"/>
      <c r="EK2" s="48"/>
      <c r="EL2" s="48">
        <v>-6.9999999999999999E-4</v>
      </c>
      <c r="EM2" s="48">
        <v>-5.0000000000000001E-4</v>
      </c>
      <c r="EN2" s="48">
        <v>-3.3999999999999998E-3</v>
      </c>
      <c r="EO2" s="48">
        <v>-4.1999999999999997E-3</v>
      </c>
      <c r="EP2" s="48">
        <v>4.1000000000000003E-3</v>
      </c>
      <c r="EQ2" s="48"/>
      <c r="ER2" s="48"/>
      <c r="ES2" s="48">
        <v>6.9999999999999999E-4</v>
      </c>
      <c r="ET2" s="48">
        <v>-8.0000000000000004E-4</v>
      </c>
      <c r="EU2" s="48">
        <v>5.4000000000000003E-3</v>
      </c>
      <c r="EV2" s="48">
        <v>8.0000000000000002E-3</v>
      </c>
      <c r="EW2" s="48"/>
      <c r="EX2" s="57">
        <f t="shared" ref="EX2:EX46" si="9">MIN(DS2:EW2)</f>
        <v>-9.4000000000000004E-3</v>
      </c>
      <c r="EY2" s="57">
        <f t="shared" ref="EY2:EY46" si="10">AVERAGE(DS2:EW2)</f>
        <v>-1.4999999999999996E-4</v>
      </c>
      <c r="EZ2" s="57">
        <f t="shared" ref="EZ2:EZ46" si="11">MAX(DS2:EW2)</f>
        <v>9.1999999999999998E-3</v>
      </c>
      <c r="FB2" t="s">
        <v>0</v>
      </c>
      <c r="FC2" s="15">
        <v>1.1209499999999999</v>
      </c>
      <c r="FD2" s="15">
        <v>1.1083000000000001</v>
      </c>
      <c r="FE2" s="15">
        <v>1.10466</v>
      </c>
      <c r="FF2" s="15">
        <v>1.1031599999999999</v>
      </c>
      <c r="FG2" s="5" t="s">
        <v>120</v>
      </c>
      <c r="FH2" s="15">
        <v>1.0951</v>
      </c>
      <c r="FI2" s="48">
        <v>2.5999999999999999E-3</v>
      </c>
      <c r="FJ2" s="48"/>
      <c r="FK2" s="48"/>
      <c r="FL2" s="48">
        <v>-6.7000000000000002E-3</v>
      </c>
      <c r="FM2" s="48">
        <v>-6.3E-3</v>
      </c>
      <c r="FN2" s="48">
        <v>-3.8E-3</v>
      </c>
      <c r="FO2" s="48">
        <v>3.5999999999999999E-3</v>
      </c>
      <c r="FP2" s="48">
        <v>5.9999999999999995E-4</v>
      </c>
      <c r="FQ2" s="48"/>
      <c r="FR2" s="48"/>
      <c r="FS2" s="48">
        <v>-1.9E-3</v>
      </c>
      <c r="FT2" s="48">
        <v>3.8E-3</v>
      </c>
      <c r="FU2" s="48">
        <v>-2.7000000000000001E-3</v>
      </c>
      <c r="FV2" s="48">
        <v>-1.4E-3</v>
      </c>
      <c r="FW2" s="48">
        <v>1.1999999999999999E-3</v>
      </c>
      <c r="FX2" s="48"/>
      <c r="FY2" s="48"/>
      <c r="FZ2" s="48">
        <v>9.1999999999999998E-3</v>
      </c>
      <c r="GA2" s="48">
        <v>1E-3</v>
      </c>
      <c r="GB2" s="48">
        <v>5.1000000000000004E-3</v>
      </c>
      <c r="GC2" s="48">
        <v>-2.5999999999999999E-3</v>
      </c>
      <c r="GD2" s="48">
        <v>-4.3E-3</v>
      </c>
      <c r="GE2" s="48"/>
      <c r="GF2" s="48"/>
      <c r="GG2" s="48">
        <v>-1E-4</v>
      </c>
      <c r="GH2" s="48">
        <v>7.9000000000000008E-3</v>
      </c>
      <c r="GI2" s="48">
        <v>2.3999999999999998E-3</v>
      </c>
      <c r="GJ2" s="48">
        <v>6.4000000000000003E-3</v>
      </c>
      <c r="GK2" s="48">
        <v>2.5999999999999999E-3</v>
      </c>
      <c r="GL2" s="48"/>
      <c r="GM2" s="48"/>
      <c r="GN2" s="57">
        <f t="shared" ref="GN2:GN46" si="12">MIN(FI2:GM2)</f>
        <v>-6.7000000000000002E-3</v>
      </c>
      <c r="GO2" s="57">
        <f t="shared" ref="GO2:GO46" si="13">AVERAGE(FI2:GM2)</f>
        <v>7.9047619047619029E-4</v>
      </c>
      <c r="GP2" s="57">
        <f t="shared" ref="GP2:GP46" si="14">MAX(FI2:GM2)</f>
        <v>9.1999999999999998E-3</v>
      </c>
      <c r="GS2" s="15">
        <v>1.1209499999999999</v>
      </c>
      <c r="GT2" s="15">
        <v>1.1083000000000001</v>
      </c>
      <c r="GU2" s="15">
        <v>1.10466</v>
      </c>
      <c r="GV2" s="15">
        <v>1.1031599999999999</v>
      </c>
      <c r="GW2" s="15">
        <v>1.0951</v>
      </c>
      <c r="GX2" s="5" t="s">
        <v>120</v>
      </c>
      <c r="GY2" s="15">
        <v>1.11161</v>
      </c>
      <c r="GZ2" s="48">
        <v>2.5000000000000001E-3</v>
      </c>
      <c r="HA2" s="48">
        <v>2.8999999999999998E-3</v>
      </c>
      <c r="HB2" s="48">
        <v>6.0000000000000001E-3</v>
      </c>
      <c r="HC2" s="48">
        <v>8.9999999999999993E-3</v>
      </c>
      <c r="HD2" s="48">
        <v>-4.5999999999999999E-3</v>
      </c>
      <c r="HE2" s="48"/>
      <c r="HF2" s="48"/>
      <c r="HG2" s="48">
        <v>1E-4</v>
      </c>
      <c r="HH2" s="48">
        <v>3.7000000000000002E-3</v>
      </c>
      <c r="HI2" s="48">
        <v>3.2000000000000002E-3</v>
      </c>
      <c r="HJ2" s="48">
        <v>-6.4999999999999997E-3</v>
      </c>
      <c r="HK2" s="48">
        <v>-3.8E-3</v>
      </c>
      <c r="HL2" s="48"/>
      <c r="HM2" s="48"/>
      <c r="HN2" s="48">
        <v>6.1000000000000004E-3</v>
      </c>
      <c r="HO2" s="48">
        <v>-5.3E-3</v>
      </c>
      <c r="HP2" s="48">
        <v>-2E-3</v>
      </c>
      <c r="HQ2" s="48">
        <v>-3.3E-3</v>
      </c>
      <c r="HR2" s="48">
        <v>-2.5000000000000001E-3</v>
      </c>
      <c r="HS2" s="48"/>
      <c r="HT2" s="48"/>
      <c r="HU2" s="48">
        <v>7.7000000000000002E-3</v>
      </c>
      <c r="HV2" s="48">
        <v>4.1000000000000003E-3</v>
      </c>
      <c r="HW2" s="48">
        <v>-5.1000000000000004E-3</v>
      </c>
      <c r="HX2" s="48">
        <v>-3.0000000000000001E-3</v>
      </c>
      <c r="HY2" s="48">
        <v>2.0000000000000001E-4</v>
      </c>
      <c r="HZ2" s="48"/>
      <c r="IA2" s="48"/>
      <c r="IB2" s="48">
        <v>2.2000000000000001E-3</v>
      </c>
      <c r="IC2" s="48">
        <v>-6.9999999999999999E-4</v>
      </c>
      <c r="ID2" s="48"/>
      <c r="IE2" s="57">
        <f t="shared" ref="IE2:IE46" si="15">MIN(GZ2:ID2)</f>
        <v>-6.4999999999999997E-3</v>
      </c>
      <c r="IF2" s="57">
        <f t="shared" ref="IF2:IF46" si="16">AVERAGE(GZ2:ID2)</f>
        <v>4.9545454545454567E-4</v>
      </c>
      <c r="IG2" s="57">
        <f t="shared" ref="IG2:IG46" si="17">MAX(GZ2:ID2)</f>
        <v>8.9999999999999993E-3</v>
      </c>
      <c r="II2" t="s">
        <v>0</v>
      </c>
      <c r="IJ2" s="15">
        <v>1.1209499999999999</v>
      </c>
      <c r="IK2" s="15">
        <v>1.1083000000000001</v>
      </c>
      <c r="IL2" s="15">
        <v>1.10466</v>
      </c>
      <c r="IM2" s="15">
        <v>1.1031599999999999</v>
      </c>
      <c r="IN2" s="15">
        <v>1.0951</v>
      </c>
      <c r="IO2" s="15">
        <v>1.11161</v>
      </c>
      <c r="IP2" s="5" t="s">
        <v>120</v>
      </c>
      <c r="IQ2" s="15">
        <v>1.12331</v>
      </c>
      <c r="IR2" s="48">
        <v>1.6000000000000001E-3</v>
      </c>
      <c r="IS2" s="48">
        <v>-1.1000000000000001E-3</v>
      </c>
      <c r="IT2" s="48">
        <v>2.0000000000000001E-4</v>
      </c>
      <c r="IU2" s="48"/>
      <c r="IV2" s="48"/>
      <c r="IW2" s="48">
        <v>5.1999999999999998E-3</v>
      </c>
      <c r="IX2" s="48">
        <v>-3.0999999999999999E-3</v>
      </c>
      <c r="IY2" s="48">
        <v>5.1000000000000004E-3</v>
      </c>
      <c r="IZ2" s="48">
        <v>-4.1000000000000003E-3</v>
      </c>
      <c r="JA2" s="48">
        <v>1.1999999999999999E-3</v>
      </c>
      <c r="JB2" s="48"/>
      <c r="JC2" s="48"/>
      <c r="JD2" s="48">
        <v>3.8999999999999998E-3</v>
      </c>
      <c r="JE2" s="48">
        <v>4.7999999999999996E-3</v>
      </c>
      <c r="JF2" s="48">
        <v>1E-3</v>
      </c>
      <c r="JG2" s="48">
        <v>-2.5999999999999999E-3</v>
      </c>
      <c r="JH2" s="48">
        <v>3.7000000000000002E-3</v>
      </c>
      <c r="JI2" s="48"/>
      <c r="JJ2" s="48"/>
      <c r="JK2" s="48">
        <v>1.6999999999999999E-3</v>
      </c>
      <c r="JL2" s="48">
        <v>6.6E-3</v>
      </c>
      <c r="JM2" s="48">
        <v>3.8E-3</v>
      </c>
      <c r="JN2" s="48">
        <v>2.2000000000000001E-3</v>
      </c>
      <c r="JO2" s="48">
        <v>4.8999999999999998E-3</v>
      </c>
      <c r="JP2" s="48"/>
      <c r="JQ2" s="48"/>
      <c r="JR2" s="48">
        <v>8.2000000000000007E-3</v>
      </c>
      <c r="JS2" s="48">
        <v>-3.0000000000000001E-3</v>
      </c>
      <c r="JT2" s="48">
        <v>6.6E-3</v>
      </c>
      <c r="JU2" s="48">
        <v>4.7999999999999996E-3</v>
      </c>
      <c r="JV2" s="48">
        <v>-6.4000000000000003E-3</v>
      </c>
      <c r="JW2" s="57">
        <f t="shared" ref="JW2:JW46" si="18">MIN(IR2:JV2)</f>
        <v>-6.4000000000000003E-3</v>
      </c>
      <c r="JX2" s="57">
        <f t="shared" ref="JX2:JX46" si="19">AVERAGE(IR2:JV2)</f>
        <v>1.9652173913043479E-3</v>
      </c>
      <c r="JY2" s="57">
        <f t="shared" ref="JY2:JY46" si="20">MAX(IR2:JV2)</f>
        <v>8.2000000000000007E-3</v>
      </c>
      <c r="JZ2" t="s">
        <v>0</v>
      </c>
      <c r="KA2" t="s">
        <v>0</v>
      </c>
      <c r="KB2" s="15">
        <v>1.1209499999999999</v>
      </c>
      <c r="KC2" s="15">
        <v>1.1083000000000001</v>
      </c>
      <c r="KD2" s="15">
        <v>1.10466</v>
      </c>
      <c r="KE2" s="15">
        <v>1.1031599999999999</v>
      </c>
      <c r="KF2" s="15">
        <v>1.0951</v>
      </c>
      <c r="KG2" s="15">
        <v>1.11161</v>
      </c>
      <c r="KH2" s="15">
        <v>1.12331</v>
      </c>
      <c r="KI2" s="5" t="s">
        <v>120</v>
      </c>
      <c r="KJ2" s="15">
        <v>1.17778</v>
      </c>
      <c r="KK2" s="48"/>
      <c r="KL2" s="48"/>
      <c r="KM2" s="48">
        <v>-1.1000000000000001E-3</v>
      </c>
      <c r="KN2" s="48">
        <v>3.3E-3</v>
      </c>
      <c r="KO2" s="48">
        <v>5.0000000000000001E-3</v>
      </c>
      <c r="KP2" s="48">
        <v>1.1999999999999999E-3</v>
      </c>
      <c r="KQ2" s="48">
        <v>-7.7000000000000002E-3</v>
      </c>
      <c r="KR2" s="48"/>
      <c r="KS2" s="48"/>
      <c r="KT2" s="48">
        <v>-4.1000000000000003E-3</v>
      </c>
      <c r="KU2" s="48">
        <v>2.0000000000000001E-4</v>
      </c>
      <c r="KV2" s="48">
        <v>4.0000000000000001E-3</v>
      </c>
      <c r="KW2" s="48">
        <v>2.7000000000000001E-3</v>
      </c>
      <c r="KX2" s="48">
        <v>2.3E-3</v>
      </c>
      <c r="KY2" s="48"/>
      <c r="KZ2" s="48"/>
      <c r="LA2" s="48">
        <v>2.3999999999999998E-3</v>
      </c>
      <c r="LB2" s="48">
        <v>5.4999999999999997E-3</v>
      </c>
      <c r="LC2" s="48">
        <v>-7.6E-3</v>
      </c>
      <c r="LD2" s="48">
        <v>2E-3</v>
      </c>
      <c r="LE2" s="48">
        <v>-5.4000000000000003E-3</v>
      </c>
      <c r="LF2" s="48"/>
      <c r="LG2" s="48"/>
      <c r="LH2" s="48">
        <v>-8.0000000000000004E-4</v>
      </c>
      <c r="LI2" s="48">
        <v>4.0000000000000001E-3</v>
      </c>
      <c r="LJ2" s="48">
        <v>-2.9999999999999997E-4</v>
      </c>
      <c r="LK2" s="48">
        <v>-8.0000000000000004E-4</v>
      </c>
      <c r="LL2" s="48">
        <v>7.0000000000000001E-3</v>
      </c>
      <c r="LM2" s="48"/>
      <c r="LN2" s="48"/>
      <c r="LO2" s="48">
        <v>2.7000000000000001E-3</v>
      </c>
      <c r="LP2" s="57">
        <f t="shared" ref="LP2:LP46" si="21">MIN(KK2:LO2)</f>
        <v>-7.7000000000000002E-3</v>
      </c>
      <c r="LQ2" s="57">
        <f t="shared" ref="LQ2:LQ46" si="22">AVERAGE(KK2:LO2)</f>
        <v>6.9047619047619046E-4</v>
      </c>
      <c r="LR2" s="57">
        <f t="shared" ref="LR2:LR46" si="23">MAX(KK2:LO2)</f>
        <v>7.0000000000000001E-3</v>
      </c>
      <c r="LS2" t="s">
        <v>0</v>
      </c>
      <c r="LT2" t="s">
        <v>2</v>
      </c>
      <c r="LU2" s="15">
        <v>1.1209499999999999</v>
      </c>
      <c r="LV2" s="15">
        <v>1.1083000000000001</v>
      </c>
      <c r="LW2" s="15">
        <v>1.10466</v>
      </c>
      <c r="LX2" s="15">
        <v>1.1031599999999999</v>
      </c>
      <c r="LY2" s="15">
        <v>1.0951</v>
      </c>
      <c r="LZ2" s="15">
        <v>1.11161</v>
      </c>
      <c r="MA2" s="15">
        <v>1.12331</v>
      </c>
      <c r="MB2" s="15">
        <v>1.17778</v>
      </c>
      <c r="MC2" s="5" t="s">
        <v>120</v>
      </c>
      <c r="MD2" s="15">
        <v>1.19339</v>
      </c>
      <c r="ME2" s="48">
        <v>-1.9E-3</v>
      </c>
      <c r="MF2" s="48">
        <v>-4.5999999999999999E-3</v>
      </c>
      <c r="MG2" s="48">
        <v>-2.9999999999999997E-4</v>
      </c>
      <c r="MH2" s="48">
        <v>-1E-3</v>
      </c>
      <c r="MI2" s="48"/>
      <c r="MJ2" s="48"/>
      <c r="MK2" s="48">
        <v>-2.2000000000000001E-3</v>
      </c>
      <c r="ML2" s="48">
        <v>-3.2000000000000002E-3</v>
      </c>
      <c r="MM2" s="48">
        <v>2.7000000000000001E-3</v>
      </c>
      <c r="MN2" s="48">
        <v>1.1000000000000001E-3</v>
      </c>
      <c r="MO2" s="48">
        <v>2.7000000000000001E-3</v>
      </c>
      <c r="MP2" s="48"/>
      <c r="MQ2" s="48"/>
      <c r="MR2" s="48">
        <v>1.2999999999999999E-3</v>
      </c>
      <c r="MS2" s="48">
        <v>-1.4E-3</v>
      </c>
      <c r="MT2" s="48">
        <v>-2.3999999999999998E-3</v>
      </c>
      <c r="MU2" s="48">
        <v>2.5999999999999999E-3</v>
      </c>
      <c r="MV2" s="48">
        <v>-4.0000000000000002E-4</v>
      </c>
      <c r="MW2" s="48"/>
      <c r="MX2" s="48"/>
      <c r="MY2" s="48">
        <v>-5.5999999999999999E-3</v>
      </c>
      <c r="MZ2" s="48">
        <v>-5.1999999999999998E-3</v>
      </c>
      <c r="NA2" s="48">
        <v>-4.0000000000000001E-3</v>
      </c>
      <c r="NB2" s="48">
        <v>5.9999999999999995E-4</v>
      </c>
      <c r="NC2" s="48">
        <v>-3.2000000000000002E-3</v>
      </c>
      <c r="ND2" s="48"/>
      <c r="NE2" s="48"/>
      <c r="NF2" s="48"/>
      <c r="NG2" s="48"/>
      <c r="NH2" s="48"/>
      <c r="NI2" s="48"/>
      <c r="NJ2" s="57">
        <f t="shared" ref="NJ2:NJ46" si="24">MIN(ME2:NI2)</f>
        <v>-5.5999999999999999E-3</v>
      </c>
      <c r="NK2" s="57">
        <f t="shared" ref="NK2:NK46" si="25">AVERAGE(ME2:NI2)</f>
        <v>-1.2842105263157894E-3</v>
      </c>
      <c r="NL2" s="57">
        <f t="shared" ref="NL2:NL46" si="26">MAX(ME2:NI2)</f>
        <v>2.7000000000000001E-3</v>
      </c>
      <c r="NN2" t="s">
        <v>2</v>
      </c>
      <c r="NO2" s="15"/>
      <c r="NP2" s="15"/>
      <c r="NQ2" s="15"/>
      <c r="NR2" s="15"/>
      <c r="NS2" s="15"/>
      <c r="NT2" s="15"/>
      <c r="NU2" s="15"/>
      <c r="NV2" s="95"/>
      <c r="NW2" s="95"/>
      <c r="NX2" s="5" t="s">
        <v>120</v>
      </c>
      <c r="NY2" s="6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57">
        <f t="shared" ref="PE2:PE46" si="27">MIN(NZ2:PD2)</f>
        <v>0</v>
      </c>
      <c r="PF2" s="57" t="e">
        <f t="shared" ref="PF2:PF46" si="28">AVERAGE(NZ2:PD2)</f>
        <v>#DIV/0!</v>
      </c>
      <c r="PG2" s="57">
        <f t="shared" ref="PG2:PG46" si="29">MAX(NZ2:PD2)</f>
        <v>0</v>
      </c>
      <c r="PH2" t="s">
        <v>0</v>
      </c>
      <c r="PI2" t="s">
        <v>0</v>
      </c>
      <c r="PJ2" s="15"/>
      <c r="PK2" s="15"/>
      <c r="PL2" s="15"/>
      <c r="PM2" s="15"/>
      <c r="PN2" s="15"/>
      <c r="PO2" s="15"/>
      <c r="PP2" s="15"/>
      <c r="PQ2" s="95"/>
      <c r="PR2" s="95"/>
      <c r="PS2" s="15"/>
      <c r="PT2" s="5" t="s">
        <v>120</v>
      </c>
      <c r="PU2" s="15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57">
        <f t="shared" ref="RA2:RA46" si="30">MIN(PV2:QZ2)</f>
        <v>0</v>
      </c>
      <c r="RB2" s="57" t="e">
        <f t="shared" ref="RB2:RB46" si="31">AVERAGE(PV2:QZ2)</f>
        <v>#DIV/0!</v>
      </c>
      <c r="RC2" s="57">
        <f t="shared" ref="RC2:RC46" si="32">MAX(PV2:QZ2)</f>
        <v>0</v>
      </c>
      <c r="RE2" t="s">
        <v>2</v>
      </c>
      <c r="RF2" s="15"/>
      <c r="RG2" s="15"/>
      <c r="RH2" s="15"/>
      <c r="RI2" s="15"/>
      <c r="RJ2" s="15"/>
      <c r="RK2" s="15"/>
      <c r="RL2" s="15"/>
      <c r="RM2" s="95"/>
      <c r="RN2" s="95"/>
      <c r="RO2" s="15"/>
      <c r="RP2" s="15"/>
      <c r="RQ2" s="5" t="s">
        <v>120</v>
      </c>
      <c r="RR2" s="15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57">
        <f t="shared" ref="SX2:SX46" si="33">MIN(RS2:SW2)</f>
        <v>0</v>
      </c>
      <c r="SY2" s="57" t="e">
        <f t="shared" ref="SY2:SY46" si="34">AVERAGE(RS2:SW2)</f>
        <v>#DIV/0!</v>
      </c>
      <c r="SZ2" s="57">
        <f t="shared" ref="SZ2:SZ46" si="35">MAX(RS2:SW2)</f>
        <v>0</v>
      </c>
    </row>
    <row r="3" spans="1:521" ht="15.75" thickBot="1" x14ac:dyDescent="0.3">
      <c r="B3" s="5" t="s">
        <v>92</v>
      </c>
      <c r="C3" s="15">
        <v>1.3257000000000001</v>
      </c>
      <c r="D3" s="48">
        <v>-6.9999999999999999E-4</v>
      </c>
      <c r="E3" s="48">
        <v>-8.3999999999999995E-3</v>
      </c>
      <c r="F3" s="48">
        <v>-4.1999999999999997E-3</v>
      </c>
      <c r="G3" s="48"/>
      <c r="H3" s="48"/>
      <c r="I3" s="48">
        <v>6.7000000000000002E-3</v>
      </c>
      <c r="J3" s="48">
        <v>-3.5999999999999999E-3</v>
      </c>
      <c r="K3" s="48">
        <v>-2.0999999999999999E-3</v>
      </c>
      <c r="L3" s="48">
        <v>-2E-3</v>
      </c>
      <c r="M3" s="48">
        <v>-5.9999999999999995E-4</v>
      </c>
      <c r="N3" s="48"/>
      <c r="O3" s="48"/>
      <c r="P3" s="48">
        <v>-5.7000000000000002E-3</v>
      </c>
      <c r="Q3" s="48">
        <v>2.3999999999999998E-3</v>
      </c>
      <c r="R3" s="48">
        <v>1.6000000000000001E-3</v>
      </c>
      <c r="S3" s="48">
        <v>3.0000000000000001E-3</v>
      </c>
      <c r="T3" s="48">
        <v>-5.4000000000000003E-3</v>
      </c>
      <c r="U3" s="48"/>
      <c r="V3" s="48"/>
      <c r="W3" s="48">
        <v>1E-4</v>
      </c>
      <c r="X3" s="48">
        <v>2.8999999999999998E-3</v>
      </c>
      <c r="Y3" s="48">
        <v>7.1999999999999998E-3</v>
      </c>
      <c r="Z3" s="48">
        <v>-1.1000000000000001E-3</v>
      </c>
      <c r="AA3" s="48">
        <v>-4.0000000000000001E-3</v>
      </c>
      <c r="AB3" s="48"/>
      <c r="AC3" s="48"/>
      <c r="AD3" s="48">
        <v>-1.1999999999999999E-3</v>
      </c>
      <c r="AE3" s="48">
        <v>-2.3E-3</v>
      </c>
      <c r="AF3" s="48">
        <v>-8.9999999999999998E-4</v>
      </c>
      <c r="AG3" s="48">
        <v>5.5999999999999999E-3</v>
      </c>
      <c r="AH3" s="48">
        <v>8.6E-3</v>
      </c>
      <c r="AI3" s="57">
        <f t="shared" si="0"/>
        <v>-8.3999999999999995E-3</v>
      </c>
      <c r="AJ3" s="57">
        <f t="shared" si="1"/>
        <v>-1.7826086956521767E-4</v>
      </c>
      <c r="AK3" s="57">
        <f t="shared" si="2"/>
        <v>8.6E-3</v>
      </c>
      <c r="AM3" s="15">
        <v>1.3257000000000001</v>
      </c>
      <c r="AN3" s="9" t="s">
        <v>92</v>
      </c>
      <c r="AO3" s="15">
        <v>1.31734</v>
      </c>
      <c r="AP3" s="48"/>
      <c r="AQ3" s="48"/>
      <c r="AR3" s="48">
        <v>-1.5599999999999999E-2</v>
      </c>
      <c r="AS3" s="48">
        <v>2.5999999999999999E-3</v>
      </c>
      <c r="AT3" s="48">
        <v>-2.3999999999999998E-3</v>
      </c>
      <c r="AU3" s="48">
        <v>-5.4999999999999997E-3</v>
      </c>
      <c r="AV3" s="48">
        <v>-3.2000000000000002E-3</v>
      </c>
      <c r="AW3" s="48"/>
      <c r="AX3" s="48"/>
      <c r="AY3" s="48">
        <v>2.0999999999999999E-3</v>
      </c>
      <c r="AZ3" s="48">
        <v>3.2000000000000002E-3</v>
      </c>
      <c r="BA3" s="48">
        <v>2.9999999999999997E-4</v>
      </c>
      <c r="BB3" s="48">
        <v>6.4999999999999997E-3</v>
      </c>
      <c r="BC3" s="48">
        <v>2.9999999999999997E-4</v>
      </c>
      <c r="BD3" s="48"/>
      <c r="BE3" s="48"/>
      <c r="BF3" s="48">
        <v>-3.3E-3</v>
      </c>
      <c r="BG3" s="48">
        <v>-2.9999999999999997E-4</v>
      </c>
      <c r="BH3" s="48">
        <v>-5.7999999999999996E-3</v>
      </c>
      <c r="BI3" s="48">
        <v>-3.0999999999999999E-3</v>
      </c>
      <c r="BJ3" s="48">
        <v>5.7999999999999996E-3</v>
      </c>
      <c r="BK3" s="48"/>
      <c r="BL3" s="48"/>
      <c r="BM3" s="48">
        <v>-2.3999999999999998E-3</v>
      </c>
      <c r="BN3" s="48">
        <v>5.7999999999999996E-3</v>
      </c>
      <c r="BO3" s="48">
        <v>-8.0999999999999996E-3</v>
      </c>
      <c r="BP3" s="48">
        <v>-1E-3</v>
      </c>
      <c r="BQ3" s="48">
        <v>-5.4000000000000003E-3</v>
      </c>
      <c r="BR3" s="48"/>
      <c r="BS3" s="48"/>
      <c r="BT3" s="48"/>
      <c r="BU3" s="57">
        <f t="shared" si="3"/>
        <v>-1.5599999999999999E-2</v>
      </c>
      <c r="BV3" s="57">
        <f t="shared" si="4"/>
        <v>-1.4749999999999995E-3</v>
      </c>
      <c r="BW3" s="57">
        <f t="shared" si="5"/>
        <v>6.4999999999999997E-3</v>
      </c>
      <c r="BY3" t="s">
        <v>0</v>
      </c>
      <c r="BZ3" s="15">
        <v>1.3257000000000001</v>
      </c>
      <c r="CA3" s="15">
        <v>1.31734</v>
      </c>
      <c r="CB3" s="5" t="s">
        <v>92</v>
      </c>
      <c r="CC3" s="15">
        <v>1.2779199999999999</v>
      </c>
      <c r="CD3" s="48"/>
      <c r="CE3" s="48">
        <v>-4.8999999999999998E-3</v>
      </c>
      <c r="CF3" s="48">
        <v>4.7999999999999996E-3</v>
      </c>
      <c r="CG3" s="48">
        <v>4.4000000000000003E-3</v>
      </c>
      <c r="CH3" s="48">
        <v>6.4999999999999997E-3</v>
      </c>
      <c r="CI3" s="48">
        <v>7.7000000000000002E-3</v>
      </c>
      <c r="CJ3" s="48"/>
      <c r="CK3" s="48"/>
      <c r="CL3" s="48">
        <v>5.7000000000000002E-3</v>
      </c>
      <c r="CM3" s="48">
        <v>-1.6299999999999999E-2</v>
      </c>
      <c r="CN3" s="48">
        <v>-6.0000000000000001E-3</v>
      </c>
      <c r="CO3" s="48">
        <v>-0.02</v>
      </c>
      <c r="CP3" s="48">
        <v>-1.8700000000000001E-2</v>
      </c>
      <c r="CQ3" s="48"/>
      <c r="CR3" s="48"/>
      <c r="CS3" s="48">
        <v>-8.0000000000000004E-4</v>
      </c>
      <c r="CT3" s="48">
        <v>-1.77E-2</v>
      </c>
      <c r="CU3" s="48">
        <v>-3.5000000000000003E-2</v>
      </c>
      <c r="CV3" s="48">
        <v>-1.1900000000000001E-2</v>
      </c>
      <c r="CW3" s="48">
        <v>1.52E-2</v>
      </c>
      <c r="CX3" s="48"/>
      <c r="CY3" s="48"/>
      <c r="CZ3" s="48">
        <v>-9.4999999999999998E-3</v>
      </c>
      <c r="DA3" s="48">
        <v>1.9E-2</v>
      </c>
      <c r="DB3" s="48">
        <v>1.1299999999999999E-2</v>
      </c>
      <c r="DC3" s="48">
        <v>2.7099999999999999E-2</v>
      </c>
      <c r="DD3" s="48">
        <v>2.0899999999999998E-2</v>
      </c>
      <c r="DE3" s="48"/>
      <c r="DF3" s="48"/>
      <c r="DG3" s="48">
        <v>-3.0000000000000001E-3</v>
      </c>
      <c r="DH3" s="48">
        <v>0</v>
      </c>
      <c r="DI3" s="57">
        <f t="shared" si="6"/>
        <v>-3.5000000000000003E-2</v>
      </c>
      <c r="DJ3" s="57">
        <f t="shared" si="7"/>
        <v>-9.6363636363636345E-4</v>
      </c>
      <c r="DK3" s="57">
        <f t="shared" si="8"/>
        <v>2.7099999999999999E-2</v>
      </c>
      <c r="DM3" t="s">
        <v>0</v>
      </c>
      <c r="DN3" s="15">
        <v>1.3257000000000001</v>
      </c>
      <c r="DO3" s="15">
        <v>1.31734</v>
      </c>
      <c r="DP3" s="15">
        <v>1.2779199999999999</v>
      </c>
      <c r="DQ3" s="5" t="s">
        <v>92</v>
      </c>
      <c r="DR3" s="15">
        <v>1.2410399999999999</v>
      </c>
      <c r="DS3" s="48">
        <v>-3.0999999999999999E-3</v>
      </c>
      <c r="DT3" s="48">
        <v>2.3E-3</v>
      </c>
      <c r="DU3" s="48">
        <v>-1.0200000000000001E-2</v>
      </c>
      <c r="DV3" s="48"/>
      <c r="DW3" s="48"/>
      <c r="DX3" s="48">
        <v>-2.2000000000000001E-3</v>
      </c>
      <c r="DY3" s="48">
        <v>8.9999999999999993E-3</v>
      </c>
      <c r="DZ3" s="48">
        <v>3.8E-3</v>
      </c>
      <c r="EA3" s="48">
        <v>6.4999999999999997E-3</v>
      </c>
      <c r="EB3" s="48">
        <v>6.9999999999999999E-4</v>
      </c>
      <c r="EC3" s="48"/>
      <c r="ED3" s="48"/>
      <c r="EE3" s="48">
        <v>4.4999999999999997E-3</v>
      </c>
      <c r="EF3" s="48">
        <v>1.0500000000000001E-2</v>
      </c>
      <c r="EG3" s="48">
        <v>-7.7000000000000002E-3</v>
      </c>
      <c r="EH3" s="48">
        <v>-5.3E-3</v>
      </c>
      <c r="EI3" s="48">
        <v>3.8999999999999998E-3</v>
      </c>
      <c r="EJ3" s="48"/>
      <c r="EK3" s="48"/>
      <c r="EL3" s="48">
        <v>-5.3E-3</v>
      </c>
      <c r="EM3" s="48">
        <v>-1.09E-2</v>
      </c>
      <c r="EN3" s="48">
        <v>2.8999999999999998E-3</v>
      </c>
      <c r="EO3" s="48">
        <v>1E-3</v>
      </c>
      <c r="EP3" s="48">
        <v>1.6000000000000001E-3</v>
      </c>
      <c r="EQ3" s="48"/>
      <c r="ER3" s="48"/>
      <c r="ES3" s="48">
        <v>5.4999999999999997E-3</v>
      </c>
      <c r="ET3" s="48">
        <v>-4.0000000000000002E-4</v>
      </c>
      <c r="EU3" s="48">
        <v>3.7000000000000002E-3</v>
      </c>
      <c r="EV3" s="48">
        <v>9.7999999999999997E-3</v>
      </c>
      <c r="EW3" s="48"/>
      <c r="EX3" s="57">
        <f t="shared" si="9"/>
        <v>-1.09E-2</v>
      </c>
      <c r="EY3" s="57">
        <f t="shared" si="10"/>
        <v>9.3636363636363633E-4</v>
      </c>
      <c r="EZ3" s="57">
        <f t="shared" si="11"/>
        <v>1.0500000000000001E-2</v>
      </c>
      <c r="FC3" s="15">
        <v>1.3257000000000001</v>
      </c>
      <c r="FD3" s="15">
        <v>1.31734</v>
      </c>
      <c r="FE3" s="15">
        <v>1.2779199999999999</v>
      </c>
      <c r="FF3" s="15">
        <v>1.2410399999999999</v>
      </c>
      <c r="FG3" s="5" t="s">
        <v>92</v>
      </c>
      <c r="FH3" s="15">
        <v>1.2591699999999999</v>
      </c>
      <c r="FI3" s="48">
        <v>-7.9000000000000008E-3</v>
      </c>
      <c r="FJ3" s="48"/>
      <c r="FK3" s="48"/>
      <c r="FL3" s="48">
        <v>-4.1000000000000003E-3</v>
      </c>
      <c r="FM3" s="48">
        <v>-4.0000000000000002E-4</v>
      </c>
      <c r="FN3" s="48">
        <v>-7.7000000000000002E-3</v>
      </c>
      <c r="FO3" s="48">
        <v>1.9E-3</v>
      </c>
      <c r="FP3" s="48">
        <v>3.8E-3</v>
      </c>
      <c r="FQ3" s="48"/>
      <c r="FR3" s="48"/>
      <c r="FS3" s="48">
        <v>-5.3E-3</v>
      </c>
      <c r="FT3" s="48">
        <v>-6.0000000000000001E-3</v>
      </c>
      <c r="FU3" s="48">
        <v>-1.6999999999999999E-3</v>
      </c>
      <c r="FV3" s="48">
        <v>-4.0000000000000002E-4</v>
      </c>
      <c r="FW3" s="48">
        <v>-1.04E-2</v>
      </c>
      <c r="FX3" s="48"/>
      <c r="FY3" s="48"/>
      <c r="FZ3" s="48">
        <v>7.6E-3</v>
      </c>
      <c r="GA3" s="48">
        <v>4.7000000000000002E-3</v>
      </c>
      <c r="GB3" s="48">
        <v>-1.2999999999999999E-3</v>
      </c>
      <c r="GC3" s="48">
        <v>-1E-3</v>
      </c>
      <c r="GD3" s="48">
        <v>-4.4999999999999997E-3</v>
      </c>
      <c r="GE3" s="48"/>
      <c r="GF3" s="48"/>
      <c r="GG3" s="48">
        <v>1.9E-3</v>
      </c>
      <c r="GH3" s="48">
        <v>1.2800000000000001E-2</v>
      </c>
      <c r="GI3" s="48">
        <v>-5.8999999999999999E-3</v>
      </c>
      <c r="GJ3" s="48">
        <v>5.0000000000000001E-3</v>
      </c>
      <c r="GK3" s="48">
        <v>2.0999999999999999E-3</v>
      </c>
      <c r="GL3" s="48"/>
      <c r="GM3" s="48"/>
      <c r="GN3" s="57">
        <f t="shared" si="12"/>
        <v>-1.04E-2</v>
      </c>
      <c r="GO3" s="57">
        <f t="shared" si="13"/>
        <v>-7.9999999999999993E-4</v>
      </c>
      <c r="GP3" s="57">
        <f t="shared" si="14"/>
        <v>1.2800000000000001E-2</v>
      </c>
      <c r="GS3" s="15">
        <v>1.3257000000000001</v>
      </c>
      <c r="GT3" s="15">
        <v>1.31734</v>
      </c>
      <c r="GU3" s="15">
        <v>1.2779199999999999</v>
      </c>
      <c r="GV3" s="15">
        <v>1.2410399999999999</v>
      </c>
      <c r="GW3" s="15">
        <v>1.2591699999999999</v>
      </c>
      <c r="GX3" s="5" t="s">
        <v>92</v>
      </c>
      <c r="GY3" s="15">
        <v>1.2323900000000001</v>
      </c>
      <c r="GZ3" s="48">
        <v>1.15E-2</v>
      </c>
      <c r="HA3" s="48">
        <v>4.8999999999999998E-3</v>
      </c>
      <c r="HB3" s="48">
        <v>1.9E-3</v>
      </c>
      <c r="HC3" s="48">
        <v>1.6000000000000001E-3</v>
      </c>
      <c r="HD3" s="48">
        <v>5.7999999999999996E-3</v>
      </c>
      <c r="HE3" s="48"/>
      <c r="HF3" s="48"/>
      <c r="HG3" s="48">
        <v>4.5999999999999999E-3</v>
      </c>
      <c r="HH3" s="48">
        <v>2.9999999999999997E-4</v>
      </c>
      <c r="HI3" s="48">
        <v>1.4E-3</v>
      </c>
      <c r="HJ3" s="48">
        <v>-1.1599999999999999E-2</v>
      </c>
      <c r="HK3" s="48">
        <v>-5.1000000000000004E-3</v>
      </c>
      <c r="HL3" s="48"/>
      <c r="HM3" s="48"/>
      <c r="HN3" s="48">
        <v>5.1999999999999998E-3</v>
      </c>
      <c r="HO3" s="48">
        <v>-2.5000000000000001E-3</v>
      </c>
      <c r="HP3" s="48">
        <v>-1.4E-3</v>
      </c>
      <c r="HQ3" s="48">
        <v>-1.06E-2</v>
      </c>
      <c r="HR3" s="48">
        <v>-5.7000000000000002E-3</v>
      </c>
      <c r="HS3" s="48"/>
      <c r="HT3" s="48"/>
      <c r="HU3" s="48">
        <v>9.7000000000000003E-3</v>
      </c>
      <c r="HV3" s="48">
        <v>4.1000000000000003E-3</v>
      </c>
      <c r="HW3" s="48">
        <v>-8.0000000000000002E-3</v>
      </c>
      <c r="HX3" s="48">
        <v>-2.0000000000000001E-4</v>
      </c>
      <c r="HY3" s="48">
        <v>-6.7000000000000002E-3</v>
      </c>
      <c r="HZ3" s="48"/>
      <c r="IA3" s="48"/>
      <c r="IB3" s="48">
        <v>-3.0000000000000001E-3</v>
      </c>
      <c r="IC3" s="48">
        <v>8.3000000000000001E-3</v>
      </c>
      <c r="ID3" s="48"/>
      <c r="IE3" s="57">
        <f t="shared" si="15"/>
        <v>-1.1599999999999999E-2</v>
      </c>
      <c r="IF3" s="57">
        <f t="shared" si="16"/>
        <v>2.0454545454545476E-4</v>
      </c>
      <c r="IG3" s="57">
        <f t="shared" si="17"/>
        <v>1.15E-2</v>
      </c>
      <c r="II3" t="s">
        <v>0</v>
      </c>
      <c r="IJ3" s="15">
        <v>1.3257000000000001</v>
      </c>
      <c r="IK3" s="15">
        <v>1.31734</v>
      </c>
      <c r="IL3" s="15">
        <v>1.2779199999999999</v>
      </c>
      <c r="IM3" s="15">
        <v>1.2410399999999999</v>
      </c>
      <c r="IN3" s="15">
        <v>1.2591699999999999</v>
      </c>
      <c r="IO3" s="15">
        <v>1.2323900000000001</v>
      </c>
      <c r="IP3" s="5" t="s">
        <v>92</v>
      </c>
      <c r="IQ3" s="15">
        <v>1.2399500000000001</v>
      </c>
      <c r="IR3" s="48">
        <v>6.1999999999999998E-3</v>
      </c>
      <c r="IS3" s="48">
        <v>-4.0000000000000002E-4</v>
      </c>
      <c r="IT3" s="48">
        <v>1.1000000000000001E-3</v>
      </c>
      <c r="IU3" s="48"/>
      <c r="IV3" s="48"/>
      <c r="IW3" s="48">
        <v>6.9999999999999999E-4</v>
      </c>
      <c r="IX3" s="48">
        <v>4.0000000000000001E-3</v>
      </c>
      <c r="IY3" s="48">
        <v>5.8999999999999999E-3</v>
      </c>
      <c r="IZ3" s="48">
        <v>-4.0000000000000002E-4</v>
      </c>
      <c r="JA3" s="48">
        <v>1.1999999999999999E-3</v>
      </c>
      <c r="JB3" s="48"/>
      <c r="JC3" s="48"/>
      <c r="JD3" s="48">
        <v>-5.4000000000000003E-3</v>
      </c>
      <c r="JE3" s="48">
        <v>0</v>
      </c>
      <c r="JF3" s="48">
        <v>2.8999999999999998E-3</v>
      </c>
      <c r="JG3" s="48">
        <v>-2.5999999999999999E-3</v>
      </c>
      <c r="JH3" s="48">
        <v>1.4E-3</v>
      </c>
      <c r="JI3" s="48"/>
      <c r="JJ3" s="48"/>
      <c r="JK3" s="48">
        <v>7.1999999999999998E-3</v>
      </c>
      <c r="JL3" s="48">
        <v>5.0000000000000001E-3</v>
      </c>
      <c r="JM3" s="48">
        <v>6.9999999999999999E-4</v>
      </c>
      <c r="JN3" s="48">
        <v>1E-4</v>
      </c>
      <c r="JO3" s="48">
        <v>4.4999999999999997E-3</v>
      </c>
      <c r="JP3" s="48"/>
      <c r="JQ3" s="48"/>
      <c r="JR3" s="48">
        <v>6.7000000000000002E-3</v>
      </c>
      <c r="JS3" s="48">
        <v>3.8999999999999998E-3</v>
      </c>
      <c r="JT3" s="48">
        <v>4.7999999999999996E-3</v>
      </c>
      <c r="JU3" s="48">
        <v>7.9000000000000008E-3</v>
      </c>
      <c r="JV3" s="180">
        <v>-1.1000000000000001E-3</v>
      </c>
      <c r="JW3" s="57">
        <f t="shared" si="18"/>
        <v>-5.4000000000000003E-3</v>
      </c>
      <c r="JX3" s="57">
        <f t="shared" si="19"/>
        <v>2.3608695652173909E-3</v>
      </c>
      <c r="JY3" s="57">
        <f t="shared" si="20"/>
        <v>7.9000000000000008E-3</v>
      </c>
      <c r="KA3" t="s">
        <v>2</v>
      </c>
      <c r="KB3" s="15">
        <v>1.3257000000000001</v>
      </c>
      <c r="KC3" s="15">
        <v>1.31734</v>
      </c>
      <c r="KD3" s="15">
        <v>1.2779199999999999</v>
      </c>
      <c r="KE3" s="15">
        <v>1.2410399999999999</v>
      </c>
      <c r="KF3" s="15">
        <v>1.2591699999999999</v>
      </c>
      <c r="KG3" s="15">
        <v>1.2323900000000001</v>
      </c>
      <c r="KH3" s="15">
        <v>1.2399500000000001</v>
      </c>
      <c r="KI3" s="5" t="s">
        <v>92</v>
      </c>
      <c r="KJ3" s="15">
        <v>1.3078399999999999</v>
      </c>
      <c r="KK3" s="48"/>
      <c r="KL3" s="48"/>
      <c r="KM3" s="48">
        <v>-8.0000000000000004E-4</v>
      </c>
      <c r="KN3" s="48">
        <v>-2.0000000000000001E-4</v>
      </c>
      <c r="KO3" s="48">
        <v>3.5000000000000001E-3</v>
      </c>
      <c r="KP3" s="48">
        <v>2.3E-3</v>
      </c>
      <c r="KQ3" s="48">
        <v>-6.4999999999999997E-3</v>
      </c>
      <c r="KR3" s="48"/>
      <c r="KS3" s="48"/>
      <c r="KT3" s="48">
        <v>1.6999999999999999E-3</v>
      </c>
      <c r="KU3" s="48">
        <v>-1.8E-3</v>
      </c>
      <c r="KV3" s="48">
        <v>-1.2999999999999999E-3</v>
      </c>
      <c r="KW3" s="48">
        <v>2.8E-3</v>
      </c>
      <c r="KX3" s="48">
        <v>1.8E-3</v>
      </c>
      <c r="KY3" s="48"/>
      <c r="KZ3" s="48"/>
      <c r="LA3" s="48">
        <v>1.5E-3</v>
      </c>
      <c r="LB3" s="48">
        <v>1.0699999999999999E-2</v>
      </c>
      <c r="LC3" s="48">
        <v>-1.06E-2</v>
      </c>
      <c r="LD3" s="48">
        <v>9.2999999999999992E-3</v>
      </c>
      <c r="LE3" s="48">
        <v>-9.2999999999999992E-3</v>
      </c>
      <c r="LF3" s="48"/>
      <c r="LG3" s="48"/>
      <c r="LH3" s="48">
        <v>-2E-3</v>
      </c>
      <c r="LI3" s="48">
        <v>6.6E-3</v>
      </c>
      <c r="LJ3" s="48">
        <v>4.5999999999999999E-3</v>
      </c>
      <c r="LK3" s="48">
        <v>-8.0000000000000004E-4</v>
      </c>
      <c r="LL3" s="48">
        <v>1.15E-2</v>
      </c>
      <c r="LM3" s="48"/>
      <c r="LN3" s="48"/>
      <c r="LO3" s="48">
        <v>1.5E-3</v>
      </c>
      <c r="LP3" s="57">
        <f t="shared" si="21"/>
        <v>-1.06E-2</v>
      </c>
      <c r="LQ3" s="57">
        <f t="shared" si="22"/>
        <v>1.1666666666666668E-3</v>
      </c>
      <c r="LR3" s="57">
        <f t="shared" si="23"/>
        <v>1.15E-2</v>
      </c>
      <c r="LT3" t="s">
        <v>0</v>
      </c>
      <c r="LU3" s="15">
        <v>1.3257000000000001</v>
      </c>
      <c r="LV3" s="15">
        <v>1.31734</v>
      </c>
      <c r="LW3" s="15">
        <v>1.2779199999999999</v>
      </c>
      <c r="LX3" s="15">
        <v>1.2410399999999999</v>
      </c>
      <c r="LY3" s="15">
        <v>1.2591699999999999</v>
      </c>
      <c r="LZ3" s="15">
        <v>1.2323900000000001</v>
      </c>
      <c r="MA3" s="15">
        <v>1.2399500000000001</v>
      </c>
      <c r="MB3" s="15">
        <v>1.3078399999999999</v>
      </c>
      <c r="MC3" s="5" t="s">
        <v>92</v>
      </c>
      <c r="MD3" s="15">
        <v>1.3367</v>
      </c>
      <c r="ME3" s="48">
        <v>1.2999999999999999E-3</v>
      </c>
      <c r="MF3" s="48">
        <v>-2.3E-3</v>
      </c>
      <c r="MG3" s="48">
        <v>-5.3E-3</v>
      </c>
      <c r="MH3" s="48">
        <v>-1E-4</v>
      </c>
      <c r="MI3" s="48"/>
      <c r="MJ3" s="48"/>
      <c r="MK3" s="48">
        <v>-8.6E-3</v>
      </c>
      <c r="ML3" s="48">
        <v>-1.37E-2</v>
      </c>
      <c r="MM3" s="48">
        <v>1.5E-3</v>
      </c>
      <c r="MN3" s="48">
        <v>-1.43E-2</v>
      </c>
      <c r="MO3" s="180">
        <v>-5.9999999999999995E-4</v>
      </c>
      <c r="MP3" s="48"/>
      <c r="MQ3" s="48"/>
      <c r="MR3" s="48">
        <v>3.8E-3</v>
      </c>
      <c r="MS3" s="48">
        <v>3.5000000000000001E-3</v>
      </c>
      <c r="MT3" s="48">
        <v>6.1000000000000004E-3</v>
      </c>
      <c r="MU3" s="48">
        <v>8.0000000000000004E-4</v>
      </c>
      <c r="MV3" s="48">
        <v>-3.8999999999999998E-3</v>
      </c>
      <c r="MW3" s="48"/>
      <c r="MX3" s="48"/>
      <c r="MY3" s="48">
        <v>-7.7000000000000002E-3</v>
      </c>
      <c r="MZ3" s="48">
        <v>-6.3E-3</v>
      </c>
      <c r="NA3" s="48">
        <v>-8.9999999999999998E-4</v>
      </c>
      <c r="NB3" s="48">
        <v>1.5E-3</v>
      </c>
      <c r="NC3" s="48">
        <v>0</v>
      </c>
      <c r="ND3" s="48"/>
      <c r="NE3" s="48"/>
      <c r="NF3" s="48"/>
      <c r="NG3" s="48"/>
      <c r="NH3" s="48"/>
      <c r="NI3" s="48"/>
      <c r="NJ3" s="57">
        <f t="shared" si="24"/>
        <v>-1.43E-2</v>
      </c>
      <c r="NK3" s="57">
        <f t="shared" si="25"/>
        <v>-2.3789473684210521E-3</v>
      </c>
      <c r="NL3" s="57">
        <f t="shared" si="26"/>
        <v>6.1000000000000004E-3</v>
      </c>
      <c r="NN3" t="s">
        <v>0</v>
      </c>
      <c r="NO3" s="15"/>
      <c r="NP3" s="15"/>
      <c r="NQ3" s="15"/>
      <c r="NR3" s="15"/>
      <c r="NS3" s="15"/>
      <c r="NT3" s="15"/>
      <c r="NU3" s="15"/>
      <c r="NV3" s="95"/>
      <c r="NW3" s="95"/>
      <c r="NX3" s="5" t="s">
        <v>92</v>
      </c>
      <c r="NY3" s="6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57">
        <f t="shared" si="27"/>
        <v>0</v>
      </c>
      <c r="PF3" s="57" t="e">
        <f t="shared" si="28"/>
        <v>#DIV/0!</v>
      </c>
      <c r="PG3" s="57">
        <f t="shared" si="29"/>
        <v>0</v>
      </c>
      <c r="PI3" t="s">
        <v>0</v>
      </c>
      <c r="PJ3" s="15"/>
      <c r="PK3" s="15"/>
      <c r="PL3" s="15"/>
      <c r="PM3" s="15"/>
      <c r="PN3" s="15"/>
      <c r="PO3" s="15"/>
      <c r="PP3" s="15"/>
      <c r="PQ3" s="95"/>
      <c r="PR3" s="95"/>
      <c r="PS3" s="15"/>
      <c r="PT3" s="5" t="s">
        <v>92</v>
      </c>
      <c r="PU3" s="15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57">
        <f t="shared" si="30"/>
        <v>0</v>
      </c>
      <c r="RB3" s="57" t="e">
        <f t="shared" si="31"/>
        <v>#DIV/0!</v>
      </c>
      <c r="RC3" s="57">
        <f t="shared" si="32"/>
        <v>0</v>
      </c>
      <c r="RE3" t="s">
        <v>0</v>
      </c>
      <c r="RF3" s="15"/>
      <c r="RG3" s="15"/>
      <c r="RH3" s="15"/>
      <c r="RI3" s="15"/>
      <c r="RJ3" s="15"/>
      <c r="RK3" s="15"/>
      <c r="RL3" s="15"/>
      <c r="RM3" s="95"/>
      <c r="RN3" s="95"/>
      <c r="RO3" s="15"/>
      <c r="RP3" s="15"/>
      <c r="RQ3" s="5" t="s">
        <v>92</v>
      </c>
      <c r="RR3" s="15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57">
        <f t="shared" si="33"/>
        <v>0</v>
      </c>
      <c r="SY3" s="57" t="e">
        <f t="shared" si="34"/>
        <v>#DIV/0!</v>
      </c>
      <c r="SZ3" s="57">
        <f t="shared" si="35"/>
        <v>0</v>
      </c>
      <c r="TA3" t="s">
        <v>0</v>
      </c>
    </row>
    <row r="4" spans="1:521" ht="15.75" thickBot="1" x14ac:dyDescent="0.3">
      <c r="B4" s="5" t="s">
        <v>89</v>
      </c>
      <c r="C4" s="15">
        <v>0.96667999999999998</v>
      </c>
      <c r="D4" s="48">
        <v>4.0000000000000002E-4</v>
      </c>
      <c r="E4" s="48">
        <v>4.1000000000000003E-3</v>
      </c>
      <c r="F4" s="48">
        <v>1.1999999999999999E-3</v>
      </c>
      <c r="G4" s="48"/>
      <c r="H4" s="48"/>
      <c r="I4" s="48">
        <v>-4.7000000000000002E-3</v>
      </c>
      <c r="J4" s="48">
        <v>2.7000000000000001E-3</v>
      </c>
      <c r="K4" s="48">
        <v>3.7000000000000002E-3</v>
      </c>
      <c r="L4" s="48">
        <v>-1E-3</v>
      </c>
      <c r="M4" s="48">
        <v>-2.0000000000000001E-4</v>
      </c>
      <c r="N4" s="48"/>
      <c r="O4" s="48"/>
      <c r="P4" s="48">
        <v>-2E-3</v>
      </c>
      <c r="Q4" s="48">
        <v>-3.2000000000000002E-3</v>
      </c>
      <c r="R4" s="48">
        <v>-3.3999999999999998E-3</v>
      </c>
      <c r="S4" s="48">
        <v>8.0000000000000004E-4</v>
      </c>
      <c r="T4" s="48">
        <v>2.5000000000000001E-3</v>
      </c>
      <c r="U4" s="48"/>
      <c r="V4" s="48"/>
      <c r="W4" s="48">
        <v>1E-3</v>
      </c>
      <c r="X4" s="48">
        <v>8.0000000000000004E-4</v>
      </c>
      <c r="Y4" s="48">
        <v>-8.9999999999999998E-4</v>
      </c>
      <c r="Z4" s="48">
        <v>1.2999999999999999E-3</v>
      </c>
      <c r="AA4" s="48">
        <v>2.5999999999999999E-3</v>
      </c>
      <c r="AB4" s="48"/>
      <c r="AC4" s="48"/>
      <c r="AD4" s="48">
        <v>-1.6000000000000001E-3</v>
      </c>
      <c r="AE4" s="48">
        <v>3.8E-3</v>
      </c>
      <c r="AF4" s="48">
        <v>5.0000000000000001E-4</v>
      </c>
      <c r="AG4" s="48">
        <v>-3.0999999999999999E-3</v>
      </c>
      <c r="AH4" s="48">
        <v>-6.7999999999999996E-3</v>
      </c>
      <c r="AI4" s="57">
        <f t="shared" si="0"/>
        <v>-6.7999999999999996E-3</v>
      </c>
      <c r="AJ4" s="57">
        <f t="shared" si="1"/>
        <v>-6.5217391304347766E-5</v>
      </c>
      <c r="AK4" s="57">
        <f t="shared" si="2"/>
        <v>4.1000000000000003E-3</v>
      </c>
      <c r="AM4" s="15">
        <v>0.96667999999999998</v>
      </c>
      <c r="AN4" s="9" t="s">
        <v>89</v>
      </c>
      <c r="AO4" s="15">
        <v>0.96382000000000001</v>
      </c>
      <c r="AP4" s="48"/>
      <c r="AQ4" s="48"/>
      <c r="AR4" s="48">
        <v>3.5000000000000001E-3</v>
      </c>
      <c r="AS4" s="48">
        <v>3.5999999999999999E-3</v>
      </c>
      <c r="AT4" s="48">
        <v>4.1999999999999997E-3</v>
      </c>
      <c r="AU4" s="48">
        <v>1.2999999999999999E-3</v>
      </c>
      <c r="AV4" s="48">
        <v>3.0000000000000001E-3</v>
      </c>
      <c r="AW4" s="48"/>
      <c r="AX4" s="48"/>
      <c r="AY4" s="48">
        <v>0</v>
      </c>
      <c r="AZ4" s="48">
        <v>-1.6000000000000001E-3</v>
      </c>
      <c r="BA4" s="48">
        <v>2.5999999999999999E-3</v>
      </c>
      <c r="BB4" s="48">
        <v>1.1999999999999999E-3</v>
      </c>
      <c r="BC4" s="48">
        <v>2.8999999999999998E-3</v>
      </c>
      <c r="BD4" s="48"/>
      <c r="BE4" s="48"/>
      <c r="BF4" s="48">
        <v>-1.4E-3</v>
      </c>
      <c r="BG4" s="48">
        <v>2.3999999999999998E-3</v>
      </c>
      <c r="BH4" s="48">
        <v>8.0000000000000004E-4</v>
      </c>
      <c r="BI4" s="48">
        <v>4.0000000000000002E-4</v>
      </c>
      <c r="BJ4" s="48">
        <v>-5.8999999999999999E-3</v>
      </c>
      <c r="BK4" s="48"/>
      <c r="BL4" s="48"/>
      <c r="BM4" s="48">
        <v>1.6999999999999999E-3</v>
      </c>
      <c r="BN4" s="48">
        <v>-2.8999999999999998E-3</v>
      </c>
      <c r="BO4" s="48">
        <v>8.0000000000000004E-4</v>
      </c>
      <c r="BP4" s="48">
        <v>-8.9999999999999993E-3</v>
      </c>
      <c r="BQ4" s="48">
        <v>-2.5000000000000001E-3</v>
      </c>
      <c r="BR4" s="48"/>
      <c r="BS4" s="48"/>
      <c r="BT4" s="48"/>
      <c r="BU4" s="57">
        <f t="shared" si="3"/>
        <v>-8.9999999999999993E-3</v>
      </c>
      <c r="BV4" s="57">
        <f t="shared" si="4"/>
        <v>2.5499999999999986E-4</v>
      </c>
      <c r="BW4" s="57">
        <f t="shared" si="5"/>
        <v>4.1999999999999997E-3</v>
      </c>
      <c r="BZ4" s="15">
        <v>0.96667999999999998</v>
      </c>
      <c r="CA4" s="15">
        <v>0.96382000000000001</v>
      </c>
      <c r="CB4" s="5" t="s">
        <v>89</v>
      </c>
      <c r="CC4" s="15">
        <v>0.96277999999999997</v>
      </c>
      <c r="CD4" s="48"/>
      <c r="CE4" s="48">
        <v>-5.8999999999999999E-3</v>
      </c>
      <c r="CF4" s="48">
        <v>-2.8999999999999998E-3</v>
      </c>
      <c r="CG4" s="48">
        <v>1E-3</v>
      </c>
      <c r="CH4" s="48">
        <v>-1.2200000000000001E-2</v>
      </c>
      <c r="CI4" s="48">
        <v>-8.3999999999999995E-3</v>
      </c>
      <c r="CJ4" s="48"/>
      <c r="CK4" s="48"/>
      <c r="CL4" s="48">
        <v>-1.3100000000000001E-2</v>
      </c>
      <c r="CM4" s="48">
        <v>1.5800000000000002E-2</v>
      </c>
      <c r="CN4" s="48">
        <v>-2.0999999999999999E-3</v>
      </c>
      <c r="CO4" s="48">
        <v>6.6E-3</v>
      </c>
      <c r="CP4" s="48">
        <v>8.3000000000000001E-3</v>
      </c>
      <c r="CQ4" s="48"/>
      <c r="CR4" s="48"/>
      <c r="CS4" s="48">
        <v>-4.0000000000000001E-3</v>
      </c>
      <c r="CT4" s="48">
        <v>1.4999999999999999E-2</v>
      </c>
      <c r="CU4" s="48">
        <v>7.1999999999999998E-3</v>
      </c>
      <c r="CV4" s="48">
        <v>1.8599999999999998E-2</v>
      </c>
      <c r="CW4" s="48">
        <v>-8.0000000000000004E-4</v>
      </c>
      <c r="CX4" s="48"/>
      <c r="CY4" s="48"/>
      <c r="CZ4" s="48">
        <v>-1E-4</v>
      </c>
      <c r="DA4" s="48">
        <v>-3.7000000000000002E-3</v>
      </c>
      <c r="DB4" s="48">
        <v>-4.3E-3</v>
      </c>
      <c r="DC4" s="48">
        <v>-1.4E-2</v>
      </c>
      <c r="DD4" s="48">
        <v>-1.26E-2</v>
      </c>
      <c r="DE4" s="48"/>
      <c r="DF4" s="48"/>
      <c r="DG4" s="48">
        <v>9.1000000000000004E-3</v>
      </c>
      <c r="DH4" s="48">
        <v>2.8999999999999998E-3</v>
      </c>
      <c r="DI4" s="57">
        <f t="shared" si="6"/>
        <v>-1.4E-2</v>
      </c>
      <c r="DJ4" s="57">
        <f t="shared" si="7"/>
        <v>1.8181818181817755E-5</v>
      </c>
      <c r="DK4" s="57">
        <f t="shared" si="8"/>
        <v>1.8599999999999998E-2</v>
      </c>
      <c r="DN4" s="15">
        <v>0.96667999999999998</v>
      </c>
      <c r="DO4" s="15">
        <v>0.96382000000000001</v>
      </c>
      <c r="DP4" s="15">
        <v>0.96277999999999997</v>
      </c>
      <c r="DQ4" s="5" t="s">
        <v>89</v>
      </c>
      <c r="DR4" s="15">
        <v>0.96096999999999999</v>
      </c>
      <c r="DS4" s="48">
        <v>4.4999999999999997E-3</v>
      </c>
      <c r="DT4" s="48">
        <v>8.6E-3</v>
      </c>
      <c r="DU4" s="48">
        <v>2.7000000000000001E-3</v>
      </c>
      <c r="DV4" s="48"/>
      <c r="DW4" s="48"/>
      <c r="DX4" s="48">
        <v>2.3E-3</v>
      </c>
      <c r="DY4" s="48">
        <v>-9.1000000000000004E-3</v>
      </c>
      <c r="DZ4" s="48">
        <v>3.0999999999999999E-3</v>
      </c>
      <c r="EA4" s="48">
        <v>-5.7999999999999996E-3</v>
      </c>
      <c r="EB4" s="48">
        <v>-8.9999999999999998E-4</v>
      </c>
      <c r="EC4" s="48"/>
      <c r="ED4" s="48"/>
      <c r="EE4" s="48">
        <v>2.3999999999999998E-3</v>
      </c>
      <c r="EF4" s="48">
        <v>-6.6E-3</v>
      </c>
      <c r="EG4" s="48">
        <v>4.4000000000000003E-3</v>
      </c>
      <c r="EH4" s="48">
        <v>5.5999999999999999E-3</v>
      </c>
      <c r="EI4" s="48">
        <v>-3.0999999999999999E-3</v>
      </c>
      <c r="EJ4" s="48"/>
      <c r="EK4" s="48"/>
      <c r="EL4" s="48">
        <v>1.2999999999999999E-3</v>
      </c>
      <c r="EM4" s="48">
        <v>1.6000000000000001E-3</v>
      </c>
      <c r="EN4" s="48">
        <v>2.5000000000000001E-3</v>
      </c>
      <c r="EO4" s="48">
        <v>5.0000000000000001E-3</v>
      </c>
      <c r="EP4" s="48">
        <v>-3.0000000000000001E-3</v>
      </c>
      <c r="EQ4" s="48"/>
      <c r="ER4" s="48"/>
      <c r="ES4" s="48">
        <v>3.0999999999999999E-3</v>
      </c>
      <c r="ET4" s="48">
        <v>-5.0000000000000001E-4</v>
      </c>
      <c r="EU4" s="48">
        <v>-5.0000000000000001E-4</v>
      </c>
      <c r="EV4" s="48">
        <v>-8.3999999999999995E-3</v>
      </c>
      <c r="EW4" s="48"/>
      <c r="EX4" s="57">
        <f t="shared" si="9"/>
        <v>-9.1000000000000004E-3</v>
      </c>
      <c r="EY4" s="57">
        <f t="shared" si="10"/>
        <v>4.1818181818181825E-4</v>
      </c>
      <c r="EZ4" s="57">
        <f t="shared" si="11"/>
        <v>8.6E-3</v>
      </c>
      <c r="FC4" s="15">
        <v>0.96667999999999998</v>
      </c>
      <c r="FD4" s="15">
        <v>0.96382000000000001</v>
      </c>
      <c r="FE4" s="15">
        <v>0.96277999999999997</v>
      </c>
      <c r="FF4" s="15">
        <v>0.96096999999999999</v>
      </c>
      <c r="FG4" s="5" t="s">
        <v>89</v>
      </c>
      <c r="FH4" s="15">
        <v>0.96538000000000002</v>
      </c>
      <c r="FI4" s="48">
        <v>-4.3E-3</v>
      </c>
      <c r="FJ4" s="48"/>
      <c r="FK4" s="48"/>
      <c r="FL4" s="48">
        <v>4.7000000000000002E-3</v>
      </c>
      <c r="FM4" s="48">
        <v>8.3000000000000001E-3</v>
      </c>
      <c r="FN4" s="48">
        <v>2.7000000000000001E-3</v>
      </c>
      <c r="FO4" s="48">
        <v>-2E-3</v>
      </c>
      <c r="FP4" s="48">
        <v>-2.0999999999999999E-3</v>
      </c>
      <c r="FQ4" s="48"/>
      <c r="FR4" s="48"/>
      <c r="FS4" s="48">
        <v>1.8E-3</v>
      </c>
      <c r="FT4" s="48">
        <v>-3.3E-3</v>
      </c>
      <c r="FU4" s="48">
        <v>3.0000000000000001E-3</v>
      </c>
      <c r="FV4" s="48">
        <v>1E-3</v>
      </c>
      <c r="FW4" s="48">
        <v>-1.6000000000000001E-3</v>
      </c>
      <c r="FX4" s="48"/>
      <c r="FY4" s="48"/>
      <c r="FZ4" s="48">
        <v>2.9999999999999997E-4</v>
      </c>
      <c r="GA4" s="48">
        <v>5.0000000000000001E-4</v>
      </c>
      <c r="GB4" s="48">
        <v>-6.4999999999999997E-3</v>
      </c>
      <c r="GC4" s="48">
        <v>5.8999999999999999E-3</v>
      </c>
      <c r="GD4" s="48">
        <v>8.0000000000000004E-4</v>
      </c>
      <c r="GE4" s="48"/>
      <c r="GF4" s="48"/>
      <c r="GG4" s="48">
        <v>4.0000000000000002E-4</v>
      </c>
      <c r="GH4" s="48">
        <v>-6.1000000000000004E-3</v>
      </c>
      <c r="GI4" s="48">
        <v>2.8E-3</v>
      </c>
      <c r="GJ4" s="48">
        <v>-4.3E-3</v>
      </c>
      <c r="GK4" s="48">
        <v>-3.0999999999999999E-3</v>
      </c>
      <c r="GL4" s="48"/>
      <c r="GM4" s="48"/>
      <c r="GN4" s="57">
        <f t="shared" si="12"/>
        <v>-6.4999999999999997E-3</v>
      </c>
      <c r="GO4" s="57">
        <f t="shared" si="13"/>
        <v>-5.2380952380952459E-5</v>
      </c>
      <c r="GP4" s="57">
        <f t="shared" si="14"/>
        <v>8.3000000000000001E-3</v>
      </c>
      <c r="GS4" s="15">
        <v>0.96667999999999998</v>
      </c>
      <c r="GT4" s="15">
        <v>0.96382000000000001</v>
      </c>
      <c r="GU4" s="15">
        <v>0.96277999999999997</v>
      </c>
      <c r="GV4" s="15">
        <v>0.96096999999999999</v>
      </c>
      <c r="GW4" s="15">
        <v>0.96538000000000002</v>
      </c>
      <c r="GX4" s="5" t="s">
        <v>89</v>
      </c>
      <c r="GY4" s="15">
        <v>0.96113000000000004</v>
      </c>
      <c r="GZ4" s="48">
        <v>1E-4</v>
      </c>
      <c r="HA4" s="48">
        <v>1.6999999999999999E-3</v>
      </c>
      <c r="HB4" s="48">
        <v>-1.5E-3</v>
      </c>
      <c r="HC4" s="48">
        <v>-5.7000000000000002E-3</v>
      </c>
      <c r="HD4" s="48">
        <v>7.1000000000000004E-3</v>
      </c>
      <c r="HE4" s="48"/>
      <c r="HF4" s="48"/>
      <c r="HG4" s="48">
        <v>-4.7999999999999996E-3</v>
      </c>
      <c r="HH4" s="48">
        <v>-7.1000000000000004E-3</v>
      </c>
      <c r="HI4" s="48">
        <v>-7.4999999999999997E-3</v>
      </c>
      <c r="HJ4" s="48">
        <v>4.0000000000000002E-4</v>
      </c>
      <c r="HK4" s="48">
        <v>8.6999999999999994E-3</v>
      </c>
      <c r="HL4" s="48"/>
      <c r="HM4" s="48"/>
      <c r="HN4" s="48">
        <v>-3.5000000000000001E-3</v>
      </c>
      <c r="HO4" s="48">
        <v>2.2000000000000001E-3</v>
      </c>
      <c r="HP4" s="48">
        <v>-2.5999999999999999E-3</v>
      </c>
      <c r="HQ4" s="48">
        <v>2.8999999999999998E-3</v>
      </c>
      <c r="HR4" s="48">
        <v>1.1000000000000001E-3</v>
      </c>
      <c r="HS4" s="48"/>
      <c r="HT4" s="48"/>
      <c r="HU4" s="48">
        <v>-5.1999999999999998E-3</v>
      </c>
      <c r="HV4" s="48">
        <v>-2.8999999999999998E-3</v>
      </c>
      <c r="HW4" s="48">
        <v>3.3999999999999998E-3</v>
      </c>
      <c r="HX4" s="48">
        <v>5.9999999999999995E-4</v>
      </c>
      <c r="HY4" s="48">
        <v>-1E-4</v>
      </c>
      <c r="HZ4" s="48"/>
      <c r="IA4" s="48"/>
      <c r="IB4" s="48">
        <v>3.3E-3</v>
      </c>
      <c r="IC4" s="48">
        <v>-3.8999999999999998E-3</v>
      </c>
      <c r="ID4" s="48"/>
      <c r="IE4" s="57">
        <f t="shared" si="15"/>
        <v>-7.4999999999999997E-3</v>
      </c>
      <c r="IF4" s="57">
        <f t="shared" si="16"/>
        <v>-6.045454545454544E-4</v>
      </c>
      <c r="IG4" s="57">
        <f t="shared" si="17"/>
        <v>8.6999999999999994E-3</v>
      </c>
      <c r="IJ4" s="15">
        <v>0.96667999999999998</v>
      </c>
      <c r="IK4" s="15">
        <v>0.96382000000000001</v>
      </c>
      <c r="IL4" s="15">
        <v>0.96277999999999997</v>
      </c>
      <c r="IM4" s="15">
        <v>0.96096999999999999</v>
      </c>
      <c r="IN4" s="15">
        <v>0.96538000000000002</v>
      </c>
      <c r="IO4" s="15">
        <v>0.96113000000000004</v>
      </c>
      <c r="IP4" s="5" t="s">
        <v>89</v>
      </c>
      <c r="IQ4" s="15">
        <v>0.94716</v>
      </c>
      <c r="IR4" s="48">
        <v>-1.6000000000000001E-3</v>
      </c>
      <c r="IS4" s="48">
        <v>-4.0000000000000002E-4</v>
      </c>
      <c r="IT4" s="48">
        <v>-2.9999999999999997E-4</v>
      </c>
      <c r="IU4" s="48"/>
      <c r="IV4" s="48"/>
      <c r="IW4" s="48">
        <v>-2.8E-3</v>
      </c>
      <c r="IX4" s="48">
        <v>4.0000000000000002E-4</v>
      </c>
      <c r="IY4" s="48">
        <v>-4.4000000000000003E-3</v>
      </c>
      <c r="IZ4" s="48">
        <v>2.2000000000000001E-3</v>
      </c>
      <c r="JA4" s="48">
        <v>1.2999999999999999E-3</v>
      </c>
      <c r="JB4" s="48"/>
      <c r="JC4" s="48"/>
      <c r="JD4" s="48">
        <v>5.0000000000000001E-4</v>
      </c>
      <c r="JE4" s="48">
        <v>-1.6000000000000001E-3</v>
      </c>
      <c r="JF4" s="48">
        <v>4.7999999999999996E-3</v>
      </c>
      <c r="JG4" s="48">
        <v>1.6000000000000001E-3</v>
      </c>
      <c r="JH4" s="48">
        <v>-7.3000000000000001E-3</v>
      </c>
      <c r="JI4" s="48"/>
      <c r="JJ4" s="48"/>
      <c r="JK4" s="48">
        <v>2.9999999999999997E-4</v>
      </c>
      <c r="JL4" s="48">
        <v>-5.7999999999999996E-3</v>
      </c>
      <c r="JM4" s="48">
        <v>-3.8999999999999998E-3</v>
      </c>
      <c r="JN4" s="48">
        <v>-4.4000000000000003E-3</v>
      </c>
      <c r="JO4" s="48">
        <v>-4.7000000000000002E-3</v>
      </c>
      <c r="JP4" s="48"/>
      <c r="JQ4" s="48"/>
      <c r="JR4" s="48">
        <v>-5.9999999999999995E-4</v>
      </c>
      <c r="JS4" s="48">
        <v>-2.3E-3</v>
      </c>
      <c r="JT4" s="48">
        <v>-5.7000000000000002E-3</v>
      </c>
      <c r="JU4" s="48">
        <v>-3.8E-3</v>
      </c>
      <c r="JV4" s="48">
        <v>5.4000000000000003E-3</v>
      </c>
      <c r="JW4" s="57">
        <f t="shared" si="18"/>
        <v>-7.3000000000000001E-3</v>
      </c>
      <c r="JX4" s="57">
        <f t="shared" si="19"/>
        <v>-1.4391304347826086E-3</v>
      </c>
      <c r="JY4" s="57">
        <f t="shared" si="20"/>
        <v>5.4000000000000003E-3</v>
      </c>
      <c r="KB4" s="15">
        <v>0.96667999999999998</v>
      </c>
      <c r="KC4" s="15">
        <v>0.96382000000000001</v>
      </c>
      <c r="KD4" s="15">
        <v>0.96277999999999997</v>
      </c>
      <c r="KE4" s="15">
        <v>0.96096999999999999</v>
      </c>
      <c r="KF4" s="15">
        <v>0.96538000000000002</v>
      </c>
      <c r="KG4" s="15">
        <v>0.96113000000000004</v>
      </c>
      <c r="KH4" s="15">
        <v>0.94716</v>
      </c>
      <c r="KI4" s="5" t="s">
        <v>89</v>
      </c>
      <c r="KJ4" s="15">
        <v>0.91354000000000002</v>
      </c>
      <c r="KK4" s="48"/>
      <c r="KL4" s="48"/>
      <c r="KM4" s="48">
        <v>5.1999999999999998E-3</v>
      </c>
      <c r="KN4" s="48">
        <v>-4.7999999999999996E-3</v>
      </c>
      <c r="KO4" s="48">
        <v>-5.3E-3</v>
      </c>
      <c r="KP4" s="48">
        <v>1.6999999999999999E-3</v>
      </c>
      <c r="KQ4" s="48">
        <v>3.2000000000000002E-3</v>
      </c>
      <c r="KR4" s="48"/>
      <c r="KS4" s="48"/>
      <c r="KT4" s="48">
        <v>3.3999999999999998E-3</v>
      </c>
      <c r="KU4" s="48">
        <v>1.5E-3</v>
      </c>
      <c r="KV4" s="48">
        <v>-5.1999999999999998E-3</v>
      </c>
      <c r="KW4" s="48">
        <v>-2.5999999999999999E-3</v>
      </c>
      <c r="KX4" s="48">
        <v>-5.0000000000000001E-4</v>
      </c>
      <c r="KY4" s="48"/>
      <c r="KZ4" s="48"/>
      <c r="LA4" s="48">
        <v>-2.8E-3</v>
      </c>
      <c r="LB4" s="48">
        <v>-3.8E-3</v>
      </c>
      <c r="LC4" s="48">
        <v>1.2500000000000001E-2</v>
      </c>
      <c r="LD4" s="48">
        <v>-8.0999999999999996E-3</v>
      </c>
      <c r="LE4" s="48">
        <v>4.7000000000000002E-3</v>
      </c>
      <c r="LF4" s="48"/>
      <c r="LG4" s="48"/>
      <c r="LH4" s="48">
        <v>4.0000000000000002E-4</v>
      </c>
      <c r="LI4" s="48">
        <v>-4.5999999999999999E-3</v>
      </c>
      <c r="LJ4" s="48">
        <v>5.9999999999999995E-4</v>
      </c>
      <c r="LK4" s="48">
        <v>8.0000000000000004E-4</v>
      </c>
      <c r="LL4" s="48">
        <v>-5.3E-3</v>
      </c>
      <c r="LM4" s="48"/>
      <c r="LN4" s="48"/>
      <c r="LO4" s="48">
        <v>-2.9999999999999997E-4</v>
      </c>
      <c r="LP4" s="57">
        <f t="shared" si="21"/>
        <v>-8.0999999999999996E-3</v>
      </c>
      <c r="LQ4" s="57">
        <f t="shared" si="22"/>
        <v>-4.4285714285714284E-4</v>
      </c>
      <c r="LR4" s="57">
        <f t="shared" si="23"/>
        <v>1.2500000000000001E-2</v>
      </c>
      <c r="LU4" s="15">
        <v>0.96667999999999998</v>
      </c>
      <c r="LV4" s="15">
        <v>0.96382000000000001</v>
      </c>
      <c r="LW4" s="15">
        <v>0.96277999999999997</v>
      </c>
      <c r="LX4" s="15">
        <v>0.96096999999999999</v>
      </c>
      <c r="LY4" s="15">
        <v>0.96538000000000002</v>
      </c>
      <c r="LZ4" s="15">
        <v>0.96113000000000004</v>
      </c>
      <c r="MA4" s="15">
        <v>0.94716</v>
      </c>
      <c r="MB4" s="15">
        <v>0.91354000000000002</v>
      </c>
      <c r="MC4" s="5" t="s">
        <v>89</v>
      </c>
      <c r="MD4" s="15">
        <v>0.90366999999999997</v>
      </c>
      <c r="ME4" s="48">
        <v>6.3E-3</v>
      </c>
      <c r="MF4" s="48">
        <v>1.4E-3</v>
      </c>
      <c r="MG4" s="48">
        <v>-1.4E-3</v>
      </c>
      <c r="MH4" s="48">
        <v>4.1000000000000003E-3</v>
      </c>
      <c r="MI4" s="48"/>
      <c r="MJ4" s="48"/>
      <c r="MK4" s="48">
        <v>3.0000000000000001E-3</v>
      </c>
      <c r="ML4" s="48">
        <v>2.0999999999999999E-3</v>
      </c>
      <c r="MM4" s="48">
        <v>-6.1000000000000004E-3</v>
      </c>
      <c r="MN4" s="48">
        <v>-2.0999999999999999E-3</v>
      </c>
      <c r="MO4" s="48">
        <v>-1.9E-3</v>
      </c>
      <c r="MP4" s="48"/>
      <c r="MQ4" s="48"/>
      <c r="MR4" s="48">
        <v>-5.0000000000000001E-4</v>
      </c>
      <c r="MS4" s="48">
        <v>-2.9999999999999997E-4</v>
      </c>
      <c r="MT4" s="48">
        <v>1.4E-3</v>
      </c>
      <c r="MU4" s="48">
        <v>-1E-3</v>
      </c>
      <c r="MV4" s="48">
        <v>3.2000000000000002E-3</v>
      </c>
      <c r="MW4" s="48"/>
      <c r="MX4" s="48"/>
      <c r="MY4" s="48">
        <v>3.3E-3</v>
      </c>
      <c r="MZ4" s="48">
        <v>5.5999999999999999E-3</v>
      </c>
      <c r="NA4" s="48">
        <v>4.1999999999999997E-3</v>
      </c>
      <c r="NB4" s="48">
        <v>3.3E-3</v>
      </c>
      <c r="NC4" s="48">
        <v>2.3999999999999998E-3</v>
      </c>
      <c r="ND4" s="48"/>
      <c r="NE4" s="48"/>
      <c r="NF4" s="48"/>
      <c r="NG4" s="48"/>
      <c r="NH4" s="48"/>
      <c r="NI4" s="48"/>
      <c r="NJ4" s="57">
        <f t="shared" si="24"/>
        <v>-6.1000000000000004E-3</v>
      </c>
      <c r="NK4" s="57">
        <f t="shared" si="25"/>
        <v>1.4210526315789472E-3</v>
      </c>
      <c r="NL4" s="57">
        <f t="shared" si="26"/>
        <v>6.3E-3</v>
      </c>
      <c r="NO4" s="15"/>
      <c r="NP4" s="15"/>
      <c r="NQ4" s="15"/>
      <c r="NR4" s="15"/>
      <c r="NS4" s="15"/>
      <c r="NT4" s="15"/>
      <c r="NU4" s="15"/>
      <c r="NV4" s="95"/>
      <c r="NW4" s="95"/>
      <c r="NX4" s="5" t="s">
        <v>89</v>
      </c>
      <c r="NY4" s="6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57">
        <f t="shared" si="27"/>
        <v>0</v>
      </c>
      <c r="PF4" s="57" t="e">
        <f t="shared" si="28"/>
        <v>#DIV/0!</v>
      </c>
      <c r="PG4" s="57">
        <f t="shared" si="29"/>
        <v>0</v>
      </c>
      <c r="PJ4" s="15"/>
      <c r="PK4" s="15"/>
      <c r="PL4" s="15"/>
      <c r="PM4" s="15"/>
      <c r="PN4" s="15"/>
      <c r="PO4" s="15"/>
      <c r="PP4" s="15"/>
      <c r="PQ4" s="95"/>
      <c r="PR4" s="95"/>
      <c r="PS4" s="15"/>
      <c r="PT4" s="5" t="s">
        <v>89</v>
      </c>
      <c r="PU4" s="15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57">
        <f t="shared" si="30"/>
        <v>0</v>
      </c>
      <c r="RB4" s="57" t="e">
        <f t="shared" si="31"/>
        <v>#DIV/0!</v>
      </c>
      <c r="RC4" s="57">
        <f t="shared" si="32"/>
        <v>0</v>
      </c>
      <c r="RF4" s="15"/>
      <c r="RG4" s="15"/>
      <c r="RH4" s="15"/>
      <c r="RI4" s="15"/>
      <c r="RJ4" s="15"/>
      <c r="RK4" s="15"/>
      <c r="RL4" s="15"/>
      <c r="RM4" s="95"/>
      <c r="RN4" s="95"/>
      <c r="RO4" s="15"/>
      <c r="RP4" s="15"/>
      <c r="RQ4" s="5" t="s">
        <v>89</v>
      </c>
      <c r="RR4" s="15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57">
        <f t="shared" si="33"/>
        <v>0</v>
      </c>
      <c r="SY4" s="57" t="e">
        <f t="shared" si="34"/>
        <v>#DIV/0!</v>
      </c>
      <c r="SZ4" s="57">
        <f t="shared" si="35"/>
        <v>0</v>
      </c>
    </row>
    <row r="5" spans="1:521" ht="15.75" thickBot="1" x14ac:dyDescent="0.3">
      <c r="B5" s="5" t="s">
        <v>119</v>
      </c>
      <c r="C5" s="15">
        <v>108.59699999999999</v>
      </c>
      <c r="D5" s="48">
        <v>1.4E-3</v>
      </c>
      <c r="E5" s="48">
        <v>-1.8E-3</v>
      </c>
      <c r="F5" s="48">
        <v>-4.4000000000000003E-3</v>
      </c>
      <c r="G5" s="48"/>
      <c r="H5" s="48"/>
      <c r="I5" s="48">
        <v>2.7000000000000001E-3</v>
      </c>
      <c r="J5" s="48">
        <v>8.0000000000000004E-4</v>
      </c>
      <c r="K5" s="48">
        <v>6.1999999999999998E-3</v>
      </c>
      <c r="L5" s="48">
        <v>3.5999999999999999E-3</v>
      </c>
      <c r="M5" s="48">
        <v>-5.0000000000000001E-4</v>
      </c>
      <c r="N5" s="48"/>
      <c r="O5" s="48"/>
      <c r="P5" s="48">
        <v>4.4000000000000003E-3</v>
      </c>
      <c r="Q5" s="48">
        <v>5.0000000000000001E-4</v>
      </c>
      <c r="R5" s="48">
        <v>-8.0000000000000004E-4</v>
      </c>
      <c r="S5" s="48">
        <v>2.3999999999999998E-3</v>
      </c>
      <c r="T5" s="48">
        <v>-2.9999999999999997E-4</v>
      </c>
      <c r="U5" s="48"/>
      <c r="V5" s="48"/>
      <c r="W5" s="48">
        <v>4.0000000000000002E-4</v>
      </c>
      <c r="X5" s="48">
        <v>-2.8E-3</v>
      </c>
      <c r="Y5" s="48">
        <v>-2.9999999999999997E-4</v>
      </c>
      <c r="Z5" s="48">
        <v>-3.2000000000000002E-3</v>
      </c>
      <c r="AA5" s="48">
        <v>-1.9E-3</v>
      </c>
      <c r="AB5" s="48"/>
      <c r="AC5" s="48"/>
      <c r="AD5" s="48">
        <v>-3.3999999999999998E-3</v>
      </c>
      <c r="AE5" s="48">
        <v>2.5000000000000001E-3</v>
      </c>
      <c r="AF5" s="48">
        <v>-8.9999999999999998E-4</v>
      </c>
      <c r="AG5" s="48">
        <v>-5.9999999999999995E-4</v>
      </c>
      <c r="AH5" s="48">
        <v>-5.5999999999999999E-3</v>
      </c>
      <c r="AI5" s="57">
        <f t="shared" si="0"/>
        <v>-5.5999999999999999E-3</v>
      </c>
      <c r="AJ5" s="57">
        <f t="shared" si="1"/>
        <v>-6.9565217391304301E-5</v>
      </c>
      <c r="AK5" s="57">
        <f t="shared" si="2"/>
        <v>6.1999999999999998E-3</v>
      </c>
      <c r="AM5" s="15">
        <v>108.59699999999999</v>
      </c>
      <c r="AN5" s="9" t="s">
        <v>119</v>
      </c>
      <c r="AO5" s="15">
        <v>108.44199999999999</v>
      </c>
      <c r="AP5" s="48"/>
      <c r="AQ5" s="48"/>
      <c r="AR5" s="48">
        <v>3.2000000000000002E-3</v>
      </c>
      <c r="AS5" s="48">
        <v>7.9000000000000008E-3</v>
      </c>
      <c r="AT5" s="48">
        <v>2.7000000000000001E-3</v>
      </c>
      <c r="AU5" s="48">
        <v>1.5E-3</v>
      </c>
      <c r="AV5" s="48">
        <v>-2.0999999999999999E-3</v>
      </c>
      <c r="AW5" s="48"/>
      <c r="AX5" s="48"/>
      <c r="AY5" s="48">
        <v>4.0000000000000002E-4</v>
      </c>
      <c r="AZ5" s="48">
        <v>1E-4</v>
      </c>
      <c r="BA5" s="48">
        <v>2.8999999999999998E-3</v>
      </c>
      <c r="BB5" s="48">
        <v>-2.3E-3</v>
      </c>
      <c r="BC5" s="48">
        <v>-5.9999999999999995E-4</v>
      </c>
      <c r="BD5" s="48"/>
      <c r="BE5" s="48"/>
      <c r="BF5" s="48">
        <v>1E-3</v>
      </c>
      <c r="BG5" s="48">
        <v>1E-4</v>
      </c>
      <c r="BH5" s="48">
        <v>1.35E-2</v>
      </c>
      <c r="BI5" s="48">
        <v>6.7000000000000002E-3</v>
      </c>
      <c r="BJ5" s="48">
        <v>-4.7999999999999996E-3</v>
      </c>
      <c r="BK5" s="48"/>
      <c r="BL5" s="48"/>
      <c r="BM5" s="48">
        <v>-7.3000000000000001E-3</v>
      </c>
      <c r="BN5" s="48">
        <v>-4.5999999999999999E-3</v>
      </c>
      <c r="BO5" s="48">
        <v>1.9E-3</v>
      </c>
      <c r="BP5" s="48">
        <v>-7.1000000000000004E-3</v>
      </c>
      <c r="BQ5" s="48">
        <v>-1.4E-2</v>
      </c>
      <c r="BR5" s="48"/>
      <c r="BS5" s="48"/>
      <c r="BT5" s="48"/>
      <c r="BU5" s="57">
        <f t="shared" si="3"/>
        <v>-1.4E-2</v>
      </c>
      <c r="BV5" s="57">
        <f t="shared" si="4"/>
        <v>-4.5000000000000247E-5</v>
      </c>
      <c r="BW5" s="57">
        <f t="shared" si="5"/>
        <v>1.35E-2</v>
      </c>
      <c r="BZ5" s="15">
        <v>108.59699999999999</v>
      </c>
      <c r="CA5" s="15">
        <v>108.44199999999999</v>
      </c>
      <c r="CB5" s="5" t="s">
        <v>119</v>
      </c>
      <c r="CC5" s="15">
        <v>107.301</v>
      </c>
      <c r="CD5" s="48"/>
      <c r="CE5" s="48">
        <v>2.8E-3</v>
      </c>
      <c r="CF5" s="48">
        <v>-1.09E-2</v>
      </c>
      <c r="CG5" s="48">
        <v>4.0000000000000001E-3</v>
      </c>
      <c r="CH5" s="48">
        <v>-1.2800000000000001E-2</v>
      </c>
      <c r="CI5" s="48">
        <v>-7.6E-3</v>
      </c>
      <c r="CJ5" s="48"/>
      <c r="CK5" s="48"/>
      <c r="CL5" s="48">
        <v>-2.8199999999999999E-2</v>
      </c>
      <c r="CM5" s="48">
        <v>3.1699999999999999E-2</v>
      </c>
      <c r="CN5" s="48">
        <v>-1.0699999999999999E-2</v>
      </c>
      <c r="CO5" s="48">
        <v>1.1000000000000001E-3</v>
      </c>
      <c r="CP5" s="48">
        <v>3.2500000000000001E-2</v>
      </c>
      <c r="CQ5" s="48"/>
      <c r="CR5" s="48"/>
      <c r="CS5" s="48">
        <v>-1.8200000000000001E-2</v>
      </c>
      <c r="CT5" s="48">
        <v>1.6799999999999999E-2</v>
      </c>
      <c r="CU5" s="48">
        <v>3.8999999999999998E-3</v>
      </c>
      <c r="CV5" s="48">
        <v>2.46E-2</v>
      </c>
      <c r="CW5" s="48">
        <v>4.0000000000000002E-4</v>
      </c>
      <c r="CX5" s="48"/>
      <c r="CY5" s="48"/>
      <c r="CZ5" s="48">
        <v>3.8E-3</v>
      </c>
      <c r="DA5" s="48">
        <v>5.0000000000000001E-4</v>
      </c>
      <c r="DB5" s="48">
        <v>0</v>
      </c>
      <c r="DC5" s="48">
        <v>-1.44E-2</v>
      </c>
      <c r="DD5" s="48">
        <v>-1.47E-2</v>
      </c>
      <c r="DE5" s="48"/>
      <c r="DF5" s="48"/>
      <c r="DG5" s="48">
        <v>4.0000000000000002E-4</v>
      </c>
      <c r="DH5" s="48">
        <v>-2.3E-3</v>
      </c>
      <c r="DI5" s="57">
        <f t="shared" si="6"/>
        <v>-2.8199999999999999E-2</v>
      </c>
      <c r="DJ5" s="57">
        <f t="shared" si="7"/>
        <v>1.2272727272727281E-4</v>
      </c>
      <c r="DK5" s="57">
        <f t="shared" si="8"/>
        <v>3.2500000000000001E-2</v>
      </c>
      <c r="DN5" s="15">
        <v>108.59699999999999</v>
      </c>
      <c r="DO5" s="15">
        <v>108.44199999999999</v>
      </c>
      <c r="DP5" s="15">
        <v>107.301</v>
      </c>
      <c r="DQ5" s="5" t="s">
        <v>119</v>
      </c>
      <c r="DR5" s="15">
        <v>107.504</v>
      </c>
      <c r="DS5" s="48">
        <v>-3.2000000000000002E-3</v>
      </c>
      <c r="DT5" s="48">
        <v>6.7000000000000002E-3</v>
      </c>
      <c r="DU5" s="48">
        <v>5.4999999999999997E-3</v>
      </c>
      <c r="DV5" s="48"/>
      <c r="DW5" s="48"/>
      <c r="DX5" s="48">
        <v>6.4000000000000003E-3</v>
      </c>
      <c r="DY5" s="48">
        <v>-3.8E-3</v>
      </c>
      <c r="DZ5" s="48">
        <v>1.1999999999999999E-3</v>
      </c>
      <c r="EA5" s="48">
        <v>-3.0000000000000001E-3</v>
      </c>
      <c r="EB5" s="48">
        <v>-2.0000000000000001E-4</v>
      </c>
      <c r="EC5" s="48"/>
      <c r="ED5" s="48"/>
      <c r="EE5" s="48">
        <v>-5.7999999999999996E-3</v>
      </c>
      <c r="EF5" s="48">
        <v>-5.0000000000000001E-3</v>
      </c>
      <c r="EG5" s="48">
        <v>2E-3</v>
      </c>
      <c r="EH5" s="48">
        <v>4.1999999999999997E-3</v>
      </c>
      <c r="EI5" s="48">
        <v>-3.3E-3</v>
      </c>
      <c r="EJ5" s="48"/>
      <c r="EK5" s="48"/>
      <c r="EL5" s="48">
        <v>1.1999999999999999E-3</v>
      </c>
      <c r="EM5" s="48">
        <v>1.2999999999999999E-3</v>
      </c>
      <c r="EN5" s="48">
        <v>-2.0000000000000001E-4</v>
      </c>
      <c r="EO5" s="48">
        <v>-1.4E-3</v>
      </c>
      <c r="EP5" s="48">
        <v>-1E-3</v>
      </c>
      <c r="EQ5" s="48"/>
      <c r="ER5" s="48"/>
      <c r="ES5" s="48">
        <v>-1.8E-3</v>
      </c>
      <c r="ET5" s="48">
        <v>-3.5999999999999999E-3</v>
      </c>
      <c r="EU5" s="48">
        <v>-2.5999999999999999E-3</v>
      </c>
      <c r="EV5" s="48">
        <v>5.0000000000000001E-3</v>
      </c>
      <c r="EW5" s="48"/>
      <c r="EX5" s="57">
        <f t="shared" si="9"/>
        <v>-5.7999999999999996E-3</v>
      </c>
      <c r="EY5" s="57">
        <f t="shared" si="10"/>
        <v>-6.3636363636363681E-5</v>
      </c>
      <c r="EZ5" s="57">
        <f t="shared" si="11"/>
        <v>6.7000000000000002E-3</v>
      </c>
      <c r="FC5" s="15">
        <v>108.59699999999999</v>
      </c>
      <c r="FD5" s="15">
        <v>108.44199999999999</v>
      </c>
      <c r="FE5" s="15">
        <v>107.301</v>
      </c>
      <c r="FF5" s="15">
        <v>107.504</v>
      </c>
      <c r="FG5" s="5" t="s">
        <v>119</v>
      </c>
      <c r="FH5" s="15">
        <v>107.14400000000001</v>
      </c>
      <c r="FI5" s="48">
        <v>-2.3E-3</v>
      </c>
      <c r="FJ5" s="48"/>
      <c r="FK5" s="48"/>
      <c r="FL5" s="48">
        <v>-1.5E-3</v>
      </c>
      <c r="FM5" s="48">
        <v>-1.6000000000000001E-3</v>
      </c>
      <c r="FN5" s="48">
        <v>-3.3999999999999998E-3</v>
      </c>
      <c r="FO5" s="48">
        <v>1.6000000000000001E-3</v>
      </c>
      <c r="FP5" s="48">
        <v>4.4999999999999997E-3</v>
      </c>
      <c r="FQ5" s="48"/>
      <c r="FR5" s="48"/>
      <c r="FS5" s="48">
        <v>9.9000000000000008E-3</v>
      </c>
      <c r="FT5" s="48">
        <v>-4.5999999999999999E-3</v>
      </c>
      <c r="FU5" s="48">
        <v>-8.0000000000000004E-4</v>
      </c>
      <c r="FV5" s="48">
        <v>1.9E-3</v>
      </c>
      <c r="FW5" s="48">
        <v>-1.6000000000000001E-3</v>
      </c>
      <c r="FX5" s="48"/>
      <c r="FY5" s="48"/>
      <c r="FZ5" s="48">
        <v>2.3999999999999998E-3</v>
      </c>
      <c r="GA5" s="48">
        <v>3.8E-3</v>
      </c>
      <c r="GB5" s="48">
        <v>-1.2999999999999999E-3</v>
      </c>
      <c r="GC5" s="48">
        <v>8.0000000000000004E-4</v>
      </c>
      <c r="GD5" s="48">
        <v>-1E-4</v>
      </c>
      <c r="GE5" s="48"/>
      <c r="GF5" s="48"/>
      <c r="GG5" s="48">
        <v>1E-3</v>
      </c>
      <c r="GH5" s="48">
        <v>-1.4E-3</v>
      </c>
      <c r="GI5" s="48">
        <v>1.8E-3</v>
      </c>
      <c r="GJ5" s="48">
        <v>-1E-3</v>
      </c>
      <c r="GK5" s="48">
        <v>1.6000000000000001E-3</v>
      </c>
      <c r="GL5" s="48"/>
      <c r="GM5" s="48"/>
      <c r="GN5" s="57">
        <f t="shared" si="12"/>
        <v>-4.5999999999999999E-3</v>
      </c>
      <c r="GO5" s="57">
        <f t="shared" si="13"/>
        <v>4.619047619047619E-4</v>
      </c>
      <c r="GP5" s="57">
        <f t="shared" si="14"/>
        <v>9.9000000000000008E-3</v>
      </c>
      <c r="GS5" s="15">
        <v>108.59699999999999</v>
      </c>
      <c r="GT5" s="15">
        <v>108.44199999999999</v>
      </c>
      <c r="GU5" s="15">
        <v>107.301</v>
      </c>
      <c r="GV5" s="15">
        <v>107.504</v>
      </c>
      <c r="GW5" s="15">
        <v>107.14400000000001</v>
      </c>
      <c r="GX5" s="5" t="s">
        <v>119</v>
      </c>
      <c r="GY5" s="15">
        <v>107.666</v>
      </c>
      <c r="GZ5" s="48">
        <v>-2E-3</v>
      </c>
      <c r="HA5" s="48">
        <v>1.01E-2</v>
      </c>
      <c r="HB5" s="48">
        <v>2.2000000000000001E-3</v>
      </c>
      <c r="HC5" s="48">
        <v>2.3999999999999998E-3</v>
      </c>
      <c r="HD5" s="48">
        <v>4.1999999999999997E-3</v>
      </c>
      <c r="HE5" s="48"/>
      <c r="HF5" s="48"/>
      <c r="HG5" s="48">
        <v>-1.0699999999999999E-2</v>
      </c>
      <c r="HH5" s="48">
        <v>-6.3E-3</v>
      </c>
      <c r="HI5" s="48">
        <v>-5.4999999999999997E-3</v>
      </c>
      <c r="HJ5" s="48">
        <v>-2.5000000000000001E-3</v>
      </c>
      <c r="HK5" s="48">
        <v>4.7000000000000002E-3</v>
      </c>
      <c r="HL5" s="48"/>
      <c r="HM5" s="48"/>
      <c r="HN5" s="48">
        <v>-5.9999999999999995E-4</v>
      </c>
      <c r="HO5" s="48">
        <v>0</v>
      </c>
      <c r="HP5" s="48">
        <v>-3.0999999999999999E-3</v>
      </c>
      <c r="HQ5" s="48">
        <v>-2.0000000000000001E-4</v>
      </c>
      <c r="HR5" s="48">
        <v>-8.0000000000000004E-4</v>
      </c>
      <c r="HS5" s="48"/>
      <c r="HT5" s="48"/>
      <c r="HU5" s="48">
        <v>-1E-4</v>
      </c>
      <c r="HV5" s="48">
        <v>-3.5000000000000001E-3</v>
      </c>
      <c r="HW5" s="48">
        <v>5.0000000000000001E-3</v>
      </c>
      <c r="HX5" s="48">
        <v>1.1999999999999999E-3</v>
      </c>
      <c r="HY5" s="48">
        <v>2.0000000000000001E-4</v>
      </c>
      <c r="HZ5" s="48"/>
      <c r="IA5" s="48"/>
      <c r="IB5" s="48">
        <v>3.3E-3</v>
      </c>
      <c r="IC5" s="48">
        <v>3.5999999999999999E-3</v>
      </c>
      <c r="ID5" s="48"/>
      <c r="IE5" s="57">
        <f t="shared" si="15"/>
        <v>-1.0699999999999999E-2</v>
      </c>
      <c r="IF5" s="57">
        <f t="shared" si="16"/>
        <v>7.2727272727272755E-5</v>
      </c>
      <c r="IG5" s="57">
        <f t="shared" si="17"/>
        <v>1.01E-2</v>
      </c>
      <c r="IJ5" s="15">
        <v>108.59699999999999</v>
      </c>
      <c r="IK5" s="15">
        <v>108.44199999999999</v>
      </c>
      <c r="IL5" s="15">
        <v>107.301</v>
      </c>
      <c r="IM5" s="15">
        <v>107.504</v>
      </c>
      <c r="IN5" s="15">
        <v>107.14400000000001</v>
      </c>
      <c r="IO5" s="15">
        <v>107.666</v>
      </c>
      <c r="IP5" s="5" t="s">
        <v>119</v>
      </c>
      <c r="IQ5" s="15">
        <v>107.92400000000001</v>
      </c>
      <c r="IR5" s="48">
        <v>-4.4000000000000003E-3</v>
      </c>
      <c r="IS5" s="48">
        <v>4.0000000000000002E-4</v>
      </c>
      <c r="IT5" s="48">
        <v>0</v>
      </c>
      <c r="IU5" s="48"/>
      <c r="IV5" s="48"/>
      <c r="IW5" s="48">
        <v>-1E-3</v>
      </c>
      <c r="IX5" s="48">
        <v>1.6000000000000001E-3</v>
      </c>
      <c r="IY5" s="48">
        <v>-2.3999999999999998E-3</v>
      </c>
      <c r="IZ5" s="48">
        <v>-6.9999999999999999E-4</v>
      </c>
      <c r="JA5" s="48">
        <v>-2.5000000000000001E-3</v>
      </c>
      <c r="JB5" s="48"/>
      <c r="JC5" s="48"/>
      <c r="JD5" s="48">
        <v>3.2000000000000002E-3</v>
      </c>
      <c r="JE5" s="48">
        <v>-4.0000000000000002E-4</v>
      </c>
      <c r="JF5" s="48">
        <v>-2.7000000000000001E-3</v>
      </c>
      <c r="JG5" s="48">
        <v>3.2000000000000002E-3</v>
      </c>
      <c r="JH5" s="48">
        <v>-2.0999999999999999E-3</v>
      </c>
      <c r="JI5" s="48"/>
      <c r="JJ5" s="48"/>
      <c r="JK5" s="48">
        <v>2.3999999999999998E-3</v>
      </c>
      <c r="JL5" s="48">
        <v>-4.3E-3</v>
      </c>
      <c r="JM5" s="48">
        <v>3.3999999999999998E-3</v>
      </c>
      <c r="JN5" s="48">
        <v>-2.8E-3</v>
      </c>
      <c r="JO5" s="48">
        <v>-7.1999999999999998E-3</v>
      </c>
      <c r="JP5" s="48"/>
      <c r="JQ5" s="48"/>
      <c r="JR5" s="48">
        <v>-7.0000000000000001E-3</v>
      </c>
      <c r="JS5" s="48">
        <v>-2.7000000000000001E-3</v>
      </c>
      <c r="JT5" s="48">
        <v>-1.4E-3</v>
      </c>
      <c r="JU5" s="48">
        <v>-1.6000000000000001E-3</v>
      </c>
      <c r="JV5" s="48">
        <v>1.1299999999999999E-2</v>
      </c>
      <c r="JW5" s="57">
        <f t="shared" si="18"/>
        <v>-7.1999999999999998E-3</v>
      </c>
      <c r="JX5" s="57">
        <f t="shared" si="19"/>
        <v>-7.6956521739130433E-4</v>
      </c>
      <c r="JY5" s="57">
        <f t="shared" si="20"/>
        <v>1.1299999999999999E-2</v>
      </c>
      <c r="KB5" s="15">
        <v>108.59699999999999</v>
      </c>
      <c r="KC5" s="15">
        <v>108.44199999999999</v>
      </c>
      <c r="KD5" s="15">
        <v>107.301</v>
      </c>
      <c r="KE5" s="15">
        <v>107.504</v>
      </c>
      <c r="KF5" s="15">
        <v>107.14400000000001</v>
      </c>
      <c r="KG5" s="15">
        <v>107.666</v>
      </c>
      <c r="KH5" s="15">
        <v>107.92400000000001</v>
      </c>
      <c r="KI5" s="5" t="s">
        <v>119</v>
      </c>
      <c r="KJ5" s="15">
        <v>105.758</v>
      </c>
      <c r="KK5" s="48"/>
      <c r="KL5" s="48"/>
      <c r="KM5" s="48">
        <v>1E-3</v>
      </c>
      <c r="KN5" s="48">
        <v>-2E-3</v>
      </c>
      <c r="KO5" s="48">
        <v>-1.1000000000000001E-3</v>
      </c>
      <c r="KP5" s="48">
        <v>-5.9999999999999995E-4</v>
      </c>
      <c r="KQ5" s="48">
        <v>3.5999999999999999E-3</v>
      </c>
      <c r="KR5" s="48"/>
      <c r="KS5" s="48"/>
      <c r="KT5" s="48">
        <v>2.9999999999999997E-4</v>
      </c>
      <c r="KU5" s="48">
        <v>5.1000000000000004E-3</v>
      </c>
      <c r="KV5" s="48">
        <v>3.5999999999999999E-3</v>
      </c>
      <c r="KW5" s="48">
        <v>4.0000000000000002E-4</v>
      </c>
      <c r="KX5" s="48">
        <v>-3.2000000000000002E-3</v>
      </c>
      <c r="KY5" s="48"/>
      <c r="KZ5" s="48"/>
      <c r="LA5" s="48">
        <v>-5.5999999999999999E-3</v>
      </c>
      <c r="LB5" s="48">
        <v>-5.7000000000000002E-3</v>
      </c>
      <c r="LC5" s="48">
        <v>6.7999999999999996E-3</v>
      </c>
      <c r="LD5" s="48">
        <v>-3.0999999999999999E-3</v>
      </c>
      <c r="LE5" s="48">
        <v>2.9999999999999997E-4</v>
      </c>
      <c r="LF5" s="48"/>
      <c r="LG5" s="48"/>
      <c r="LH5" s="48">
        <v>1.8E-3</v>
      </c>
      <c r="LI5" s="48">
        <v>4.1000000000000003E-3</v>
      </c>
      <c r="LJ5" s="48">
        <v>-3.8E-3</v>
      </c>
      <c r="LK5" s="48">
        <v>5.5999999999999999E-3</v>
      </c>
      <c r="LL5" s="48">
        <v>-1.1299999999999999E-2</v>
      </c>
      <c r="LM5" s="48"/>
      <c r="LN5" s="48"/>
      <c r="LO5" s="48">
        <v>5.1000000000000004E-3</v>
      </c>
      <c r="LP5" s="57">
        <f t="shared" si="21"/>
        <v>-1.1299999999999999E-2</v>
      </c>
      <c r="LQ5" s="57">
        <f t="shared" si="22"/>
        <v>6.1904761904761865E-5</v>
      </c>
      <c r="LR5" s="57">
        <f t="shared" si="23"/>
        <v>6.7999999999999996E-3</v>
      </c>
      <c r="LU5" s="15">
        <v>108.59699999999999</v>
      </c>
      <c r="LV5" s="15">
        <v>108.44199999999999</v>
      </c>
      <c r="LW5" s="15">
        <v>107.301</v>
      </c>
      <c r="LX5" s="15">
        <v>107.504</v>
      </c>
      <c r="LY5" s="15">
        <v>107.14400000000001</v>
      </c>
      <c r="LZ5" s="15">
        <v>107.666</v>
      </c>
      <c r="MA5" s="15">
        <v>107.92400000000001</v>
      </c>
      <c r="MB5" s="15">
        <v>105.758</v>
      </c>
      <c r="MC5" s="5" t="s">
        <v>119</v>
      </c>
      <c r="MD5" s="15">
        <v>105.895</v>
      </c>
      <c r="ME5" s="48">
        <v>5.0000000000000001E-4</v>
      </c>
      <c r="MF5" s="48">
        <v>2.2000000000000001E-3</v>
      </c>
      <c r="MG5" s="48">
        <v>0</v>
      </c>
      <c r="MH5" s="48">
        <v>6.9999999999999999E-4</v>
      </c>
      <c r="MI5" s="48"/>
      <c r="MJ5" s="48"/>
      <c r="MK5" s="48">
        <v>4.0000000000000002E-4</v>
      </c>
      <c r="ML5" s="48">
        <v>-2.3E-3</v>
      </c>
      <c r="MM5" s="48">
        <v>1.4E-3</v>
      </c>
      <c r="MN5" s="48">
        <v>-4.0000000000000002E-4</v>
      </c>
      <c r="MO5" s="48">
        <v>2.0000000000000001E-4</v>
      </c>
      <c r="MP5" s="48"/>
      <c r="MQ5" s="48"/>
      <c r="MR5" s="48">
        <v>-4.0000000000000001E-3</v>
      </c>
      <c r="MS5" s="48">
        <v>-2.5999999999999999E-3</v>
      </c>
      <c r="MT5" s="48">
        <v>-4.4000000000000003E-3</v>
      </c>
      <c r="MU5" s="48">
        <v>-2E-3</v>
      </c>
      <c r="MV5" s="48">
        <v>-1.5E-3</v>
      </c>
      <c r="MW5" s="48"/>
      <c r="MX5" s="48"/>
      <c r="MY5" s="48">
        <v>1E-3</v>
      </c>
      <c r="MZ5" s="48">
        <v>3.0000000000000001E-3</v>
      </c>
      <c r="NA5" s="48">
        <v>4.1000000000000003E-3</v>
      </c>
      <c r="NB5" s="48">
        <v>4.0000000000000002E-4</v>
      </c>
      <c r="NC5" s="48">
        <v>1.4E-3</v>
      </c>
      <c r="ND5" s="48"/>
      <c r="NE5" s="48"/>
      <c r="NF5" s="48"/>
      <c r="NG5" s="48"/>
      <c r="NH5" s="48"/>
      <c r="NI5" s="48"/>
      <c r="NJ5" s="57">
        <f t="shared" si="24"/>
        <v>-4.4000000000000003E-3</v>
      </c>
      <c r="NK5" s="57">
        <f t="shared" si="25"/>
        <v>-1E-4</v>
      </c>
      <c r="NL5" s="57">
        <f t="shared" si="26"/>
        <v>4.1000000000000003E-3</v>
      </c>
      <c r="NO5" s="15"/>
      <c r="NP5" s="15"/>
      <c r="NQ5" s="15"/>
      <c r="NR5" s="15"/>
      <c r="NS5" s="15"/>
      <c r="NT5" s="15"/>
      <c r="NU5" s="15"/>
      <c r="NV5" s="95"/>
      <c r="NW5" s="95"/>
      <c r="NX5" s="5" t="s">
        <v>119</v>
      </c>
      <c r="NY5" s="6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57">
        <f t="shared" si="27"/>
        <v>0</v>
      </c>
      <c r="PF5" s="57" t="e">
        <f t="shared" si="28"/>
        <v>#DIV/0!</v>
      </c>
      <c r="PG5" s="57">
        <f t="shared" si="29"/>
        <v>0</v>
      </c>
      <c r="PJ5" s="15"/>
      <c r="PK5" s="15"/>
      <c r="PL5" s="15"/>
      <c r="PM5" s="15"/>
      <c r="PN5" s="15"/>
      <c r="PO5" s="15"/>
      <c r="PP5" s="15"/>
      <c r="PQ5" s="95"/>
      <c r="PR5" s="95"/>
      <c r="PS5" s="15"/>
      <c r="PT5" s="5" t="s">
        <v>119</v>
      </c>
      <c r="PU5" s="15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57">
        <f t="shared" si="30"/>
        <v>0</v>
      </c>
      <c r="RB5" s="57" t="e">
        <f t="shared" si="31"/>
        <v>#DIV/0!</v>
      </c>
      <c r="RC5" s="57">
        <f t="shared" si="32"/>
        <v>0</v>
      </c>
      <c r="RF5" s="15"/>
      <c r="RG5" s="15"/>
      <c r="RH5" s="15"/>
      <c r="RI5" s="15"/>
      <c r="RJ5" s="15"/>
      <c r="RK5" s="15"/>
      <c r="RL5" s="15"/>
      <c r="RM5" s="95"/>
      <c r="RN5" s="95"/>
      <c r="RO5" s="15"/>
      <c r="RP5" s="15"/>
      <c r="RQ5" s="5" t="s">
        <v>119</v>
      </c>
      <c r="RR5" s="15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57">
        <f t="shared" si="33"/>
        <v>0</v>
      </c>
      <c r="SY5" s="57" t="e">
        <f t="shared" si="34"/>
        <v>#DIV/0!</v>
      </c>
      <c r="SZ5" s="57">
        <f t="shared" si="35"/>
        <v>0</v>
      </c>
    </row>
    <row r="6" spans="1:521" ht="15.75" thickBot="1" x14ac:dyDescent="0.3">
      <c r="B6" s="5" t="s">
        <v>93</v>
      </c>
      <c r="C6" s="15">
        <v>0.70120000000000005</v>
      </c>
      <c r="D6" s="48">
        <v>2.9999999999999997E-4</v>
      </c>
      <c r="E6" s="48">
        <v>-3.7000000000000002E-3</v>
      </c>
      <c r="F6" s="48">
        <v>-6.1000000000000004E-3</v>
      </c>
      <c r="G6" s="48"/>
      <c r="H6" s="48"/>
      <c r="I6" s="48">
        <v>-1.1000000000000001E-3</v>
      </c>
      <c r="J6" s="48">
        <v>-1.01E-2</v>
      </c>
      <c r="K6" s="48">
        <v>-5.9999999999999995E-4</v>
      </c>
      <c r="L6" s="48">
        <v>-8.9999999999999998E-4</v>
      </c>
      <c r="M6" s="48">
        <v>5.8999999999999999E-3</v>
      </c>
      <c r="N6" s="48"/>
      <c r="O6" s="48"/>
      <c r="P6" s="48">
        <v>6.9999999999999999E-4</v>
      </c>
      <c r="Q6" s="48">
        <v>1E-4</v>
      </c>
      <c r="R6" s="48">
        <v>5.9999999999999995E-4</v>
      </c>
      <c r="S6" s="48">
        <v>-1.1000000000000001E-3</v>
      </c>
      <c r="T6" s="48">
        <v>-3.5000000000000001E-3</v>
      </c>
      <c r="U6" s="48"/>
      <c r="V6" s="48"/>
      <c r="W6" s="48">
        <v>5.0000000000000001E-4</v>
      </c>
      <c r="X6" s="48">
        <v>-3.8E-3</v>
      </c>
      <c r="Y6" s="48">
        <v>-1E-4</v>
      </c>
      <c r="Z6" s="48">
        <v>5.9999999999999995E-4</v>
      </c>
      <c r="AA6" s="48">
        <v>-2.8999999999999998E-3</v>
      </c>
      <c r="AB6" s="48"/>
      <c r="AC6" s="48"/>
      <c r="AD6" s="48">
        <v>-9.4999999999999998E-3</v>
      </c>
      <c r="AE6" s="48">
        <v>2.0000000000000001E-4</v>
      </c>
      <c r="AF6" s="48">
        <v>-1.5E-3</v>
      </c>
      <c r="AG6" s="48">
        <v>-4.5999999999999999E-3</v>
      </c>
      <c r="AH6" s="48">
        <v>-5.5999999999999999E-3</v>
      </c>
      <c r="AI6" s="57">
        <f>MIN(D6:AH6)</f>
        <v>-1.01E-2</v>
      </c>
      <c r="AJ6" s="57">
        <f>AVERAGE(D6:AH6)</f>
        <v>-2.0086956521739134E-3</v>
      </c>
      <c r="AK6" s="57">
        <f>MAX(D6:AH6)</f>
        <v>5.8999999999999999E-3</v>
      </c>
      <c r="AM6" s="15">
        <v>0.70120000000000005</v>
      </c>
      <c r="AN6" s="9" t="s">
        <v>93</v>
      </c>
      <c r="AO6" s="15">
        <v>0.66907000000000005</v>
      </c>
      <c r="AP6" s="48"/>
      <c r="AQ6" s="48"/>
      <c r="AR6" s="48">
        <v>1.4E-3</v>
      </c>
      <c r="AS6" s="48">
        <v>7.0000000000000001E-3</v>
      </c>
      <c r="AT6" s="48">
        <v>1.2999999999999999E-3</v>
      </c>
      <c r="AU6" s="48">
        <v>-2.3999999999999998E-3</v>
      </c>
      <c r="AV6" s="48">
        <v>-8.6E-3</v>
      </c>
      <c r="AW6" s="48"/>
      <c r="AX6" s="48"/>
      <c r="AY6" s="48">
        <v>2.3999999999999998E-3</v>
      </c>
      <c r="AZ6" s="48">
        <v>4.1000000000000003E-3</v>
      </c>
      <c r="BA6" s="48">
        <v>3.7000000000000002E-3</v>
      </c>
      <c r="BB6" s="48">
        <v>-2.3E-3</v>
      </c>
      <c r="BC6" s="48">
        <v>-1.4E-3</v>
      </c>
      <c r="BD6" s="48"/>
      <c r="BE6" s="48"/>
      <c r="BF6" s="48">
        <v>4.0000000000000002E-4</v>
      </c>
      <c r="BG6" s="48">
        <v>-3.7000000000000002E-3</v>
      </c>
      <c r="BH6" s="48">
        <v>-6.9999999999999999E-4</v>
      </c>
      <c r="BI6" s="48">
        <v>-8.8999999999999999E-3</v>
      </c>
      <c r="BJ6" s="48">
        <v>2.3E-3</v>
      </c>
      <c r="BK6" s="48"/>
      <c r="BL6" s="48"/>
      <c r="BM6" s="48">
        <v>-3.2000000000000002E-3</v>
      </c>
      <c r="BN6" s="48">
        <v>0</v>
      </c>
      <c r="BO6" s="48">
        <v>-8.6999999999999994E-3</v>
      </c>
      <c r="BP6" s="48">
        <v>4.0000000000000001E-3</v>
      </c>
      <c r="BQ6" s="48">
        <v>-1.03E-2</v>
      </c>
      <c r="BR6" s="48"/>
      <c r="BS6" s="48"/>
      <c r="BT6" s="48"/>
      <c r="BU6" s="57">
        <f t="shared" si="3"/>
        <v>-1.03E-2</v>
      </c>
      <c r="BV6" s="57">
        <f t="shared" si="4"/>
        <v>-1.1799999999999998E-3</v>
      </c>
      <c r="BW6" s="57">
        <f t="shared" si="5"/>
        <v>7.0000000000000001E-3</v>
      </c>
      <c r="BZ6" s="15">
        <v>0.70120000000000005</v>
      </c>
      <c r="CA6" s="15">
        <v>0.66907000000000005</v>
      </c>
      <c r="CB6" s="5" t="s">
        <v>93</v>
      </c>
      <c r="CC6" s="15">
        <v>0.64698</v>
      </c>
      <c r="CD6" s="48"/>
      <c r="CE6" s="48">
        <v>6.7000000000000002E-3</v>
      </c>
      <c r="CF6" s="48">
        <v>8.0999999999999996E-3</v>
      </c>
      <c r="CG6" s="48">
        <v>6.3E-3</v>
      </c>
      <c r="CH6" s="48">
        <v>-1.4E-3</v>
      </c>
      <c r="CI6" s="48">
        <v>4.4000000000000003E-3</v>
      </c>
      <c r="CJ6" s="48"/>
      <c r="CK6" s="48"/>
      <c r="CL6" s="48">
        <v>-6.6E-3</v>
      </c>
      <c r="CM6" s="48">
        <v>-1.21E-2</v>
      </c>
      <c r="CN6" s="48">
        <v>-3.0000000000000001E-3</v>
      </c>
      <c r="CO6" s="48">
        <v>-3.8600000000000002E-2</v>
      </c>
      <c r="CP6" s="48">
        <v>-8.5000000000000006E-3</v>
      </c>
      <c r="CQ6" s="48"/>
      <c r="CR6" s="48"/>
      <c r="CS6" s="48">
        <v>-9.7999999999999997E-3</v>
      </c>
      <c r="CT6" s="48">
        <v>-1.9099999999999999E-2</v>
      </c>
      <c r="CU6" s="48">
        <v>-3.7100000000000001E-2</v>
      </c>
      <c r="CV6" s="48">
        <v>-4.7000000000000002E-3</v>
      </c>
      <c r="CW6" s="48">
        <v>1.1299999999999999E-2</v>
      </c>
      <c r="CX6" s="48"/>
      <c r="CY6" s="48"/>
      <c r="CZ6" s="48">
        <v>6.0000000000000001E-3</v>
      </c>
      <c r="DA6" s="48">
        <v>2.1600000000000001E-2</v>
      </c>
      <c r="DB6" s="48">
        <v>2.9999999999999997E-4</v>
      </c>
      <c r="DC6" s="48">
        <v>1.6799999999999999E-2</v>
      </c>
      <c r="DD6" s="48">
        <v>1.7600000000000001E-2</v>
      </c>
      <c r="DE6" s="48"/>
      <c r="DF6" s="48"/>
      <c r="DG6" s="48">
        <v>8.0000000000000004E-4</v>
      </c>
      <c r="DH6" s="48">
        <v>-5.1000000000000004E-3</v>
      </c>
      <c r="DI6" s="57">
        <f t="shared" si="6"/>
        <v>-3.8600000000000002E-2</v>
      </c>
      <c r="DJ6" s="57">
        <f t="shared" si="7"/>
        <v>-2.0954545454545449E-3</v>
      </c>
      <c r="DK6" s="57">
        <f t="shared" si="8"/>
        <v>2.1600000000000001E-2</v>
      </c>
      <c r="DN6" s="15">
        <v>0.70120000000000005</v>
      </c>
      <c r="DO6" s="15">
        <v>0.66907000000000005</v>
      </c>
      <c r="DP6" s="15">
        <v>0.64698</v>
      </c>
      <c r="DQ6" s="5" t="s">
        <v>93</v>
      </c>
      <c r="DR6" s="15">
        <v>0.61329</v>
      </c>
      <c r="DS6" s="48">
        <v>-9.5999999999999992E-3</v>
      </c>
      <c r="DT6" s="48">
        <v>-1.6999999999999999E-3</v>
      </c>
      <c r="DU6" s="48">
        <v>-1.09E-2</v>
      </c>
      <c r="DV6" s="48"/>
      <c r="DW6" s="48"/>
      <c r="DX6" s="48">
        <v>1.6299999999999999E-2</v>
      </c>
      <c r="DY6" s="48">
        <v>1.38E-2</v>
      </c>
      <c r="DZ6" s="48">
        <v>1.03E-2</v>
      </c>
      <c r="EA6" s="48">
        <v>1.7299999999999999E-2</v>
      </c>
      <c r="EB6" s="48">
        <v>2.3E-3</v>
      </c>
      <c r="EC6" s="48"/>
      <c r="ED6" s="48"/>
      <c r="EE6" s="48">
        <v>6.1999999999999998E-3</v>
      </c>
      <c r="EF6" s="48">
        <v>9.4999999999999998E-3</v>
      </c>
      <c r="EG6" s="48">
        <v>-1.8800000000000001E-2</v>
      </c>
      <c r="EH6" s="48">
        <v>1E-4</v>
      </c>
      <c r="EI6" s="48">
        <v>5.7999999999999996E-3</v>
      </c>
      <c r="EJ6" s="48"/>
      <c r="EK6" s="48"/>
      <c r="EL6" s="48">
        <v>-3.8E-3</v>
      </c>
      <c r="EM6" s="48">
        <v>-7.9000000000000008E-3</v>
      </c>
      <c r="EN6" s="48">
        <v>6.4999999999999997E-3</v>
      </c>
      <c r="EO6" s="48">
        <v>7.7999999999999996E-3</v>
      </c>
      <c r="EP6" s="48">
        <v>3.8E-3</v>
      </c>
      <c r="EQ6" s="48"/>
      <c r="ER6" s="48"/>
      <c r="ES6" s="48">
        <v>1.0699999999999999E-2</v>
      </c>
      <c r="ET6" s="48">
        <v>4.4999999999999997E-3</v>
      </c>
      <c r="EU6" s="48">
        <v>9.7000000000000003E-3</v>
      </c>
      <c r="EV6" s="48">
        <v>-7.1000000000000004E-3</v>
      </c>
      <c r="EW6" s="48"/>
      <c r="EX6" s="57">
        <f t="shared" si="9"/>
        <v>-1.8800000000000001E-2</v>
      </c>
      <c r="EY6" s="57">
        <f t="shared" si="10"/>
        <v>2.9454545454545454E-3</v>
      </c>
      <c r="EZ6" s="57">
        <f t="shared" si="11"/>
        <v>1.7299999999999999E-2</v>
      </c>
      <c r="FC6" s="15">
        <v>0.70120000000000005</v>
      </c>
      <c r="FD6" s="15">
        <v>0.66907000000000005</v>
      </c>
      <c r="FE6" s="15">
        <v>0.64698</v>
      </c>
      <c r="FF6" s="15">
        <v>0.61329</v>
      </c>
      <c r="FG6" s="5" t="s">
        <v>93</v>
      </c>
      <c r="FH6" s="15">
        <v>0.65108999999999995</v>
      </c>
      <c r="FI6" s="48">
        <v>-1.4200000000000001E-2</v>
      </c>
      <c r="FJ6" s="48"/>
      <c r="FK6" s="48"/>
      <c r="FL6" s="48">
        <v>1E-3</v>
      </c>
      <c r="FM6" s="48">
        <v>6.9999999999999999E-4</v>
      </c>
      <c r="FN6" s="48">
        <v>-5.1000000000000004E-3</v>
      </c>
      <c r="FO6" s="48">
        <v>1.44E-2</v>
      </c>
      <c r="FP6" s="48">
        <v>5.4999999999999997E-3</v>
      </c>
      <c r="FQ6" s="48"/>
      <c r="FR6" s="48"/>
      <c r="FS6" s="48">
        <v>-6.1999999999999998E-3</v>
      </c>
      <c r="FT6" s="48">
        <v>-2.8E-3</v>
      </c>
      <c r="FU6" s="48">
        <v>-2E-3</v>
      </c>
      <c r="FV6" s="48">
        <v>8.0000000000000004E-4</v>
      </c>
      <c r="FW6" s="48">
        <v>-7.4999999999999997E-3</v>
      </c>
      <c r="FX6" s="48"/>
      <c r="FY6" s="48"/>
      <c r="FZ6" s="48">
        <v>1.7000000000000001E-2</v>
      </c>
      <c r="GA6" s="48">
        <v>1.9E-3</v>
      </c>
      <c r="GB6" s="48">
        <v>9.5999999999999992E-3</v>
      </c>
      <c r="GC6" s="48">
        <v>-4.7999999999999996E-3</v>
      </c>
      <c r="GD6" s="48">
        <v>-4.3E-3</v>
      </c>
      <c r="GE6" s="48"/>
      <c r="GF6" s="48"/>
      <c r="GG6" s="48">
        <v>1.5E-3</v>
      </c>
      <c r="GH6" s="48">
        <v>1.66E-2</v>
      </c>
      <c r="GI6" s="48">
        <v>-4.3E-3</v>
      </c>
      <c r="GJ6" s="48">
        <v>2.3E-3</v>
      </c>
      <c r="GK6" s="48">
        <v>4.4000000000000003E-3</v>
      </c>
      <c r="GL6" s="48"/>
      <c r="GM6" s="48"/>
      <c r="GN6" s="57">
        <f t="shared" si="12"/>
        <v>-1.4200000000000001E-2</v>
      </c>
      <c r="GO6" s="57">
        <f t="shared" si="13"/>
        <v>1.166666666666667E-3</v>
      </c>
      <c r="GP6" s="57">
        <f t="shared" si="14"/>
        <v>1.7000000000000001E-2</v>
      </c>
      <c r="GS6" s="15">
        <v>0.70120000000000005</v>
      </c>
      <c r="GT6" s="15">
        <v>0.66907000000000005</v>
      </c>
      <c r="GU6" s="15">
        <v>0.64698</v>
      </c>
      <c r="GV6" s="15">
        <v>0.61329</v>
      </c>
      <c r="GW6" s="15">
        <v>0.65108999999999995</v>
      </c>
      <c r="GX6" s="5" t="s">
        <v>93</v>
      </c>
      <c r="GY6" s="15">
        <v>0.66535</v>
      </c>
      <c r="GZ6" s="48">
        <v>1.9699999999999999E-2</v>
      </c>
      <c r="HA6" s="48">
        <v>1.46E-2</v>
      </c>
      <c r="HB6" s="48">
        <v>3.7000000000000002E-3</v>
      </c>
      <c r="HC6" s="48">
        <v>3.5999999999999999E-3</v>
      </c>
      <c r="HD6" s="48">
        <v>3.3E-3</v>
      </c>
      <c r="HE6" s="48"/>
      <c r="HF6" s="48"/>
      <c r="HG6" s="48">
        <v>7.3000000000000001E-3</v>
      </c>
      <c r="HH6" s="48">
        <v>-8.3999999999999995E-3</v>
      </c>
      <c r="HI6" s="48">
        <v>5.1999999999999998E-3</v>
      </c>
      <c r="HJ6" s="48">
        <v>-2.1000000000000001E-2</v>
      </c>
      <c r="HK6" s="48">
        <v>1.5E-3</v>
      </c>
      <c r="HL6" s="48"/>
      <c r="HM6" s="48"/>
      <c r="HN6" s="48">
        <v>7.9000000000000008E-3</v>
      </c>
      <c r="HO6" s="48">
        <v>-4.3E-3</v>
      </c>
      <c r="HP6" s="48">
        <v>-8.0000000000000004E-4</v>
      </c>
      <c r="HQ6" s="48">
        <v>-4.4999999999999997E-3</v>
      </c>
      <c r="HR6" s="48">
        <v>-2.3E-3</v>
      </c>
      <c r="HS6" s="48"/>
      <c r="HT6" s="48"/>
      <c r="HU6" s="48">
        <v>1.09E-2</v>
      </c>
      <c r="HV6" s="48">
        <v>3.0000000000000001E-3</v>
      </c>
      <c r="HW6" s="48">
        <v>-8.6999999999999994E-3</v>
      </c>
      <c r="HX6" s="48">
        <v>2.5000000000000001E-3</v>
      </c>
      <c r="HY6" s="48">
        <v>-3.8999999999999998E-3</v>
      </c>
      <c r="HZ6" s="48"/>
      <c r="IA6" s="48"/>
      <c r="IB6" s="48">
        <v>2.9999999999999997E-4</v>
      </c>
      <c r="IC6" s="48">
        <v>5.5999999999999999E-3</v>
      </c>
      <c r="ID6" s="48"/>
      <c r="IE6" s="57">
        <f t="shared" si="15"/>
        <v>-2.1000000000000001E-2</v>
      </c>
      <c r="IF6" s="57">
        <f t="shared" si="16"/>
        <v>1.6000000000000005E-3</v>
      </c>
      <c r="IG6" s="57">
        <f t="shared" si="17"/>
        <v>1.9699999999999999E-2</v>
      </c>
      <c r="II6" t="s">
        <v>0</v>
      </c>
      <c r="IJ6" s="15">
        <v>0.70120000000000005</v>
      </c>
      <c r="IK6" s="15">
        <v>0.66907000000000005</v>
      </c>
      <c r="IL6" s="15">
        <v>0.64698</v>
      </c>
      <c r="IM6" s="15">
        <v>0.61329</v>
      </c>
      <c r="IN6" s="15">
        <v>0.65108999999999995</v>
      </c>
      <c r="IO6" s="15">
        <v>0.66535</v>
      </c>
      <c r="IP6" s="5" t="s">
        <v>93</v>
      </c>
      <c r="IQ6" s="15">
        <v>0.69025999999999998</v>
      </c>
      <c r="IR6" s="48">
        <v>1.8E-3</v>
      </c>
      <c r="IS6" s="48">
        <v>1.6000000000000001E-3</v>
      </c>
      <c r="IT6" s="48">
        <v>2.8999999999999998E-3</v>
      </c>
      <c r="IU6" s="48"/>
      <c r="IV6" s="48"/>
      <c r="IW6" s="48">
        <v>4.8999999999999998E-3</v>
      </c>
      <c r="IX6" s="48">
        <v>-4.1000000000000003E-3</v>
      </c>
      <c r="IY6" s="48">
        <v>5.1999999999999998E-3</v>
      </c>
      <c r="IZ6" s="48">
        <v>-2.5999999999999999E-3</v>
      </c>
      <c r="JA6" s="48">
        <v>-2.3999999999999998E-3</v>
      </c>
      <c r="JB6" s="48"/>
      <c r="JC6" s="48"/>
      <c r="JD6" s="48">
        <v>-1.2999999999999999E-3</v>
      </c>
      <c r="JE6" s="48">
        <v>4.8999999999999998E-3</v>
      </c>
      <c r="JF6" s="48">
        <v>4.5999999999999999E-3</v>
      </c>
      <c r="JG6" s="48">
        <v>-5.1000000000000004E-3</v>
      </c>
      <c r="JH6" s="48">
        <v>3.3999999999999998E-3</v>
      </c>
      <c r="JI6" s="48"/>
      <c r="JJ6" s="48"/>
      <c r="JK6" s="48">
        <v>3.0000000000000001E-3</v>
      </c>
      <c r="JL6" s="48">
        <v>1.49E-2</v>
      </c>
      <c r="JM6" s="48">
        <v>1.9E-3</v>
      </c>
      <c r="JN6" s="48">
        <v>-6.1000000000000004E-3</v>
      </c>
      <c r="JO6" s="48">
        <v>8.9999999999999998E-4</v>
      </c>
      <c r="JP6" s="48"/>
      <c r="JQ6" s="48"/>
      <c r="JR6" s="48">
        <v>6.3E-3</v>
      </c>
      <c r="JS6" s="48">
        <v>1.1000000000000001E-3</v>
      </c>
      <c r="JT6" s="48">
        <v>4.1999999999999997E-3</v>
      </c>
      <c r="JU6" s="48">
        <v>8.9999999999999998E-4</v>
      </c>
      <c r="JV6" s="48">
        <v>-7.3000000000000001E-3</v>
      </c>
      <c r="JW6" s="57">
        <f t="shared" si="18"/>
        <v>-7.3000000000000001E-3</v>
      </c>
      <c r="JX6" s="57">
        <f t="shared" si="19"/>
        <v>1.460869565217391E-3</v>
      </c>
      <c r="JY6" s="57">
        <f t="shared" si="20"/>
        <v>1.49E-2</v>
      </c>
      <c r="KA6" t="s">
        <v>0</v>
      </c>
      <c r="KB6" s="15">
        <v>0.70120000000000005</v>
      </c>
      <c r="KC6" s="15">
        <v>0.66907000000000005</v>
      </c>
      <c r="KD6" s="15">
        <v>0.64698</v>
      </c>
      <c r="KE6" s="15">
        <v>0.61329</v>
      </c>
      <c r="KF6" s="15">
        <v>0.65108999999999995</v>
      </c>
      <c r="KG6" s="15">
        <v>0.66535</v>
      </c>
      <c r="KH6" s="15">
        <v>0.69025999999999998</v>
      </c>
      <c r="KI6" s="5" t="s">
        <v>93</v>
      </c>
      <c r="KJ6" s="15">
        <v>0.7127</v>
      </c>
      <c r="KK6" s="48"/>
      <c r="KL6" s="48"/>
      <c r="KM6" s="48">
        <v>-2.7000000000000001E-3</v>
      </c>
      <c r="KN6" s="48">
        <v>5.4999999999999997E-3</v>
      </c>
      <c r="KO6" s="48">
        <v>4.4000000000000003E-3</v>
      </c>
      <c r="KP6" s="48">
        <v>6.4000000000000003E-3</v>
      </c>
      <c r="KQ6" s="48">
        <v>-1.04E-2</v>
      </c>
      <c r="KR6" s="48"/>
      <c r="KS6" s="48"/>
      <c r="KT6" s="48">
        <v>-1E-3</v>
      </c>
      <c r="KU6" s="48">
        <v>-6.9999999999999999E-4</v>
      </c>
      <c r="KV6" s="48">
        <v>2.8E-3</v>
      </c>
      <c r="KW6" s="48">
        <v>-1.6999999999999999E-3</v>
      </c>
      <c r="KX6" s="48">
        <v>3.5000000000000001E-3</v>
      </c>
      <c r="KY6" s="48"/>
      <c r="KZ6" s="48"/>
      <c r="LA6" s="48">
        <v>6.1999999999999998E-3</v>
      </c>
      <c r="LB6" s="48">
        <v>4.1999999999999997E-3</v>
      </c>
      <c r="LC6" s="48">
        <v>-8.2000000000000007E-3</v>
      </c>
      <c r="LD6" s="48">
        <v>1.6999999999999999E-3</v>
      </c>
      <c r="LE6" s="48">
        <v>-4.4999999999999997E-3</v>
      </c>
      <c r="LF6" s="48"/>
      <c r="LG6" s="48"/>
      <c r="LH6" s="48">
        <v>0</v>
      </c>
      <c r="LI6" s="48">
        <v>4.4000000000000003E-3</v>
      </c>
      <c r="LJ6" s="48">
        <v>5.7999999999999996E-3</v>
      </c>
      <c r="LK6" s="48">
        <v>3.3999999999999998E-3</v>
      </c>
      <c r="LL6" s="48">
        <v>1.46E-2</v>
      </c>
      <c r="LM6" s="48"/>
      <c r="LN6" s="48"/>
      <c r="LO6" s="48">
        <v>1.4E-3</v>
      </c>
      <c r="LP6" s="57">
        <f t="shared" si="21"/>
        <v>-1.04E-2</v>
      </c>
      <c r="LQ6" s="57">
        <f t="shared" si="22"/>
        <v>1.6714285714285713E-3</v>
      </c>
      <c r="LR6" s="57">
        <f t="shared" si="23"/>
        <v>1.46E-2</v>
      </c>
      <c r="LT6" t="s">
        <v>0</v>
      </c>
      <c r="LU6" s="15">
        <v>0.70120000000000005</v>
      </c>
      <c r="LV6" s="15">
        <v>0.66907000000000005</v>
      </c>
      <c r="LW6" s="15">
        <v>0.64698</v>
      </c>
      <c r="LX6" s="15">
        <v>0.61329</v>
      </c>
      <c r="LY6" s="15">
        <v>0.65108999999999995</v>
      </c>
      <c r="LZ6" s="15">
        <v>0.66535</v>
      </c>
      <c r="MA6" s="15">
        <v>0.69025999999999998</v>
      </c>
      <c r="MB6" s="15">
        <v>0.7127</v>
      </c>
      <c r="MC6" s="5" t="s">
        <v>93</v>
      </c>
      <c r="MD6" s="15">
        <v>0.73751</v>
      </c>
      <c r="ME6" s="48">
        <v>-2.0000000000000001E-4</v>
      </c>
      <c r="MF6" s="48">
        <v>-4.7999999999999996E-3</v>
      </c>
      <c r="MG6" s="48">
        <v>-8.8000000000000005E-3</v>
      </c>
      <c r="MH6" s="48">
        <v>2E-3</v>
      </c>
      <c r="MI6" s="48"/>
      <c r="MJ6" s="48"/>
      <c r="MK6" s="48">
        <v>-6.9999999999999999E-4</v>
      </c>
      <c r="ML6" s="48">
        <v>-8.6E-3</v>
      </c>
      <c r="MM6" s="48">
        <v>9.4000000000000004E-3</v>
      </c>
      <c r="MN6" s="48">
        <v>-3.3999999999999998E-3</v>
      </c>
      <c r="MO6" s="48">
        <v>3.3E-3</v>
      </c>
      <c r="MP6" s="48"/>
      <c r="MQ6" s="48"/>
      <c r="MR6" s="48">
        <v>4.0000000000000002E-4</v>
      </c>
      <c r="MS6" s="48">
        <v>1.9E-3</v>
      </c>
      <c r="MT6" s="48">
        <v>5.0000000000000001E-4</v>
      </c>
      <c r="MU6" s="48">
        <v>6.9999999999999999E-4</v>
      </c>
      <c r="MV6" s="48">
        <v>-3.0999999999999999E-3</v>
      </c>
      <c r="MW6" s="48"/>
      <c r="MX6" s="48"/>
      <c r="MY6" s="48">
        <v>-8.9999999999999993E-3</v>
      </c>
      <c r="MZ6" s="48">
        <v>-7.4000000000000003E-3</v>
      </c>
      <c r="NA6" s="48">
        <v>-1.35E-2</v>
      </c>
      <c r="NB6" s="48">
        <v>-3.8999999999999998E-3</v>
      </c>
      <c r="NC6" s="48">
        <v>-2.2000000000000001E-3</v>
      </c>
      <c r="ND6" s="48"/>
      <c r="NE6" s="48"/>
      <c r="NF6" s="48"/>
      <c r="NG6" s="48"/>
      <c r="NH6" s="48"/>
      <c r="NI6" s="48"/>
      <c r="NJ6" s="57">
        <f t="shared" si="24"/>
        <v>-1.35E-2</v>
      </c>
      <c r="NK6" s="57">
        <f t="shared" si="25"/>
        <v>-2.4947368421052636E-3</v>
      </c>
      <c r="NL6" s="57">
        <f t="shared" si="26"/>
        <v>9.4000000000000004E-3</v>
      </c>
      <c r="NN6" t="s">
        <v>0</v>
      </c>
      <c r="NO6" s="15"/>
      <c r="NP6" s="15"/>
      <c r="NQ6" s="15"/>
      <c r="NR6" s="15"/>
      <c r="NS6" s="15"/>
      <c r="NT6" s="15"/>
      <c r="NU6" s="15"/>
      <c r="NV6" s="95"/>
      <c r="NW6" s="95"/>
      <c r="NX6" s="5" t="s">
        <v>93</v>
      </c>
      <c r="NY6" s="6"/>
      <c r="NZ6" s="48"/>
      <c r="OA6" s="48"/>
      <c r="OB6" s="48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  <c r="OO6" s="48"/>
      <c r="OP6" s="48"/>
      <c r="OQ6" s="48"/>
      <c r="OR6" s="48"/>
      <c r="OS6" s="48"/>
      <c r="OT6" s="48"/>
      <c r="OU6" s="48"/>
      <c r="OV6" s="48"/>
      <c r="OW6" s="48"/>
      <c r="OX6" s="48"/>
      <c r="OY6" s="48"/>
      <c r="OZ6" s="48"/>
      <c r="PA6" s="48"/>
      <c r="PB6" s="48"/>
      <c r="PC6" s="48"/>
      <c r="PD6" s="48"/>
      <c r="PE6" s="57">
        <f t="shared" si="27"/>
        <v>0</v>
      </c>
      <c r="PF6" s="57" t="e">
        <f t="shared" si="28"/>
        <v>#DIV/0!</v>
      </c>
      <c r="PG6" s="57">
        <f t="shared" si="29"/>
        <v>0</v>
      </c>
      <c r="PI6" t="s">
        <v>0</v>
      </c>
      <c r="PJ6" s="15"/>
      <c r="PK6" s="15"/>
      <c r="PL6" s="15"/>
      <c r="PM6" s="15"/>
      <c r="PN6" s="15"/>
      <c r="PO6" s="15"/>
      <c r="PP6" s="15"/>
      <c r="PQ6" s="95"/>
      <c r="PR6" s="95"/>
      <c r="PS6" s="15"/>
      <c r="PT6" s="5" t="s">
        <v>93</v>
      </c>
      <c r="PU6" s="15"/>
      <c r="PV6" s="48"/>
      <c r="PW6" s="48"/>
      <c r="PX6" s="48"/>
      <c r="PY6" s="48"/>
      <c r="PZ6" s="48"/>
      <c r="QA6" s="48"/>
      <c r="QB6" s="48"/>
      <c r="QC6" s="48"/>
      <c r="QD6" s="48"/>
      <c r="QE6" s="48"/>
      <c r="QF6" s="48"/>
      <c r="QG6" s="48"/>
      <c r="QH6" s="48"/>
      <c r="QI6" s="48"/>
      <c r="QJ6" s="48"/>
      <c r="QK6" s="48"/>
      <c r="QL6" s="48"/>
      <c r="QM6" s="48"/>
      <c r="QN6" s="48"/>
      <c r="QO6" s="48"/>
      <c r="QP6" s="48"/>
      <c r="QQ6" s="48"/>
      <c r="QR6" s="48"/>
      <c r="QS6" s="48"/>
      <c r="QT6" s="48"/>
      <c r="QU6" s="48"/>
      <c r="QV6" s="48"/>
      <c r="QW6" s="48"/>
      <c r="QX6" s="48"/>
      <c r="QY6" s="48"/>
      <c r="QZ6" s="48"/>
      <c r="RA6" s="57">
        <f t="shared" si="30"/>
        <v>0</v>
      </c>
      <c r="RB6" s="57" t="e">
        <f t="shared" si="31"/>
        <v>#DIV/0!</v>
      </c>
      <c r="RC6" s="57">
        <f t="shared" si="32"/>
        <v>0</v>
      </c>
      <c r="RE6" t="s">
        <v>0</v>
      </c>
      <c r="RF6" s="15"/>
      <c r="RG6" s="15"/>
      <c r="RH6" s="15"/>
      <c r="RI6" s="15"/>
      <c r="RJ6" s="15"/>
      <c r="RK6" s="15"/>
      <c r="RL6" s="15"/>
      <c r="RM6" s="95"/>
      <c r="RN6" s="95"/>
      <c r="RO6" s="15"/>
      <c r="RP6" s="15"/>
      <c r="RQ6" s="5" t="s">
        <v>93</v>
      </c>
      <c r="RR6" s="15"/>
      <c r="RS6" s="48"/>
      <c r="RT6" s="48"/>
      <c r="RU6" s="48"/>
      <c r="RV6" s="48"/>
      <c r="RW6" s="48"/>
      <c r="RX6" s="48"/>
      <c r="RY6" s="48"/>
      <c r="RZ6" s="48"/>
      <c r="SA6" s="48"/>
      <c r="SB6" s="48"/>
      <c r="SC6" s="48"/>
      <c r="SD6" s="48"/>
      <c r="SE6" s="48"/>
      <c r="SF6" s="48"/>
      <c r="SG6" s="48"/>
      <c r="SH6" s="48"/>
      <c r="SI6" s="48"/>
      <c r="SJ6" s="48"/>
      <c r="SK6" s="48"/>
      <c r="SL6" s="48"/>
      <c r="SM6" s="48"/>
      <c r="SN6" s="48"/>
      <c r="SO6" s="48"/>
      <c r="SP6" s="48"/>
      <c r="SQ6" s="48"/>
      <c r="SR6" s="48"/>
      <c r="SS6" s="48"/>
      <c r="ST6" s="48"/>
      <c r="SU6" s="48"/>
      <c r="SV6" s="48"/>
      <c r="SW6" s="48"/>
      <c r="SX6" s="57">
        <f t="shared" si="33"/>
        <v>0</v>
      </c>
      <c r="SY6" s="57" t="e">
        <f t="shared" si="34"/>
        <v>#DIV/0!</v>
      </c>
      <c r="SZ6" s="57">
        <f t="shared" si="35"/>
        <v>0</v>
      </c>
    </row>
    <row r="7" spans="1:521" ht="15.75" thickBot="1" x14ac:dyDescent="0.3">
      <c r="B7" s="5" t="s">
        <v>90</v>
      </c>
      <c r="C7" s="15">
        <v>0.67254999999999998</v>
      </c>
      <c r="D7" s="48">
        <v>-1.1999999999999999E-3</v>
      </c>
      <c r="E7" s="48">
        <v>-4.0000000000000001E-3</v>
      </c>
      <c r="F7" s="48">
        <v>-4.7999999999999996E-3</v>
      </c>
      <c r="G7" s="48"/>
      <c r="H7" s="48"/>
      <c r="I7" s="48">
        <v>1.1999999999999999E-3</v>
      </c>
      <c r="J7" s="48">
        <v>-4.4999999999999997E-3</v>
      </c>
      <c r="K7" s="48">
        <v>1E-3</v>
      </c>
      <c r="L7" s="48">
        <v>-4.8999999999999998E-3</v>
      </c>
      <c r="M7" s="48">
        <v>2.8999999999999998E-3</v>
      </c>
      <c r="N7" s="48"/>
      <c r="O7" s="48"/>
      <c r="P7" s="48">
        <v>-5.0000000000000001E-4</v>
      </c>
      <c r="Q7" s="48">
        <v>-2.3999999999999998E-3</v>
      </c>
      <c r="R7" s="48">
        <v>1E-3</v>
      </c>
      <c r="S7" s="48">
        <v>2.3999999999999998E-3</v>
      </c>
      <c r="T7" s="48">
        <v>-3.8E-3</v>
      </c>
      <c r="U7" s="48"/>
      <c r="V7" s="48"/>
      <c r="W7" s="48">
        <v>5.0000000000000001E-4</v>
      </c>
      <c r="X7" s="48">
        <v>-1.5E-3</v>
      </c>
      <c r="Y7" s="48">
        <v>-4.0000000000000002E-4</v>
      </c>
      <c r="Z7" s="48">
        <v>3.8999999999999998E-3</v>
      </c>
      <c r="AA7" s="48">
        <v>-1.6000000000000001E-3</v>
      </c>
      <c r="AB7" s="48"/>
      <c r="AC7" s="48"/>
      <c r="AD7" s="48">
        <v>-8.8999999999999999E-3</v>
      </c>
      <c r="AE7" s="48">
        <v>4.0000000000000002E-4</v>
      </c>
      <c r="AF7" s="48">
        <v>-2.8E-3</v>
      </c>
      <c r="AG7" s="48">
        <v>-5.4999999999999997E-3</v>
      </c>
      <c r="AH7" s="48">
        <v>-3.8999999999999998E-3</v>
      </c>
      <c r="AI7" s="57">
        <f t="shared" si="0"/>
        <v>-8.8999999999999999E-3</v>
      </c>
      <c r="AJ7" s="57">
        <f t="shared" si="1"/>
        <v>-1.6260869565217393E-3</v>
      </c>
      <c r="AK7" s="57">
        <f t="shared" si="2"/>
        <v>3.8999999999999998E-3</v>
      </c>
      <c r="AM7" s="15">
        <v>0.67254999999999998</v>
      </c>
      <c r="AN7" s="9" t="s">
        <v>90</v>
      </c>
      <c r="AO7" s="15">
        <v>0.64698999999999995</v>
      </c>
      <c r="AP7" s="48"/>
      <c r="AQ7" s="48"/>
      <c r="AR7" s="48">
        <v>0</v>
      </c>
      <c r="AS7" s="48">
        <v>4.5999999999999999E-3</v>
      </c>
      <c r="AT7" s="48">
        <v>-2.0999999999999999E-3</v>
      </c>
      <c r="AU7" s="48">
        <v>-2.5000000000000001E-3</v>
      </c>
      <c r="AV7" s="48">
        <v>-8.9999999999999993E-3</v>
      </c>
      <c r="AW7" s="48"/>
      <c r="AX7" s="48"/>
      <c r="AY7" s="48">
        <v>-2.5999999999999999E-3</v>
      </c>
      <c r="AZ7" s="48">
        <v>3.0000000000000001E-3</v>
      </c>
      <c r="BA7" s="48">
        <v>9.4999999999999998E-3</v>
      </c>
      <c r="BB7" s="48">
        <v>-4.1999999999999997E-3</v>
      </c>
      <c r="BC7" s="48">
        <v>-5.9999999999999995E-4</v>
      </c>
      <c r="BD7" s="48"/>
      <c r="BE7" s="48"/>
      <c r="BF7" s="48">
        <v>6.9999999999999999E-4</v>
      </c>
      <c r="BG7" s="48">
        <v>-7.6E-3</v>
      </c>
      <c r="BH7" s="48">
        <v>1E-4</v>
      </c>
      <c r="BI7" s="48">
        <v>-8.2000000000000007E-3</v>
      </c>
      <c r="BJ7" s="48">
        <v>3.5999999999999999E-3</v>
      </c>
      <c r="BK7" s="48"/>
      <c r="BL7" s="48"/>
      <c r="BM7" s="48">
        <v>-8.9999999999999998E-4</v>
      </c>
      <c r="BN7" s="48">
        <v>-2.8E-3</v>
      </c>
      <c r="BO7" s="48">
        <v>-5.0000000000000001E-3</v>
      </c>
      <c r="BP7" s="48">
        <v>3.2000000000000002E-3</v>
      </c>
      <c r="BQ7" s="48">
        <v>-1.23E-2</v>
      </c>
      <c r="BR7" s="48"/>
      <c r="BS7" s="48"/>
      <c r="BT7" s="48"/>
      <c r="BU7" s="57">
        <f t="shared" si="3"/>
        <v>-1.23E-2</v>
      </c>
      <c r="BV7" s="57">
        <f t="shared" si="4"/>
        <v>-1.6550000000000002E-3</v>
      </c>
      <c r="BW7" s="57">
        <f t="shared" si="5"/>
        <v>9.4999999999999998E-3</v>
      </c>
      <c r="BZ7" s="15">
        <v>0.67254999999999998</v>
      </c>
      <c r="CA7" s="15">
        <v>0.64698999999999995</v>
      </c>
      <c r="CB7" s="5" t="s">
        <v>90</v>
      </c>
      <c r="CC7" s="15">
        <v>0.61987999999999999</v>
      </c>
      <c r="CD7" s="48"/>
      <c r="CE7" s="48">
        <v>5.3E-3</v>
      </c>
      <c r="CF7" s="48">
        <v>2.5999999999999999E-3</v>
      </c>
      <c r="CG7" s="48">
        <v>3.5999999999999999E-3</v>
      </c>
      <c r="CH7" s="48">
        <v>1.6000000000000001E-3</v>
      </c>
      <c r="CI7" s="48">
        <v>9.1000000000000004E-3</v>
      </c>
      <c r="CJ7" s="48"/>
      <c r="CK7" s="48"/>
      <c r="CL7" s="48">
        <v>-2.8999999999999998E-3</v>
      </c>
      <c r="CM7" s="48">
        <v>-1.15E-2</v>
      </c>
      <c r="CN7" s="48">
        <v>5.0000000000000001E-4</v>
      </c>
      <c r="CO7" s="48">
        <v>-2.8899999999999999E-2</v>
      </c>
      <c r="CP7" s="48">
        <v>-3.5999999999999999E-3</v>
      </c>
      <c r="CQ7" s="48"/>
      <c r="CR7" s="48"/>
      <c r="CS7" s="48">
        <v>-3.0000000000000001E-3</v>
      </c>
      <c r="CT7" s="48">
        <v>-1.78E-2</v>
      </c>
      <c r="CU7" s="48">
        <v>-3.2300000000000002E-2</v>
      </c>
      <c r="CV7" s="48">
        <v>-1.2500000000000001E-2</v>
      </c>
      <c r="CW7" s="48">
        <v>5.7000000000000002E-3</v>
      </c>
      <c r="CX7" s="48"/>
      <c r="CY7" s="48"/>
      <c r="CZ7" s="48">
        <v>5.0000000000000001E-4</v>
      </c>
      <c r="DA7" s="48">
        <v>2.07E-2</v>
      </c>
      <c r="DB7" s="48">
        <v>4.1000000000000003E-3</v>
      </c>
      <c r="DC7" s="48">
        <v>1.9199999999999998E-2</v>
      </c>
      <c r="DD7" s="48">
        <v>1.4200000000000001E-2</v>
      </c>
      <c r="DE7" s="48"/>
      <c r="DF7" s="48"/>
      <c r="DG7" s="48">
        <v>-2.8999999999999998E-3</v>
      </c>
      <c r="DH7" s="48">
        <v>-7.9000000000000008E-3</v>
      </c>
      <c r="DI7" s="57">
        <f t="shared" si="6"/>
        <v>-3.2300000000000002E-2</v>
      </c>
      <c r="DJ7" s="57">
        <f t="shared" si="7"/>
        <v>-1.6454545454545459E-3</v>
      </c>
      <c r="DK7" s="57">
        <f t="shared" si="8"/>
        <v>2.07E-2</v>
      </c>
      <c r="DN7" s="15">
        <v>0.67254999999999998</v>
      </c>
      <c r="DO7" s="15">
        <v>0.64698999999999995</v>
      </c>
      <c r="DP7" s="15">
        <v>0.61987999999999999</v>
      </c>
      <c r="DQ7" s="5" t="s">
        <v>90</v>
      </c>
      <c r="DR7" s="15">
        <v>0.59614</v>
      </c>
      <c r="DS7" s="48">
        <v>-7.4000000000000003E-3</v>
      </c>
      <c r="DT7" s="48">
        <v>5.0000000000000001E-4</v>
      </c>
      <c r="DU7" s="48">
        <v>-9.4999999999999998E-3</v>
      </c>
      <c r="DV7" s="48"/>
      <c r="DW7" s="48"/>
      <c r="DX7" s="48">
        <v>1.38E-2</v>
      </c>
      <c r="DY7" s="48">
        <v>7.7999999999999996E-3</v>
      </c>
      <c r="DZ7" s="48">
        <v>5.8999999999999999E-3</v>
      </c>
      <c r="EA7" s="48">
        <v>1.23E-2</v>
      </c>
      <c r="EB7" s="48">
        <v>-8.9999999999999998E-4</v>
      </c>
      <c r="EC7" s="48"/>
      <c r="ED7" s="48"/>
      <c r="EE7" s="48">
        <v>1.5E-3</v>
      </c>
      <c r="EF7" s="48">
        <v>3.0999999999999999E-3</v>
      </c>
      <c r="EG7" s="48">
        <v>-1.7600000000000001E-2</v>
      </c>
      <c r="EH7" s="48">
        <v>-6.4000000000000003E-3</v>
      </c>
      <c r="EI7" s="48">
        <v>1.2E-2</v>
      </c>
      <c r="EJ7" s="48"/>
      <c r="EK7" s="48"/>
      <c r="EL7" s="48">
        <v>2.2000000000000001E-3</v>
      </c>
      <c r="EM7" s="48">
        <v>-1.04E-2</v>
      </c>
      <c r="EN7" s="48">
        <v>-2.0999999999999999E-3</v>
      </c>
      <c r="EO7" s="48">
        <v>9.4000000000000004E-3</v>
      </c>
      <c r="EP7" s="48">
        <v>1.2999999999999999E-3</v>
      </c>
      <c r="EQ7" s="48"/>
      <c r="ER7" s="48"/>
      <c r="ES7" s="48">
        <v>5.4000000000000003E-3</v>
      </c>
      <c r="ET7" s="48">
        <v>1.9E-3</v>
      </c>
      <c r="EU7" s="48">
        <v>1.2699999999999999E-2</v>
      </c>
      <c r="EV7" s="48">
        <v>-8.9999999999999998E-4</v>
      </c>
      <c r="EW7" s="48"/>
      <c r="EX7" s="57">
        <f t="shared" si="9"/>
        <v>-1.7600000000000001E-2</v>
      </c>
      <c r="EY7" s="57">
        <f t="shared" si="10"/>
        <v>1.5727272727272729E-3</v>
      </c>
      <c r="EZ7" s="57">
        <f t="shared" si="11"/>
        <v>1.38E-2</v>
      </c>
      <c r="FC7" s="15">
        <v>0.67254999999999998</v>
      </c>
      <c r="FD7" s="15">
        <v>0.64698999999999995</v>
      </c>
      <c r="FE7" s="15">
        <v>0.61987999999999999</v>
      </c>
      <c r="FF7" s="15">
        <v>0.59614</v>
      </c>
      <c r="FG7" s="5" t="s">
        <v>90</v>
      </c>
      <c r="FH7" s="15">
        <v>0.61243000000000003</v>
      </c>
      <c r="FI7" s="48">
        <v>-1.03E-2</v>
      </c>
      <c r="FJ7" s="48"/>
      <c r="FK7" s="48"/>
      <c r="FL7" s="48">
        <v>-1E-3</v>
      </c>
      <c r="FM7" s="48">
        <v>1.1000000000000001E-3</v>
      </c>
      <c r="FN7" s="48">
        <v>-7.1000000000000004E-3</v>
      </c>
      <c r="FO7" s="48">
        <v>1.23E-2</v>
      </c>
      <c r="FP7" s="48">
        <v>8.3999999999999995E-3</v>
      </c>
      <c r="FQ7" s="48"/>
      <c r="FR7" s="48"/>
      <c r="FS7" s="48">
        <v>-9.7999999999999997E-3</v>
      </c>
      <c r="FT7" s="48">
        <v>-1E-4</v>
      </c>
      <c r="FU7" s="48">
        <v>-1.34E-2</v>
      </c>
      <c r="FV7" s="48">
        <v>4.0000000000000002E-4</v>
      </c>
      <c r="FW7" s="48">
        <v>-1.15E-2</v>
      </c>
      <c r="FX7" s="48"/>
      <c r="FY7" s="48"/>
      <c r="FZ7" s="48">
        <v>1.8100000000000002E-2</v>
      </c>
      <c r="GA7" s="48">
        <v>6.1999999999999998E-3</v>
      </c>
      <c r="GB7" s="48">
        <v>1.2E-2</v>
      </c>
      <c r="GC7" s="48">
        <v>-4.0000000000000001E-3</v>
      </c>
      <c r="GD7" s="48">
        <v>-4.0000000000000001E-3</v>
      </c>
      <c r="GE7" s="48"/>
      <c r="GF7" s="48"/>
      <c r="GG7" s="48">
        <v>1.8E-3</v>
      </c>
      <c r="GH7" s="48">
        <v>1.6199999999999999E-2</v>
      </c>
      <c r="GI7" s="48">
        <v>-1.6000000000000001E-3</v>
      </c>
      <c r="GJ7" s="48">
        <v>4.4999999999999997E-3</v>
      </c>
      <c r="GK7" s="48">
        <v>-8.0000000000000004E-4</v>
      </c>
      <c r="GL7" s="48"/>
      <c r="GM7" s="48"/>
      <c r="GN7" s="57">
        <f t="shared" si="12"/>
        <v>-1.34E-2</v>
      </c>
      <c r="GO7" s="57">
        <f t="shared" si="13"/>
        <v>8.2857142857142851E-4</v>
      </c>
      <c r="GP7" s="57">
        <f t="shared" si="14"/>
        <v>1.8100000000000002E-2</v>
      </c>
      <c r="GS7" s="15">
        <v>0.67254999999999998</v>
      </c>
      <c r="GT7" s="15">
        <v>0.64698999999999995</v>
      </c>
      <c r="GU7" s="15">
        <v>0.61987999999999999</v>
      </c>
      <c r="GV7" s="15">
        <v>0.59614</v>
      </c>
      <c r="GW7" s="15">
        <v>0.61243000000000003</v>
      </c>
      <c r="GX7" s="5" t="s">
        <v>90</v>
      </c>
      <c r="GY7" s="15">
        <v>0.61978999999999995</v>
      </c>
      <c r="GZ7" s="48">
        <v>1.49E-2</v>
      </c>
      <c r="HA7" s="48">
        <v>1.23E-2</v>
      </c>
      <c r="HB7" s="48">
        <v>8.8999999999999999E-3</v>
      </c>
      <c r="HC7" s="48">
        <v>6.4000000000000003E-3</v>
      </c>
      <c r="HD7" s="48">
        <v>6.6E-3</v>
      </c>
      <c r="HE7" s="48"/>
      <c r="HF7" s="48"/>
      <c r="HG7" s="48">
        <v>8.2000000000000007E-3</v>
      </c>
      <c r="HH7" s="48">
        <v>-7.1000000000000004E-3</v>
      </c>
      <c r="HI7" s="48">
        <v>3.5000000000000001E-3</v>
      </c>
      <c r="HJ7" s="48">
        <v>-1.6500000000000001E-2</v>
      </c>
      <c r="HK7" s="48">
        <v>2.5000000000000001E-3</v>
      </c>
      <c r="HL7" s="48"/>
      <c r="HM7" s="48"/>
      <c r="HN7" s="48">
        <v>4.7000000000000002E-3</v>
      </c>
      <c r="HO7" s="48">
        <v>-3.5000000000000001E-3</v>
      </c>
      <c r="HP7" s="48">
        <v>1.2999999999999999E-3</v>
      </c>
      <c r="HQ7" s="48">
        <v>-4.7000000000000002E-3</v>
      </c>
      <c r="HR7" s="48">
        <v>-2.7000000000000001E-3</v>
      </c>
      <c r="HS7" s="48"/>
      <c r="HT7" s="48"/>
      <c r="HU7" s="48">
        <v>1.18E-2</v>
      </c>
      <c r="HV7" s="48">
        <v>1.9E-3</v>
      </c>
      <c r="HW7" s="48">
        <v>-1.2699999999999999E-2</v>
      </c>
      <c r="HX7" s="48">
        <v>3.2000000000000002E-3</v>
      </c>
      <c r="HY7" s="48">
        <v>-1.2999999999999999E-3</v>
      </c>
      <c r="HZ7" s="48"/>
      <c r="IA7" s="48"/>
      <c r="IB7" s="48">
        <v>-2.9999999999999997E-4</v>
      </c>
      <c r="IC7" s="48">
        <v>6.0000000000000001E-3</v>
      </c>
      <c r="ID7" s="48"/>
      <c r="IE7" s="57">
        <f t="shared" si="15"/>
        <v>-1.6500000000000001E-2</v>
      </c>
      <c r="IF7" s="57">
        <f t="shared" si="16"/>
        <v>1.9727272727272723E-3</v>
      </c>
      <c r="IG7" s="57">
        <f t="shared" si="17"/>
        <v>1.49E-2</v>
      </c>
      <c r="IJ7" s="15">
        <v>0.67254999999999998</v>
      </c>
      <c r="IK7" s="15">
        <v>0.64698999999999995</v>
      </c>
      <c r="IL7" s="15">
        <v>0.61987999999999999</v>
      </c>
      <c r="IM7" s="15">
        <v>0.59614</v>
      </c>
      <c r="IN7" s="15">
        <v>0.61243000000000003</v>
      </c>
      <c r="IO7" s="15">
        <v>0.61978999999999995</v>
      </c>
      <c r="IP7" s="5" t="s">
        <v>90</v>
      </c>
      <c r="IQ7" s="15">
        <v>0.64527000000000001</v>
      </c>
      <c r="IR7" s="48">
        <v>3.8999999999999998E-3</v>
      </c>
      <c r="IS7" s="48">
        <v>5.3E-3</v>
      </c>
      <c r="IT7" s="48">
        <v>2.7000000000000001E-3</v>
      </c>
      <c r="IU7" s="48"/>
      <c r="IV7" s="48"/>
      <c r="IW7" s="48">
        <v>3.5999999999999999E-3</v>
      </c>
      <c r="IX7" s="48">
        <v>-1.1000000000000001E-3</v>
      </c>
      <c r="IY7" s="48">
        <v>4.8999999999999998E-3</v>
      </c>
      <c r="IZ7" s="48">
        <v>-6.9999999999999999E-4</v>
      </c>
      <c r="JA7" s="48">
        <v>4.0000000000000002E-4</v>
      </c>
      <c r="JB7" s="48"/>
      <c r="JC7" s="48"/>
      <c r="JD7" s="48">
        <v>-4.7000000000000002E-3</v>
      </c>
      <c r="JE7" s="48">
        <v>-1.1999999999999999E-3</v>
      </c>
      <c r="JF7" s="48">
        <v>6.4000000000000003E-3</v>
      </c>
      <c r="JG7" s="48">
        <v>-5.5999999999999999E-3</v>
      </c>
      <c r="JH7" s="48">
        <v>3.0999999999999999E-3</v>
      </c>
      <c r="JI7" s="48"/>
      <c r="JJ7" s="48"/>
      <c r="JK7" s="48">
        <v>3.5999999999999999E-3</v>
      </c>
      <c r="JL7" s="48">
        <v>9.2999999999999992E-3</v>
      </c>
      <c r="JM7" s="48">
        <v>3.2000000000000002E-3</v>
      </c>
      <c r="JN7" s="48">
        <v>-4.1999999999999997E-3</v>
      </c>
      <c r="JO7" s="48">
        <v>1.1000000000000001E-3</v>
      </c>
      <c r="JP7" s="48"/>
      <c r="JQ7" s="48"/>
      <c r="JR7" s="48">
        <v>6.4999999999999997E-3</v>
      </c>
      <c r="JS7" s="48">
        <v>-3.7000000000000002E-3</v>
      </c>
      <c r="JT7" s="48">
        <v>1.2999999999999999E-3</v>
      </c>
      <c r="JU7" s="48">
        <v>4.4999999999999997E-3</v>
      </c>
      <c r="JV7" s="48">
        <v>-1.0500000000000001E-2</v>
      </c>
      <c r="JW7" s="57">
        <f t="shared" si="18"/>
        <v>-1.0500000000000001E-2</v>
      </c>
      <c r="JX7" s="57">
        <f t="shared" si="19"/>
        <v>1.2217391304347822E-3</v>
      </c>
      <c r="JY7" s="57">
        <f t="shared" si="20"/>
        <v>9.2999999999999992E-3</v>
      </c>
      <c r="KB7" s="15">
        <v>0.67254999999999998</v>
      </c>
      <c r="KC7" s="15">
        <v>0.64698999999999995</v>
      </c>
      <c r="KD7" s="15">
        <v>0.61987999999999999</v>
      </c>
      <c r="KE7" s="15">
        <v>0.59614</v>
      </c>
      <c r="KF7" s="15">
        <v>0.61243000000000003</v>
      </c>
      <c r="KG7" s="15">
        <v>0.61978999999999995</v>
      </c>
      <c r="KH7" s="15">
        <v>0.64527000000000001</v>
      </c>
      <c r="KI7" s="5" t="s">
        <v>90</v>
      </c>
      <c r="KJ7" s="15">
        <v>0.66274</v>
      </c>
      <c r="KK7" s="48"/>
      <c r="KL7" s="48"/>
      <c r="KM7" s="48">
        <v>-2.5000000000000001E-3</v>
      </c>
      <c r="KN7" s="48">
        <v>1.5E-3</v>
      </c>
      <c r="KO7" s="48">
        <v>3.8999999999999998E-3</v>
      </c>
      <c r="KP7" s="48">
        <v>6.0000000000000001E-3</v>
      </c>
      <c r="KQ7" s="48">
        <v>-1.3100000000000001E-2</v>
      </c>
      <c r="KR7" s="48"/>
      <c r="KS7" s="48"/>
      <c r="KT7" s="48">
        <v>-8.0000000000000004E-4</v>
      </c>
      <c r="KU7" s="48">
        <v>-2E-3</v>
      </c>
      <c r="KV7" s="48">
        <v>8.9999999999999998E-4</v>
      </c>
      <c r="KW7" s="48">
        <v>-4.1999999999999997E-3</v>
      </c>
      <c r="KX7" s="48">
        <v>-5.0000000000000001E-4</v>
      </c>
      <c r="KY7" s="48"/>
      <c r="KZ7" s="48"/>
      <c r="LA7" s="48">
        <v>2.7000000000000001E-3</v>
      </c>
      <c r="LB7" s="48">
        <v>6.4999999999999997E-3</v>
      </c>
      <c r="LC7" s="48">
        <v>-6.7000000000000002E-3</v>
      </c>
      <c r="LD7" s="48">
        <v>-2.8999999999999998E-3</v>
      </c>
      <c r="LE7" s="48">
        <v>1.1000000000000001E-3</v>
      </c>
      <c r="LF7" s="48"/>
      <c r="LG7" s="48"/>
      <c r="LH7" s="48">
        <v>-2E-3</v>
      </c>
      <c r="LI7" s="48">
        <v>3.5000000000000001E-3</v>
      </c>
      <c r="LJ7" s="48">
        <v>1.14E-2</v>
      </c>
      <c r="LK7" s="48">
        <v>2.5999999999999999E-3</v>
      </c>
      <c r="LL7" s="48">
        <v>1.5100000000000001E-2</v>
      </c>
      <c r="LM7" s="48"/>
      <c r="LN7" s="48"/>
      <c r="LO7" s="48">
        <v>-1E-3</v>
      </c>
      <c r="LP7" s="57">
        <f t="shared" si="21"/>
        <v>-1.3100000000000001E-2</v>
      </c>
      <c r="LQ7" s="57">
        <f t="shared" si="22"/>
        <v>9.2857142857142856E-4</v>
      </c>
      <c r="LR7" s="57">
        <f t="shared" si="23"/>
        <v>1.5100000000000001E-2</v>
      </c>
      <c r="LU7" s="15">
        <v>0.67254999999999998</v>
      </c>
      <c r="LV7" s="15">
        <v>0.64698999999999995</v>
      </c>
      <c r="LW7" s="15">
        <v>0.61987999999999999</v>
      </c>
      <c r="LX7" s="15">
        <v>0.59614</v>
      </c>
      <c r="LY7" s="15">
        <v>0.61243000000000003</v>
      </c>
      <c r="LZ7" s="15">
        <v>0.61978999999999995</v>
      </c>
      <c r="MA7" s="15">
        <v>0.64527000000000001</v>
      </c>
      <c r="MB7" s="15">
        <v>0.66274</v>
      </c>
      <c r="MC7" s="5" t="s">
        <v>90</v>
      </c>
      <c r="MD7" s="15">
        <v>0.67325000000000002</v>
      </c>
      <c r="ME7" s="48">
        <v>3.8E-3</v>
      </c>
      <c r="MF7" s="48">
        <v>1.6999999999999999E-3</v>
      </c>
      <c r="MG7" s="48">
        <v>-8.5000000000000006E-3</v>
      </c>
      <c r="MH7" s="48">
        <v>1.4E-3</v>
      </c>
      <c r="MI7" s="48"/>
      <c r="MJ7" s="48"/>
      <c r="MK7" s="48">
        <v>-4.4999999999999997E-3</v>
      </c>
      <c r="ML7" s="48">
        <v>-1.09E-2</v>
      </c>
      <c r="MM7" s="48">
        <v>0.01</v>
      </c>
      <c r="MN7" s="48">
        <v>-5.3E-3</v>
      </c>
      <c r="MO7" s="48">
        <v>2.3E-3</v>
      </c>
      <c r="MP7" s="48"/>
      <c r="MQ7" s="48"/>
      <c r="MR7" s="48">
        <v>5.0000000000000001E-3</v>
      </c>
      <c r="MS7" s="48">
        <v>1.8E-3</v>
      </c>
      <c r="MT7" s="48">
        <v>2.8999999999999998E-3</v>
      </c>
      <c r="MU7" s="48">
        <v>3.2000000000000002E-3</v>
      </c>
      <c r="MV7" s="48">
        <v>2.9999999999999997E-4</v>
      </c>
      <c r="MW7" s="48"/>
      <c r="MX7" s="48"/>
      <c r="MY7" s="48">
        <v>-1.35E-2</v>
      </c>
      <c r="MZ7" s="48">
        <v>-4.7000000000000002E-3</v>
      </c>
      <c r="NA7" s="48">
        <v>-1.2E-2</v>
      </c>
      <c r="NB7" s="48">
        <v>8.0000000000000004E-4</v>
      </c>
      <c r="NC7" s="48">
        <v>1.2999999999999999E-3</v>
      </c>
      <c r="ND7" s="48"/>
      <c r="NE7" s="48"/>
      <c r="NF7" s="48"/>
      <c r="NG7" s="48"/>
      <c r="NH7" s="48"/>
      <c r="NI7" s="48"/>
      <c r="NJ7" s="57">
        <f t="shared" si="24"/>
        <v>-1.35E-2</v>
      </c>
      <c r="NK7" s="57">
        <f t="shared" si="25"/>
        <v>-1.310526315789474E-3</v>
      </c>
      <c r="NL7" s="57">
        <f t="shared" si="26"/>
        <v>0.01</v>
      </c>
      <c r="NO7" s="15"/>
      <c r="NP7" s="15"/>
      <c r="NQ7" s="15"/>
      <c r="NR7" s="15"/>
      <c r="NS7" s="15"/>
      <c r="NT7" s="15"/>
      <c r="NU7" s="15"/>
      <c r="NV7" s="95"/>
      <c r="NW7" s="95"/>
      <c r="NX7" s="5" t="s">
        <v>90</v>
      </c>
      <c r="NY7" s="6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57">
        <f t="shared" si="27"/>
        <v>0</v>
      </c>
      <c r="PF7" s="57" t="e">
        <f t="shared" si="28"/>
        <v>#DIV/0!</v>
      </c>
      <c r="PG7" s="57">
        <f t="shared" si="29"/>
        <v>0</v>
      </c>
      <c r="PJ7" s="15"/>
      <c r="PK7" s="15"/>
      <c r="PL7" s="15"/>
      <c r="PM7" s="15"/>
      <c r="PN7" s="15"/>
      <c r="PO7" s="15"/>
      <c r="PP7" s="15"/>
      <c r="PQ7" s="95"/>
      <c r="PR7" s="95"/>
      <c r="PS7" s="15"/>
      <c r="PT7" s="5" t="s">
        <v>90</v>
      </c>
      <c r="PU7" s="15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57">
        <f t="shared" si="30"/>
        <v>0</v>
      </c>
      <c r="RB7" s="57" t="e">
        <f t="shared" si="31"/>
        <v>#DIV/0!</v>
      </c>
      <c r="RC7" s="57">
        <f t="shared" si="32"/>
        <v>0</v>
      </c>
      <c r="RF7" s="15"/>
      <c r="RG7" s="15"/>
      <c r="RH7" s="15"/>
      <c r="RI7" s="15"/>
      <c r="RJ7" s="15"/>
      <c r="RK7" s="15"/>
      <c r="RL7" s="15"/>
      <c r="RM7" s="95"/>
      <c r="RN7" s="95"/>
      <c r="RO7" s="15"/>
      <c r="RP7" s="15"/>
      <c r="RQ7" s="5" t="s">
        <v>90</v>
      </c>
      <c r="RR7" s="15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57">
        <f t="shared" si="33"/>
        <v>0</v>
      </c>
      <c r="SY7" s="57" t="e">
        <f t="shared" si="34"/>
        <v>#DIV/0!</v>
      </c>
      <c r="SZ7" s="57">
        <f t="shared" si="35"/>
        <v>0</v>
      </c>
    </row>
    <row r="8" spans="1:521" ht="15.75" thickBot="1" x14ac:dyDescent="0.3">
      <c r="B8" s="5" t="s">
        <v>118</v>
      </c>
      <c r="C8" s="15">
        <v>1.29874</v>
      </c>
      <c r="D8" s="48">
        <v>-2.0000000000000001E-4</v>
      </c>
      <c r="E8" s="48">
        <v>0</v>
      </c>
      <c r="F8" s="48">
        <v>1.4E-3</v>
      </c>
      <c r="G8" s="48"/>
      <c r="H8" s="48"/>
      <c r="I8" s="48">
        <v>-2.5999999999999999E-3</v>
      </c>
      <c r="J8" s="48">
        <v>3.0000000000000001E-3</v>
      </c>
      <c r="K8" s="48">
        <v>2.7000000000000001E-3</v>
      </c>
      <c r="L8" s="48">
        <v>1.2999999999999999E-3</v>
      </c>
      <c r="M8" s="48">
        <v>-4.0000000000000002E-4</v>
      </c>
      <c r="N8" s="48"/>
      <c r="O8" s="48"/>
      <c r="P8" s="48">
        <v>4.0000000000000002E-4</v>
      </c>
      <c r="Q8" s="48">
        <v>4.0000000000000002E-4</v>
      </c>
      <c r="R8" s="48">
        <v>-1.4E-3</v>
      </c>
      <c r="S8" s="48">
        <v>-1E-4</v>
      </c>
      <c r="T8" s="48">
        <v>1.8E-3</v>
      </c>
      <c r="U8" s="48"/>
      <c r="V8" s="48"/>
      <c r="W8" s="48">
        <v>-1.5E-3</v>
      </c>
      <c r="X8" s="48">
        <v>1.8E-3</v>
      </c>
      <c r="Y8" s="48">
        <v>4.8999999999999998E-3</v>
      </c>
      <c r="Z8" s="48">
        <v>-5.0000000000000001E-4</v>
      </c>
      <c r="AA8" s="48">
        <v>1.6000000000000001E-3</v>
      </c>
      <c r="AB8" s="48"/>
      <c r="AC8" s="48"/>
      <c r="AD8" s="48">
        <v>3.8E-3</v>
      </c>
      <c r="AE8" s="48">
        <v>-2.7000000000000001E-3</v>
      </c>
      <c r="AF8" s="48">
        <v>3.5000000000000001E-3</v>
      </c>
      <c r="AG8" s="48">
        <v>2.0000000000000001E-4</v>
      </c>
      <c r="AH8" s="48">
        <v>1.9E-3</v>
      </c>
      <c r="AI8" s="57">
        <f t="shared" si="0"/>
        <v>-2.7000000000000001E-3</v>
      </c>
      <c r="AJ8" s="57">
        <f t="shared" si="1"/>
        <v>8.3913043478260857E-4</v>
      </c>
      <c r="AK8" s="57">
        <f t="shared" si="2"/>
        <v>4.8999999999999998E-3</v>
      </c>
      <c r="AM8" s="15">
        <v>1.29874</v>
      </c>
      <c r="AN8" s="9" t="s">
        <v>118</v>
      </c>
      <c r="AO8" s="15">
        <v>1.32359</v>
      </c>
      <c r="AP8" s="48"/>
      <c r="AQ8" s="48"/>
      <c r="AR8" s="48">
        <v>4.3E-3</v>
      </c>
      <c r="AS8" s="48">
        <v>-4.0000000000000002E-4</v>
      </c>
      <c r="AT8" s="48">
        <v>4.0000000000000002E-4</v>
      </c>
      <c r="AU8" s="48">
        <v>2.9999999999999997E-4</v>
      </c>
      <c r="AV8" s="48">
        <v>1.6000000000000001E-3</v>
      </c>
      <c r="AW8" s="48"/>
      <c r="AX8" s="48"/>
      <c r="AY8" s="48">
        <v>8.9999999999999998E-4</v>
      </c>
      <c r="AZ8" s="48">
        <v>-2E-3</v>
      </c>
      <c r="BA8" s="48">
        <v>-2.5999999999999999E-3</v>
      </c>
      <c r="BB8" s="48">
        <v>1.4E-3</v>
      </c>
      <c r="BC8" s="48">
        <v>-1.2999999999999999E-3</v>
      </c>
      <c r="BD8" s="48"/>
      <c r="BE8" s="48"/>
      <c r="BF8" s="48">
        <v>-1E-3</v>
      </c>
      <c r="BG8" s="48">
        <v>1.8E-3</v>
      </c>
      <c r="BH8" s="48">
        <v>-2.8999999999999998E-3</v>
      </c>
      <c r="BI8" s="48">
        <v>2.8999999999999998E-3</v>
      </c>
      <c r="BJ8" s="48">
        <v>-2.7000000000000001E-3</v>
      </c>
      <c r="BK8" s="48"/>
      <c r="BL8" s="48"/>
      <c r="BM8" s="48">
        <v>5.0000000000000001E-3</v>
      </c>
      <c r="BN8" s="48">
        <v>-1E-3</v>
      </c>
      <c r="BO8" s="48">
        <v>4.0000000000000001E-3</v>
      </c>
      <c r="BP8" s="48">
        <v>4.4000000000000003E-3</v>
      </c>
      <c r="BQ8" s="48">
        <v>-1E-4</v>
      </c>
      <c r="BR8" s="48"/>
      <c r="BS8" s="48"/>
      <c r="BT8" s="48"/>
      <c r="BU8" s="57">
        <f t="shared" si="3"/>
        <v>-2.8999999999999998E-3</v>
      </c>
      <c r="BV8" s="57">
        <f t="shared" si="4"/>
        <v>6.5000000000000008E-4</v>
      </c>
      <c r="BW8" s="57">
        <f t="shared" si="5"/>
        <v>5.0000000000000001E-3</v>
      </c>
      <c r="BZ8" s="15">
        <v>1.29874</v>
      </c>
      <c r="CA8" s="15">
        <v>1.32359</v>
      </c>
      <c r="CB8" s="5" t="s">
        <v>118</v>
      </c>
      <c r="CC8" s="15">
        <v>1.34351</v>
      </c>
      <c r="CD8" s="48"/>
      <c r="CE8" s="48">
        <v>-4.7000000000000002E-3</v>
      </c>
      <c r="CF8" s="48">
        <v>5.0000000000000001E-3</v>
      </c>
      <c r="CG8" s="48">
        <v>1E-4</v>
      </c>
      <c r="CH8" s="48">
        <v>1.5E-3</v>
      </c>
      <c r="CI8" s="48">
        <v>8.9999999999999998E-4</v>
      </c>
      <c r="CJ8" s="48"/>
      <c r="CK8" s="48"/>
      <c r="CL8" s="48">
        <v>2.0500000000000001E-2</v>
      </c>
      <c r="CM8" s="48">
        <v>2.8E-3</v>
      </c>
      <c r="CN8" s="48">
        <v>4.5999999999999999E-3</v>
      </c>
      <c r="CO8" s="48">
        <v>1.11E-2</v>
      </c>
      <c r="CP8" s="48">
        <v>-8.5000000000000006E-3</v>
      </c>
      <c r="CQ8" s="48"/>
      <c r="CR8" s="48"/>
      <c r="CS8" s="48">
        <v>1.4999999999999999E-2</v>
      </c>
      <c r="CT8" s="48">
        <v>1.3299999999999999E-2</v>
      </c>
      <c r="CU8" s="48">
        <v>2.23E-2</v>
      </c>
      <c r="CV8" s="48">
        <v>5.9999999999999995E-4</v>
      </c>
      <c r="CW8" s="48">
        <v>-1.26E-2</v>
      </c>
      <c r="CX8" s="48"/>
      <c r="CY8" s="48"/>
      <c r="CZ8" s="48">
        <v>1.38E-2</v>
      </c>
      <c r="DA8" s="48">
        <v>-2.8E-3</v>
      </c>
      <c r="DB8" s="48">
        <v>-1.8800000000000001E-2</v>
      </c>
      <c r="DC8" s="48">
        <v>-1.1900000000000001E-2</v>
      </c>
      <c r="DD8" s="48">
        <v>-2.3999999999999998E-3</v>
      </c>
      <c r="DE8" s="48"/>
      <c r="DF8" s="48"/>
      <c r="DG8" s="48">
        <v>1.46E-2</v>
      </c>
      <c r="DH8" s="48">
        <v>-7.3000000000000001E-3</v>
      </c>
      <c r="DI8" s="57">
        <f t="shared" si="6"/>
        <v>-1.8800000000000001E-2</v>
      </c>
      <c r="DJ8" s="57">
        <f t="shared" si="7"/>
        <v>2.5954545454545453E-3</v>
      </c>
      <c r="DK8" s="57">
        <f t="shared" si="8"/>
        <v>2.23E-2</v>
      </c>
      <c r="DN8" s="15">
        <v>1.29874</v>
      </c>
      <c r="DO8" s="15">
        <v>1.32359</v>
      </c>
      <c r="DP8" s="15">
        <v>1.34351</v>
      </c>
      <c r="DQ8" s="5" t="s">
        <v>118</v>
      </c>
      <c r="DR8" s="15">
        <v>1.40612</v>
      </c>
      <c r="DS8" s="48">
        <v>8.0999999999999996E-3</v>
      </c>
      <c r="DT8" s="48">
        <v>-3.3E-3</v>
      </c>
      <c r="DU8" s="48">
        <v>4.5999999999999999E-3</v>
      </c>
      <c r="DV8" s="48"/>
      <c r="DW8" s="48"/>
      <c r="DX8" s="48">
        <v>-5.4999999999999997E-3</v>
      </c>
      <c r="DY8" s="48">
        <v>-8.0000000000000002E-3</v>
      </c>
      <c r="DZ8" s="48">
        <v>1.6000000000000001E-3</v>
      </c>
      <c r="EA8" s="48">
        <v>-2.3E-3</v>
      </c>
      <c r="EB8" s="48">
        <v>-1.6999999999999999E-3</v>
      </c>
      <c r="EC8" s="48"/>
      <c r="ED8" s="48"/>
      <c r="EE8" s="48">
        <v>-4.3E-3</v>
      </c>
      <c r="EF8" s="48">
        <v>-1.8E-3</v>
      </c>
      <c r="EG8" s="48">
        <v>1.61E-2</v>
      </c>
      <c r="EH8" s="48">
        <v>-1E-4</v>
      </c>
      <c r="EI8" s="48">
        <v>-5.1000000000000004E-3</v>
      </c>
      <c r="EJ8" s="48"/>
      <c r="EK8" s="48"/>
      <c r="EL8" s="48">
        <v>1.03E-2</v>
      </c>
      <c r="EM8" s="48">
        <v>3.5999999999999999E-3</v>
      </c>
      <c r="EN8" s="48">
        <v>-3.3999999999999998E-3</v>
      </c>
      <c r="EO8" s="48">
        <v>-6.1999999999999998E-3</v>
      </c>
      <c r="EP8" s="48">
        <v>1.8E-3</v>
      </c>
      <c r="EQ8" s="48"/>
      <c r="ER8" s="48"/>
      <c r="ES8" s="48">
        <v>-3.3E-3</v>
      </c>
      <c r="ET8" s="48">
        <v>-2.5000000000000001E-3</v>
      </c>
      <c r="EU8" s="48">
        <v>-8.0999999999999996E-3</v>
      </c>
      <c r="EV8" s="48">
        <v>4.8999999999999998E-3</v>
      </c>
      <c r="EW8" s="48"/>
      <c r="EX8" s="57">
        <f t="shared" si="9"/>
        <v>-8.0999999999999996E-3</v>
      </c>
      <c r="EY8" s="57">
        <f t="shared" si="10"/>
        <v>-2.090909090909091E-4</v>
      </c>
      <c r="EZ8" s="57">
        <f t="shared" si="11"/>
        <v>1.61E-2</v>
      </c>
      <c r="FC8" s="15">
        <v>1.29874</v>
      </c>
      <c r="FD8" s="15">
        <v>1.32359</v>
      </c>
      <c r="FE8" s="15">
        <v>1.34351</v>
      </c>
      <c r="FF8" s="15">
        <v>1.40612</v>
      </c>
      <c r="FG8" s="5" t="s">
        <v>118</v>
      </c>
      <c r="FH8" s="15">
        <v>1.39429</v>
      </c>
      <c r="FI8" s="48">
        <v>9.9000000000000008E-3</v>
      </c>
      <c r="FJ8" s="48"/>
      <c r="FK8" s="48"/>
      <c r="FL8" s="48">
        <v>8.0000000000000004E-4</v>
      </c>
      <c r="FM8" s="48">
        <v>-2.5000000000000001E-3</v>
      </c>
      <c r="FN8" s="48">
        <v>7.3000000000000001E-3</v>
      </c>
      <c r="FO8" s="48">
        <v>-1.1599999999999999E-2</v>
      </c>
      <c r="FP8" s="48">
        <v>-3.0000000000000001E-3</v>
      </c>
      <c r="FQ8" s="48"/>
      <c r="FR8" s="48"/>
      <c r="FS8" s="48">
        <v>6.4999999999999997E-3</v>
      </c>
      <c r="FT8" s="48">
        <v>5.1000000000000004E-3</v>
      </c>
      <c r="FU8" s="48">
        <v>1.9E-3</v>
      </c>
      <c r="FV8" s="48">
        <v>-3.8999999999999998E-3</v>
      </c>
      <c r="FW8" s="48">
        <v>4.0000000000000001E-3</v>
      </c>
      <c r="FX8" s="48"/>
      <c r="FY8" s="48"/>
      <c r="FZ8" s="48">
        <v>-1.14E-2</v>
      </c>
      <c r="GA8" s="48">
        <v>5.0000000000000001E-4</v>
      </c>
      <c r="GB8" s="48">
        <v>-3.0000000000000001E-3</v>
      </c>
      <c r="GC8" s="48">
        <v>4.0000000000000001E-3</v>
      </c>
      <c r="GD8" s="48">
        <v>3.2000000000000002E-3</v>
      </c>
      <c r="GE8" s="48"/>
      <c r="GF8" s="48"/>
      <c r="GG8" s="48">
        <v>-1.6000000000000001E-3</v>
      </c>
      <c r="GH8" s="48">
        <v>-1.46E-2</v>
      </c>
      <c r="GI8" s="48">
        <v>-1.6999999999999999E-3</v>
      </c>
      <c r="GJ8" s="48">
        <v>1E-3</v>
      </c>
      <c r="GK8" s="48">
        <v>5.9999999999999995E-4</v>
      </c>
      <c r="GL8" s="48"/>
      <c r="GM8" s="48"/>
      <c r="GN8" s="57">
        <f t="shared" si="12"/>
        <v>-1.46E-2</v>
      </c>
      <c r="GO8" s="57">
        <f t="shared" si="13"/>
        <v>-4.0476190476190462E-4</v>
      </c>
      <c r="GP8" s="57">
        <f t="shared" si="14"/>
        <v>9.9000000000000008E-3</v>
      </c>
      <c r="GS8" s="15">
        <v>1.29874</v>
      </c>
      <c r="GT8" s="15">
        <v>1.32359</v>
      </c>
      <c r="GU8" s="15">
        <v>1.34351</v>
      </c>
      <c r="GV8" s="15">
        <v>1.40612</v>
      </c>
      <c r="GW8" s="15">
        <v>1.39429</v>
      </c>
      <c r="GX8" s="5" t="s">
        <v>118</v>
      </c>
      <c r="GY8" s="15">
        <v>1.3781399999999999</v>
      </c>
      <c r="GZ8" s="48">
        <v>-1.41E-2</v>
      </c>
      <c r="HA8" s="48">
        <v>-3.8999999999999998E-3</v>
      </c>
      <c r="HB8" s="48">
        <v>-1.5E-3</v>
      </c>
      <c r="HC8" s="48">
        <v>0</v>
      </c>
      <c r="HD8" s="48">
        <v>-5.1999999999999998E-3</v>
      </c>
      <c r="HE8" s="48"/>
      <c r="HF8" s="48"/>
      <c r="HG8" s="48">
        <v>-3.2000000000000002E-3</v>
      </c>
      <c r="HH8" s="48">
        <v>2.5000000000000001E-3</v>
      </c>
      <c r="HI8" s="48">
        <v>-5.0000000000000001E-4</v>
      </c>
      <c r="HJ8" s="48">
        <v>1.6199999999999999E-2</v>
      </c>
      <c r="HK8" s="48">
        <v>-2.3999999999999998E-3</v>
      </c>
      <c r="HL8" s="48"/>
      <c r="HM8" s="48"/>
      <c r="HN8" s="48">
        <v>-1.1999999999999999E-3</v>
      </c>
      <c r="HO8" s="48">
        <v>-2.2000000000000001E-3</v>
      </c>
      <c r="HP8" s="48">
        <v>1.6999999999999999E-3</v>
      </c>
      <c r="HQ8" s="48">
        <v>2.7000000000000001E-3</v>
      </c>
      <c r="HR8" s="48">
        <v>8.0000000000000004E-4</v>
      </c>
      <c r="HS8" s="48"/>
      <c r="HT8" s="48"/>
      <c r="HU8" s="48">
        <v>-6.1999999999999998E-3</v>
      </c>
      <c r="HV8" s="48">
        <v>2.3E-3</v>
      </c>
      <c r="HW8" s="48">
        <v>6.1999999999999998E-3</v>
      </c>
      <c r="HX8" s="48">
        <v>5.0000000000000001E-4</v>
      </c>
      <c r="HY8" s="48">
        <v>3.7000000000000002E-3</v>
      </c>
      <c r="HZ8" s="48"/>
      <c r="IA8" s="48"/>
      <c r="IB8" s="48">
        <v>-1.9E-3</v>
      </c>
      <c r="IC8" s="48">
        <v>-6.4000000000000003E-3</v>
      </c>
      <c r="ID8" s="48"/>
      <c r="IE8" s="57">
        <f t="shared" si="15"/>
        <v>-1.41E-2</v>
      </c>
      <c r="IF8" s="57">
        <f t="shared" si="16"/>
        <v>-5.5000000000000003E-4</v>
      </c>
      <c r="IG8" s="57">
        <f t="shared" si="17"/>
        <v>1.6199999999999999E-2</v>
      </c>
      <c r="IJ8" s="15">
        <v>1.29874</v>
      </c>
      <c r="IK8" s="15">
        <v>1.32359</v>
      </c>
      <c r="IL8" s="15">
        <v>1.34351</v>
      </c>
      <c r="IM8" s="15">
        <v>1.40612</v>
      </c>
      <c r="IN8" s="15">
        <v>1.39429</v>
      </c>
      <c r="IO8" s="15">
        <v>1.3781399999999999</v>
      </c>
      <c r="IP8" s="5" t="s">
        <v>118</v>
      </c>
      <c r="IQ8" s="15">
        <v>1.3573900000000001</v>
      </c>
      <c r="IR8" s="48">
        <v>8.0000000000000004E-4</v>
      </c>
      <c r="IS8" s="48">
        <v>-1.2999999999999999E-3</v>
      </c>
      <c r="IT8" s="48">
        <v>-1.4E-3</v>
      </c>
      <c r="IU8" s="48"/>
      <c r="IV8" s="48"/>
      <c r="IW8" s="48">
        <v>5.4999999999999997E-3</v>
      </c>
      <c r="IX8" s="48">
        <v>4.7000000000000002E-3</v>
      </c>
      <c r="IY8" s="48">
        <v>-6.7000000000000002E-3</v>
      </c>
      <c r="IZ8" s="48">
        <v>5.1999999999999998E-3</v>
      </c>
      <c r="JA8" s="48">
        <v>8.9999999999999998E-4</v>
      </c>
      <c r="JB8" s="48"/>
      <c r="JC8" s="48"/>
      <c r="JD8" s="48">
        <v>1.2999999999999999E-3</v>
      </c>
      <c r="JE8" s="48">
        <v>5.9999999999999995E-4</v>
      </c>
      <c r="JF8" s="48">
        <v>-7.7000000000000002E-3</v>
      </c>
      <c r="JG8" s="48">
        <v>4.8999999999999998E-3</v>
      </c>
      <c r="JH8" s="48">
        <v>5.9999999999999995E-4</v>
      </c>
      <c r="JI8" s="48"/>
      <c r="JJ8" s="48"/>
      <c r="JK8" s="48">
        <v>-3.2000000000000002E-3</v>
      </c>
      <c r="JL8" s="48">
        <v>-5.4000000000000003E-3</v>
      </c>
      <c r="JM8" s="48">
        <v>-3.3E-3</v>
      </c>
      <c r="JN8" s="48">
        <v>-6.9999999999999999E-4</v>
      </c>
      <c r="JO8" s="48">
        <v>4.0000000000000002E-4</v>
      </c>
      <c r="JP8" s="48"/>
      <c r="JQ8" s="48"/>
      <c r="JR8" s="48">
        <v>-4.4999999999999997E-3</v>
      </c>
      <c r="JS8" s="48">
        <v>1.8E-3</v>
      </c>
      <c r="JT8" s="48">
        <v>-3.0999999999999999E-3</v>
      </c>
      <c r="JU8" s="48">
        <v>6.6E-3</v>
      </c>
      <c r="JV8" s="48">
        <v>-4.0000000000000002E-4</v>
      </c>
      <c r="JW8" s="57">
        <f t="shared" si="18"/>
        <v>-7.7000000000000002E-3</v>
      </c>
      <c r="JX8" s="57">
        <f t="shared" si="19"/>
        <v>-1.9130434782608705E-4</v>
      </c>
      <c r="JY8" s="57">
        <f t="shared" si="20"/>
        <v>6.6E-3</v>
      </c>
      <c r="KB8" s="15">
        <v>1.29874</v>
      </c>
      <c r="KC8" s="15">
        <v>1.32359</v>
      </c>
      <c r="KD8" s="15">
        <v>1.34351</v>
      </c>
      <c r="KE8" s="15">
        <v>1.40612</v>
      </c>
      <c r="KF8" s="15">
        <v>1.39429</v>
      </c>
      <c r="KG8" s="15">
        <v>1.3781399999999999</v>
      </c>
      <c r="KH8" s="15">
        <v>1.3573900000000001</v>
      </c>
      <c r="KI8" s="5" t="s">
        <v>118</v>
      </c>
      <c r="KJ8" s="15">
        <v>1.3404499999999999</v>
      </c>
      <c r="KK8" s="48"/>
      <c r="KL8" s="48"/>
      <c r="KM8" s="48">
        <v>-1.6000000000000001E-3</v>
      </c>
      <c r="KN8" s="48">
        <v>-4.5999999999999999E-3</v>
      </c>
      <c r="KO8" s="48">
        <v>-3.8999999999999998E-3</v>
      </c>
      <c r="KP8" s="48">
        <v>2.8E-3</v>
      </c>
      <c r="KQ8" s="48">
        <v>6.0000000000000001E-3</v>
      </c>
      <c r="KR8" s="48"/>
      <c r="KS8" s="48"/>
      <c r="KT8" s="48">
        <v>-2.3999999999999998E-3</v>
      </c>
      <c r="KU8" s="48">
        <v>-4.1999999999999997E-3</v>
      </c>
      <c r="KV8" s="48">
        <v>-3.8E-3</v>
      </c>
      <c r="KW8" s="48">
        <v>-2.0999999999999999E-3</v>
      </c>
      <c r="KX8" s="48">
        <v>2.8999999999999998E-3</v>
      </c>
      <c r="KY8" s="48"/>
      <c r="KZ8" s="48"/>
      <c r="LA8" s="48">
        <v>-4.1999999999999997E-3</v>
      </c>
      <c r="LB8" s="48">
        <v>-3.7000000000000002E-3</v>
      </c>
      <c r="LC8" s="48">
        <v>4.0000000000000001E-3</v>
      </c>
      <c r="LD8" s="48">
        <v>-2.7000000000000001E-3</v>
      </c>
      <c r="LE8" s="48">
        <v>2.9999999999999997E-4</v>
      </c>
      <c r="LF8" s="48"/>
      <c r="LG8" s="48"/>
      <c r="LH8" s="48">
        <v>3.3E-3</v>
      </c>
      <c r="LI8" s="48">
        <v>-3.5000000000000001E-3</v>
      </c>
      <c r="LJ8" s="48">
        <v>-1.6999999999999999E-3</v>
      </c>
      <c r="LK8" s="48">
        <v>-1.4E-3</v>
      </c>
      <c r="LL8" s="48">
        <v>-2.5000000000000001E-3</v>
      </c>
      <c r="LM8" s="48"/>
      <c r="LN8" s="48"/>
      <c r="LO8" s="48">
        <v>-3.5999999999999999E-3</v>
      </c>
      <c r="LP8" s="57">
        <f t="shared" si="21"/>
        <v>-4.5999999999999999E-3</v>
      </c>
      <c r="LQ8" s="57">
        <f t="shared" si="22"/>
        <v>-1.2666666666666664E-3</v>
      </c>
      <c r="LR8" s="57">
        <f t="shared" si="23"/>
        <v>6.0000000000000001E-3</v>
      </c>
      <c r="LU8" s="15">
        <v>1.29874</v>
      </c>
      <c r="LV8" s="15">
        <v>1.32359</v>
      </c>
      <c r="LW8" s="15">
        <v>1.34351</v>
      </c>
      <c r="LX8" s="15">
        <v>1.40612</v>
      </c>
      <c r="LY8" s="15">
        <v>1.39429</v>
      </c>
      <c r="LZ8" s="15">
        <v>1.3781399999999999</v>
      </c>
      <c r="MA8" s="15">
        <v>1.3573900000000001</v>
      </c>
      <c r="MB8" s="15">
        <v>1.3404499999999999</v>
      </c>
      <c r="MC8" s="5" t="s">
        <v>118</v>
      </c>
      <c r="MD8" s="15">
        <v>1.3044899999999999</v>
      </c>
      <c r="ME8" s="48">
        <v>1.8E-3</v>
      </c>
      <c r="MF8" s="48">
        <v>-1.5E-3</v>
      </c>
      <c r="MG8" s="48">
        <v>6.1999999999999998E-3</v>
      </c>
      <c r="MH8" s="48">
        <v>-5.3E-3</v>
      </c>
      <c r="MI8" s="48"/>
      <c r="MJ8" s="48"/>
      <c r="MK8" s="48">
        <v>2.7000000000000001E-3</v>
      </c>
      <c r="ML8" s="48">
        <v>1.0699999999999999E-2</v>
      </c>
      <c r="MM8" s="48">
        <v>-6.7999999999999996E-3</v>
      </c>
      <c r="MN8" s="48">
        <v>3.5000000000000001E-3</v>
      </c>
      <c r="MO8" s="48">
        <v>-5.9999999999999995E-4</v>
      </c>
      <c r="MP8" s="48"/>
      <c r="MQ8" s="48"/>
      <c r="MR8" s="48">
        <v>2.0000000000000001E-4</v>
      </c>
      <c r="MS8" s="48">
        <v>8.0000000000000004E-4</v>
      </c>
      <c r="MT8" s="48">
        <v>-6.9999999999999999E-4</v>
      </c>
      <c r="MU8" s="48">
        <v>-1.1000000000000001E-3</v>
      </c>
      <c r="MV8" s="48">
        <v>2.8E-3</v>
      </c>
      <c r="MW8" s="48"/>
      <c r="MX8" s="48"/>
      <c r="MY8" s="48">
        <v>7.1000000000000004E-3</v>
      </c>
      <c r="MZ8" s="48">
        <v>-2.9999999999999997E-4</v>
      </c>
      <c r="NA8" s="48">
        <v>6.0000000000000001E-3</v>
      </c>
      <c r="NB8" s="48">
        <v>-2E-3</v>
      </c>
      <c r="NC8" s="48">
        <v>2.2000000000000001E-3</v>
      </c>
      <c r="ND8" s="48"/>
      <c r="NE8" s="48"/>
      <c r="NF8" s="48"/>
      <c r="NG8" s="48"/>
      <c r="NH8" s="48"/>
      <c r="NI8" s="48"/>
      <c r="NJ8" s="57">
        <f t="shared" si="24"/>
        <v>-6.7999999999999996E-3</v>
      </c>
      <c r="NK8" s="57">
        <f t="shared" si="25"/>
        <v>1.3526315789473685E-3</v>
      </c>
      <c r="NL8" s="57">
        <f t="shared" si="26"/>
        <v>1.0699999999999999E-2</v>
      </c>
      <c r="NO8" s="15"/>
      <c r="NP8" s="15"/>
      <c r="NQ8" s="15"/>
      <c r="NR8" s="15"/>
      <c r="NS8" s="15"/>
      <c r="NT8" s="15"/>
      <c r="NU8" s="15"/>
      <c r="NV8" s="95"/>
      <c r="NW8" s="95"/>
      <c r="NX8" s="5" t="s">
        <v>118</v>
      </c>
      <c r="NY8" s="6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57">
        <f t="shared" si="27"/>
        <v>0</v>
      </c>
      <c r="PF8" s="57" t="e">
        <f t="shared" si="28"/>
        <v>#DIV/0!</v>
      </c>
      <c r="PG8" s="57">
        <f t="shared" si="29"/>
        <v>0</v>
      </c>
      <c r="PJ8" s="15"/>
      <c r="PK8" s="15"/>
      <c r="PL8" s="15"/>
      <c r="PM8" s="15"/>
      <c r="PN8" s="15"/>
      <c r="PO8" s="15"/>
      <c r="PP8" s="15"/>
      <c r="PQ8" s="95"/>
      <c r="PR8" s="95"/>
      <c r="PS8" s="15"/>
      <c r="PT8" s="5" t="s">
        <v>118</v>
      </c>
      <c r="PU8" s="15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57">
        <f t="shared" si="30"/>
        <v>0</v>
      </c>
      <c r="RB8" s="57" t="e">
        <f t="shared" si="31"/>
        <v>#DIV/0!</v>
      </c>
      <c r="RC8" s="57">
        <f t="shared" si="32"/>
        <v>0</v>
      </c>
      <c r="RF8" s="15"/>
      <c r="RG8" s="15"/>
      <c r="RH8" s="15"/>
      <c r="RI8" s="15"/>
      <c r="RJ8" s="15"/>
      <c r="RK8" s="15"/>
      <c r="RL8" s="15"/>
      <c r="RM8" s="95"/>
      <c r="RN8" s="95"/>
      <c r="RO8" s="15"/>
      <c r="RP8" s="15"/>
      <c r="RQ8" s="5" t="s">
        <v>118</v>
      </c>
      <c r="RR8" s="15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57">
        <f t="shared" si="33"/>
        <v>0</v>
      </c>
      <c r="SY8" s="57" t="e">
        <f t="shared" si="34"/>
        <v>#DIV/0!</v>
      </c>
      <c r="SZ8" s="57">
        <f t="shared" si="35"/>
        <v>0</v>
      </c>
    </row>
    <row r="9" spans="1:521" ht="15.75" thickBot="1" x14ac:dyDescent="0.3">
      <c r="A9" t="s">
        <v>0</v>
      </c>
      <c r="B9" s="5" t="s">
        <v>117</v>
      </c>
      <c r="C9" s="15">
        <v>6.9617000000000004</v>
      </c>
      <c r="D9" s="48">
        <v>0</v>
      </c>
      <c r="E9" s="48">
        <v>1E-4</v>
      </c>
      <c r="F9" s="48">
        <v>2.0000000000000001E-4</v>
      </c>
      <c r="G9" s="48"/>
      <c r="H9" s="48"/>
      <c r="I9" s="48">
        <v>1.5E-3</v>
      </c>
      <c r="J9" s="48">
        <v>-4.4000000000000003E-3</v>
      </c>
      <c r="K9" s="48">
        <v>2.0000000000000001E-4</v>
      </c>
      <c r="L9" s="48">
        <v>8.9999999999999998E-4</v>
      </c>
      <c r="M9" s="48">
        <v>-4.7000000000000002E-3</v>
      </c>
      <c r="N9" s="48"/>
      <c r="O9" s="48"/>
      <c r="P9" s="48">
        <v>-3.7000000000000002E-3</v>
      </c>
      <c r="Q9" s="48">
        <v>1.1000000000000001E-3</v>
      </c>
      <c r="R9" s="48">
        <v>-1.5E-3</v>
      </c>
      <c r="S9" s="48">
        <v>-1.8E-3</v>
      </c>
      <c r="T9" s="48">
        <v>-2.8E-3</v>
      </c>
      <c r="U9" s="48"/>
      <c r="V9" s="48"/>
      <c r="W9" s="48">
        <v>1.1000000000000001E-3</v>
      </c>
      <c r="X9" s="48">
        <v>5.5999999999999999E-3</v>
      </c>
      <c r="Y9" s="48">
        <v>2.0000000000000001E-4</v>
      </c>
      <c r="Z9" s="48">
        <v>4.3E-3</v>
      </c>
      <c r="AA9" s="48">
        <v>0</v>
      </c>
      <c r="AB9" s="48"/>
      <c r="AC9" s="48"/>
      <c r="AD9" s="48">
        <v>-1E-4</v>
      </c>
      <c r="AE9" s="48">
        <v>1E-4</v>
      </c>
      <c r="AF9" s="48">
        <v>1E-4</v>
      </c>
      <c r="AG9" s="48">
        <v>-1E-4</v>
      </c>
      <c r="AH9" s="48">
        <v>0</v>
      </c>
      <c r="AI9" s="57">
        <f t="shared" si="0"/>
        <v>-4.7000000000000002E-3</v>
      </c>
      <c r="AJ9" s="57">
        <f>AVERAGE(D9:AH9)</f>
        <v>-1.6086956521739124E-4</v>
      </c>
      <c r="AK9" s="57">
        <f t="shared" si="2"/>
        <v>5.5999999999999999E-3</v>
      </c>
      <c r="AM9" s="15">
        <v>6.9617000000000004</v>
      </c>
      <c r="AN9" s="9" t="s">
        <v>117</v>
      </c>
      <c r="AO9" s="15">
        <v>6.9356</v>
      </c>
      <c r="AP9" s="48"/>
      <c r="AQ9" s="48"/>
      <c r="AR9" s="48">
        <v>1.2200000000000001E-2</v>
      </c>
      <c r="AS9" s="48">
        <v>-3.3E-3</v>
      </c>
      <c r="AT9" s="48">
        <v>-3.5999999999999999E-3</v>
      </c>
      <c r="AU9" s="48">
        <v>-4.0000000000000002E-4</v>
      </c>
      <c r="AV9" s="48">
        <v>4.4999999999999997E-3</v>
      </c>
      <c r="AW9" s="48"/>
      <c r="AX9" s="48"/>
      <c r="AY9" s="48">
        <v>-2.3999999999999998E-3</v>
      </c>
      <c r="AZ9" s="48">
        <v>-2.7000000000000001E-3</v>
      </c>
      <c r="BA9" s="48">
        <v>8.9999999999999998E-4</v>
      </c>
      <c r="BB9" s="48">
        <v>8.0000000000000004E-4</v>
      </c>
      <c r="BC9" s="48">
        <v>1.4E-3</v>
      </c>
      <c r="BD9" s="48"/>
      <c r="BE9" s="48"/>
      <c r="BF9" s="48">
        <v>-8.9999999999999998E-4</v>
      </c>
      <c r="BG9" s="48">
        <v>2.3999999999999998E-3</v>
      </c>
      <c r="BH9" s="48">
        <v>1E-4</v>
      </c>
      <c r="BI9" s="48">
        <v>3.5999999999999999E-3</v>
      </c>
      <c r="BJ9" s="48">
        <v>5.0000000000000001E-4</v>
      </c>
      <c r="BK9" s="48"/>
      <c r="BL9" s="48"/>
      <c r="BM9" s="48">
        <v>2.9999999999999997E-4</v>
      </c>
      <c r="BN9" s="48">
        <v>1.1999999999999999E-3</v>
      </c>
      <c r="BO9" s="48">
        <v>5.0000000000000001E-4</v>
      </c>
      <c r="BP9" s="48">
        <v>-5.1000000000000004E-3</v>
      </c>
      <c r="BQ9" s="48">
        <v>-1.9E-3</v>
      </c>
      <c r="BR9" s="48"/>
      <c r="BS9" s="48"/>
      <c r="BT9" s="48"/>
      <c r="BU9" s="57">
        <f t="shared" si="3"/>
        <v>-5.1000000000000004E-3</v>
      </c>
      <c r="BV9" s="57">
        <f t="shared" si="4"/>
        <v>4.0500000000000014E-4</v>
      </c>
      <c r="BW9" s="57">
        <f t="shared" si="5"/>
        <v>1.2200000000000001E-2</v>
      </c>
      <c r="BZ9" s="15">
        <v>6.9617000000000004</v>
      </c>
      <c r="CA9" s="15">
        <v>6.9356</v>
      </c>
      <c r="CB9" s="5" t="s">
        <v>117</v>
      </c>
      <c r="CC9" s="15">
        <v>6.9907000000000004</v>
      </c>
      <c r="CD9" s="48"/>
      <c r="CE9" s="48">
        <v>1.2999999999999999E-3</v>
      </c>
      <c r="CF9" s="48">
        <v>-5.4999999999999997E-3</v>
      </c>
      <c r="CG9" s="48">
        <v>5.9999999999999995E-4</v>
      </c>
      <c r="CH9" s="48">
        <v>-4.3E-3</v>
      </c>
      <c r="CI9" s="48">
        <v>-8.0000000000000004E-4</v>
      </c>
      <c r="CJ9" s="48"/>
      <c r="CK9" s="48"/>
      <c r="CL9" s="48">
        <v>2.2000000000000001E-3</v>
      </c>
      <c r="CM9" s="48">
        <v>1.5E-3</v>
      </c>
      <c r="CN9" s="48">
        <v>5.9999999999999995E-4</v>
      </c>
      <c r="CO9" s="48">
        <v>0.01</v>
      </c>
      <c r="CP9" s="48">
        <v>-3.2000000000000002E-3</v>
      </c>
      <c r="CQ9" s="48"/>
      <c r="CR9" s="48"/>
      <c r="CS9" s="48">
        <v>-2E-3</v>
      </c>
      <c r="CT9" s="48">
        <v>1.9E-3</v>
      </c>
      <c r="CU9" s="48">
        <v>5.7999999999999996E-3</v>
      </c>
      <c r="CV9" s="48">
        <v>8.6999999999999994E-3</v>
      </c>
      <c r="CW9" s="48">
        <v>-1.8E-3</v>
      </c>
      <c r="CX9" s="48"/>
      <c r="CY9" s="48"/>
      <c r="CZ9" s="48">
        <v>-5.0000000000000001E-4</v>
      </c>
      <c r="DA9" s="48">
        <v>-4.1000000000000003E-3</v>
      </c>
      <c r="DB9" s="48">
        <v>7.1999999999999998E-3</v>
      </c>
      <c r="DC9" s="48">
        <v>-5.5999999999999999E-3</v>
      </c>
      <c r="DD9" s="48">
        <v>3.2000000000000002E-3</v>
      </c>
      <c r="DE9" s="48"/>
      <c r="DF9" s="48"/>
      <c r="DG9" s="48">
        <v>5.0000000000000001E-4</v>
      </c>
      <c r="DH9" s="48">
        <v>-2.5000000000000001E-3</v>
      </c>
      <c r="DI9" s="57">
        <f t="shared" si="6"/>
        <v>-5.5999999999999999E-3</v>
      </c>
      <c r="DJ9" s="57">
        <f t="shared" si="7"/>
        <v>5.9999999999999973E-4</v>
      </c>
      <c r="DK9" s="57">
        <f t="shared" si="8"/>
        <v>0.01</v>
      </c>
      <c r="DN9" s="15">
        <v>6.9617000000000004</v>
      </c>
      <c r="DO9" s="15">
        <v>6.9356</v>
      </c>
      <c r="DP9" s="15">
        <v>6.9907000000000004</v>
      </c>
      <c r="DQ9" s="5" t="s">
        <v>117</v>
      </c>
      <c r="DR9" s="15">
        <v>7.0812999999999997</v>
      </c>
      <c r="DS9" s="48">
        <v>2.5000000000000001E-3</v>
      </c>
      <c r="DT9" s="48">
        <v>-2.2000000000000001E-3</v>
      </c>
      <c r="DU9" s="48">
        <v>1.1000000000000001E-3</v>
      </c>
      <c r="DV9" s="48"/>
      <c r="DW9" s="48"/>
      <c r="DX9" s="48">
        <v>0</v>
      </c>
      <c r="DY9" s="48">
        <v>-6.4999999999999997E-3</v>
      </c>
      <c r="DZ9" s="48">
        <v>2.8E-3</v>
      </c>
      <c r="EA9" s="48">
        <v>-3.3E-3</v>
      </c>
      <c r="EB9" s="48">
        <v>-1E-3</v>
      </c>
      <c r="EC9" s="48"/>
      <c r="ED9" s="48"/>
      <c r="EE9" s="48">
        <v>2.3E-3</v>
      </c>
      <c r="EF9" s="48">
        <v>-5.0000000000000001E-4</v>
      </c>
      <c r="EG9" s="48">
        <v>2.5999999999999999E-3</v>
      </c>
      <c r="EH9" s="48">
        <v>1.8E-3</v>
      </c>
      <c r="EI9" s="48">
        <v>-8.9999999999999998E-4</v>
      </c>
      <c r="EJ9" s="48"/>
      <c r="EK9" s="48"/>
      <c r="EL9" s="48">
        <v>0</v>
      </c>
      <c r="EM9" s="48">
        <v>-2.0000000000000001E-4</v>
      </c>
      <c r="EN9" s="48">
        <v>1.8E-3</v>
      </c>
      <c r="EO9" s="48">
        <v>-2.3999999999999998E-3</v>
      </c>
      <c r="EP9" s="48">
        <v>2.0999999999999999E-3</v>
      </c>
      <c r="EQ9" s="48"/>
      <c r="ER9" s="48"/>
      <c r="ES9" s="48">
        <v>5.9999999999999995E-4</v>
      </c>
      <c r="ET9" s="48">
        <v>-1E-3</v>
      </c>
      <c r="EU9" s="48">
        <v>-4.0000000000000002E-4</v>
      </c>
      <c r="EV9" s="48">
        <v>-2.0999999999999999E-3</v>
      </c>
      <c r="EW9" s="48"/>
      <c r="EX9" s="57">
        <f t="shared" si="9"/>
        <v>-6.4999999999999997E-3</v>
      </c>
      <c r="EY9" s="57">
        <f t="shared" si="10"/>
        <v>-1.3181818181818176E-4</v>
      </c>
      <c r="EZ9" s="57">
        <f t="shared" si="11"/>
        <v>2.8E-3</v>
      </c>
      <c r="FC9" s="15">
        <v>6.9617000000000004</v>
      </c>
      <c r="FD9" s="15">
        <v>6.9356</v>
      </c>
      <c r="FE9" s="15">
        <v>6.9907000000000004</v>
      </c>
      <c r="FF9" s="15">
        <v>7.0812999999999997</v>
      </c>
      <c r="FG9" s="5" t="s">
        <v>117</v>
      </c>
      <c r="FH9" s="15">
        <v>7.0613999999999999</v>
      </c>
      <c r="FI9" s="48">
        <v>0</v>
      </c>
      <c r="FJ9" s="48" t="s">
        <v>0</v>
      </c>
      <c r="FK9" s="48"/>
      <c r="FL9" s="48">
        <v>0</v>
      </c>
      <c r="FM9" s="48">
        <v>0</v>
      </c>
      <c r="FN9" s="48">
        <v>6.0000000000000001E-3</v>
      </c>
      <c r="FO9" s="48">
        <v>-2.8E-3</v>
      </c>
      <c r="FP9" s="48">
        <v>-1.5E-3</v>
      </c>
      <c r="FQ9" s="48"/>
      <c r="FR9" s="48"/>
      <c r="FS9" s="48">
        <v>3.5000000000000001E-3</v>
      </c>
      <c r="FT9" s="48">
        <v>-2.2000000000000001E-3</v>
      </c>
      <c r="FU9" s="48">
        <v>1.2999999999999999E-3</v>
      </c>
      <c r="FV9" s="48">
        <v>5.0000000000000001E-4</v>
      </c>
      <c r="FW9" s="48">
        <v>8.9999999999999998E-4</v>
      </c>
      <c r="FX9" s="48"/>
      <c r="FY9" s="48"/>
      <c r="FZ9" s="48">
        <v>1E-3</v>
      </c>
      <c r="GA9" s="48">
        <v>-1.4E-3</v>
      </c>
      <c r="GB9" s="48">
        <v>-8.0000000000000004E-4</v>
      </c>
      <c r="GC9" s="48">
        <v>3.0000000000000001E-3</v>
      </c>
      <c r="GD9" s="48">
        <v>2.0999999999999999E-3</v>
      </c>
      <c r="GE9" s="48"/>
      <c r="GF9" s="48"/>
      <c r="GG9" s="48">
        <v>8.9999999999999998E-4</v>
      </c>
      <c r="GH9" s="48">
        <v>-2.0000000000000001E-4</v>
      </c>
      <c r="GI9" s="48">
        <v>4.7999999999999996E-3</v>
      </c>
      <c r="GJ9" s="48">
        <v>-3.2000000000000002E-3</v>
      </c>
      <c r="GK9" s="48">
        <v>-1.1999999999999999E-3</v>
      </c>
      <c r="GL9" s="48"/>
      <c r="GM9" s="48"/>
      <c r="GN9" s="57">
        <f t="shared" si="12"/>
        <v>-3.2000000000000002E-3</v>
      </c>
      <c r="GO9" s="57">
        <f t="shared" si="13"/>
        <v>5.0952380952380954E-4</v>
      </c>
      <c r="GP9" s="57">
        <f t="shared" si="14"/>
        <v>6.0000000000000001E-3</v>
      </c>
      <c r="GS9" s="15">
        <v>6.9617000000000004</v>
      </c>
      <c r="GT9" s="15">
        <v>6.9356</v>
      </c>
      <c r="GU9" s="15">
        <v>6.9907000000000004</v>
      </c>
      <c r="GV9" s="15">
        <v>7.0812999999999997</v>
      </c>
      <c r="GW9" s="15">
        <v>7.0613999999999999</v>
      </c>
      <c r="GX9" s="5" t="s">
        <v>117</v>
      </c>
      <c r="GY9" s="15">
        <v>7.1363000000000003</v>
      </c>
      <c r="GZ9" s="48">
        <v>-1.2999999999999999E-3</v>
      </c>
      <c r="HA9" s="48">
        <v>-3.7000000000000002E-3</v>
      </c>
      <c r="HB9" s="48">
        <v>2.0999999999999999E-3</v>
      </c>
      <c r="HC9" s="48">
        <v>-8.0000000000000004E-4</v>
      </c>
      <c r="HD9" s="48">
        <v>-4.0000000000000001E-3</v>
      </c>
      <c r="HE9" s="48"/>
      <c r="HF9" s="48"/>
      <c r="HG9" s="48">
        <v>-1.6000000000000001E-3</v>
      </c>
      <c r="HH9" s="48">
        <v>8.9999999999999998E-4</v>
      </c>
      <c r="HI9" s="48">
        <v>-2.3E-3</v>
      </c>
      <c r="HJ9" s="48">
        <v>5.9999999999999995E-4</v>
      </c>
      <c r="HK9" s="48">
        <v>2.5999999999999999E-3</v>
      </c>
      <c r="HL9" s="48"/>
      <c r="HM9" s="48"/>
      <c r="HN9" s="48">
        <v>1.1999999999999999E-3</v>
      </c>
      <c r="HO9" s="48">
        <v>-6.9999999999999999E-4</v>
      </c>
      <c r="HP9" s="48">
        <v>-2.9999999999999997E-4</v>
      </c>
      <c r="HQ9" s="48">
        <v>5.9999999999999995E-4</v>
      </c>
      <c r="HR9" s="48">
        <v>-2.5000000000000001E-3</v>
      </c>
      <c r="HS9" s="48"/>
      <c r="HT9" s="48"/>
      <c r="HU9" s="48">
        <v>-5.0000000000000001E-4</v>
      </c>
      <c r="HV9" s="48">
        <v>-1.4E-3</v>
      </c>
      <c r="HW9" s="48">
        <v>2.7000000000000001E-3</v>
      </c>
      <c r="HX9" s="48">
        <v>1E-4</v>
      </c>
      <c r="HY9" s="48">
        <v>0</v>
      </c>
      <c r="HZ9" s="48"/>
      <c r="IA9" s="48"/>
      <c r="IB9" s="48">
        <v>4.0000000000000002E-4</v>
      </c>
      <c r="IC9" s="48">
        <v>-2.2000000000000001E-3</v>
      </c>
      <c r="ID9" s="48"/>
      <c r="IE9" s="57">
        <f t="shared" si="15"/>
        <v>-4.0000000000000001E-3</v>
      </c>
      <c r="IF9" s="57">
        <f t="shared" si="16"/>
        <v>-4.5909090909090921E-4</v>
      </c>
      <c r="IG9" s="57">
        <f t="shared" si="17"/>
        <v>2.7000000000000001E-3</v>
      </c>
      <c r="IJ9" s="15">
        <v>6.9617000000000004</v>
      </c>
      <c r="IK9" s="15">
        <v>6.9356</v>
      </c>
      <c r="IL9" s="15">
        <v>6.9907000000000004</v>
      </c>
      <c r="IM9" s="15">
        <v>7.0812999999999997</v>
      </c>
      <c r="IN9" s="15">
        <v>7.0613999999999999</v>
      </c>
      <c r="IO9" s="15">
        <v>7.1363000000000003</v>
      </c>
      <c r="IP9" s="5" t="s">
        <v>117</v>
      </c>
      <c r="IQ9" s="15">
        <v>7.0643000000000002</v>
      </c>
      <c r="IR9" s="48">
        <v>8.0000000000000004E-4</v>
      </c>
      <c r="IS9" s="48">
        <v>-5.9999999999999995E-4</v>
      </c>
      <c r="IT9" s="48">
        <v>-1E-4</v>
      </c>
      <c r="IU9" s="48"/>
      <c r="IV9" s="48"/>
      <c r="IW9" s="48">
        <v>-6.7000000000000002E-3</v>
      </c>
      <c r="IX9" s="48">
        <v>-6.9999999999999999E-4</v>
      </c>
      <c r="IY9" s="48">
        <v>-1.4E-3</v>
      </c>
      <c r="IZ9" s="48">
        <v>-1.4E-3</v>
      </c>
      <c r="JA9" s="48">
        <v>1.1000000000000001E-3</v>
      </c>
      <c r="JB9" s="48"/>
      <c r="JC9" s="48"/>
      <c r="JD9" s="48">
        <v>-5.9999999999999995E-4</v>
      </c>
      <c r="JE9" s="48">
        <v>-2.0000000000000001E-4</v>
      </c>
      <c r="JF9" s="48">
        <v>-1E-3</v>
      </c>
      <c r="JG9" s="48">
        <v>1E-4</v>
      </c>
      <c r="JH9" s="48">
        <v>4.0000000000000002E-4</v>
      </c>
      <c r="JI9" s="48"/>
      <c r="JJ9" s="48"/>
      <c r="JK9" s="48">
        <v>-1.1999999999999999E-3</v>
      </c>
      <c r="JL9" s="48">
        <v>-2.9999999999999997E-4</v>
      </c>
      <c r="JM9" s="48">
        <v>2.7000000000000001E-3</v>
      </c>
      <c r="JN9" s="48">
        <v>5.0000000000000001E-4</v>
      </c>
      <c r="JO9" s="48">
        <v>1.9E-3</v>
      </c>
      <c r="JP9" s="48"/>
      <c r="JQ9" s="48"/>
      <c r="JR9" s="48">
        <v>-2.7000000000000001E-3</v>
      </c>
      <c r="JS9" s="48">
        <v>4.0000000000000002E-4</v>
      </c>
      <c r="JT9" s="48">
        <v>1E-4</v>
      </c>
      <c r="JU9" s="48">
        <v>8.9999999999999998E-4</v>
      </c>
      <c r="JV9" s="48">
        <v>-4.7000000000000002E-3</v>
      </c>
      <c r="JW9" s="57">
        <f t="shared" si="18"/>
        <v>-6.7000000000000002E-3</v>
      </c>
      <c r="JX9" s="57">
        <f t="shared" si="19"/>
        <v>-5.5217391304347838E-4</v>
      </c>
      <c r="JY9" s="57">
        <f t="shared" si="20"/>
        <v>2.7000000000000001E-3</v>
      </c>
      <c r="KB9" s="15">
        <v>6.9617000000000004</v>
      </c>
      <c r="KC9" s="15">
        <v>6.9356</v>
      </c>
      <c r="KD9" s="15">
        <v>6.9907000000000004</v>
      </c>
      <c r="KE9" s="15">
        <v>7.0812999999999997</v>
      </c>
      <c r="KF9" s="15">
        <v>7.0613999999999999</v>
      </c>
      <c r="KG9" s="15">
        <v>7.1363000000000003</v>
      </c>
      <c r="KH9" s="15">
        <v>7.0643000000000002</v>
      </c>
      <c r="KI9" s="5" t="s">
        <v>117</v>
      </c>
      <c r="KJ9" s="15">
        <v>6.9741</v>
      </c>
      <c r="KK9" s="48"/>
      <c r="KL9" s="48"/>
      <c r="KM9" s="48">
        <v>8.9999999999999998E-4</v>
      </c>
      <c r="KN9" s="48">
        <v>-1.1000000000000001E-3</v>
      </c>
      <c r="KO9" s="48">
        <v>-5.4000000000000003E-3</v>
      </c>
      <c r="KP9" s="48">
        <v>2.5000000000000001E-3</v>
      </c>
      <c r="KQ9" s="48">
        <v>2.0999999999999999E-3</v>
      </c>
      <c r="KR9" s="48"/>
      <c r="KS9" s="48"/>
      <c r="KT9" s="48">
        <v>-8.9999999999999998E-4</v>
      </c>
      <c r="KU9" s="48">
        <v>-2.3E-3</v>
      </c>
      <c r="KV9" s="48">
        <v>-1.2999999999999999E-3</v>
      </c>
      <c r="KW9" s="48">
        <v>1.1000000000000001E-3</v>
      </c>
      <c r="KX9" s="48">
        <v>6.9999999999999999E-4</v>
      </c>
      <c r="KY9" s="48"/>
      <c r="KZ9" s="48"/>
      <c r="LA9" s="48">
        <v>-2.5000000000000001E-3</v>
      </c>
      <c r="LB9" s="48">
        <v>-1.6000000000000001E-3</v>
      </c>
      <c r="LC9" s="48">
        <v>-1E-4</v>
      </c>
      <c r="LD9" s="48">
        <v>-6.9999999999999999E-4</v>
      </c>
      <c r="LE9" s="48">
        <v>5.0000000000000001E-4</v>
      </c>
      <c r="LF9" s="48"/>
      <c r="LG9" s="48"/>
      <c r="LH9" s="48">
        <v>1E-4</v>
      </c>
      <c r="LI9" s="48">
        <v>-1.1000000000000001E-3</v>
      </c>
      <c r="LJ9" s="48">
        <v>-3.8E-3</v>
      </c>
      <c r="LK9" s="48">
        <v>5.9999999999999995E-4</v>
      </c>
      <c r="LL9" s="48">
        <v>-3.5999999999999999E-3</v>
      </c>
      <c r="LM9" s="48"/>
      <c r="LN9" s="48"/>
      <c r="LO9" s="48">
        <v>-2.5000000000000001E-3</v>
      </c>
      <c r="LP9" s="57">
        <f t="shared" si="21"/>
        <v>-5.4000000000000003E-3</v>
      </c>
      <c r="LQ9" s="57">
        <f t="shared" si="22"/>
        <v>-8.7619047619047616E-4</v>
      </c>
      <c r="LR9" s="57">
        <f t="shared" si="23"/>
        <v>2.5000000000000001E-3</v>
      </c>
      <c r="LU9" s="15">
        <v>6.9617000000000004</v>
      </c>
      <c r="LV9" s="15">
        <v>6.9356</v>
      </c>
      <c r="LW9" s="15">
        <v>6.9907000000000004</v>
      </c>
      <c r="LX9" s="15">
        <v>7.0812999999999997</v>
      </c>
      <c r="LY9" s="15">
        <v>7.0613999999999999</v>
      </c>
      <c r="LZ9" s="15">
        <v>7.1363000000000003</v>
      </c>
      <c r="MA9" s="15">
        <v>7.0643000000000002</v>
      </c>
      <c r="MB9" s="15">
        <v>6.9741</v>
      </c>
      <c r="MC9" s="5" t="s">
        <v>117</v>
      </c>
      <c r="MD9" s="15">
        <v>6.8474000000000004</v>
      </c>
      <c r="ME9" s="48">
        <v>-2.8999999999999998E-3</v>
      </c>
      <c r="MF9" s="48">
        <v>1.5E-3</v>
      </c>
      <c r="MG9" s="48">
        <v>1.1999999999999999E-3</v>
      </c>
      <c r="MH9" s="48">
        <v>-5.9999999999999995E-4</v>
      </c>
      <c r="MI9" s="48"/>
      <c r="MJ9" s="48"/>
      <c r="MK9" s="48">
        <v>-1.8E-3</v>
      </c>
      <c r="ML9" s="48">
        <v>2.3E-3</v>
      </c>
      <c r="MM9" s="48">
        <v>-1.9E-3</v>
      </c>
      <c r="MN9" s="48">
        <v>2.0000000000000001E-4</v>
      </c>
      <c r="MO9" s="48">
        <v>-1E-4</v>
      </c>
      <c r="MP9" s="48"/>
      <c r="MQ9" s="48"/>
      <c r="MR9" s="48">
        <v>-3.5000000000000001E-3</v>
      </c>
      <c r="MS9" s="48">
        <v>-4.1999999999999997E-3</v>
      </c>
      <c r="MT9" s="48">
        <v>-4.0000000000000001E-3</v>
      </c>
      <c r="MU9" s="48">
        <v>1.5E-3</v>
      </c>
      <c r="MV9" s="48">
        <v>5.9999999999999995E-4</v>
      </c>
      <c r="MW9" s="48"/>
      <c r="MX9" s="48"/>
      <c r="MY9" s="48">
        <v>5.3E-3</v>
      </c>
      <c r="MZ9" s="48">
        <v>-3.7000000000000002E-3</v>
      </c>
      <c r="NA9" s="48">
        <v>4.4999999999999997E-3</v>
      </c>
      <c r="NB9" s="48">
        <v>2.7000000000000001E-3</v>
      </c>
      <c r="NC9" s="48">
        <v>-6.9999999999999999E-4</v>
      </c>
      <c r="ND9" s="48"/>
      <c r="NE9" s="48"/>
      <c r="NF9" s="48"/>
      <c r="NG9" s="48"/>
      <c r="NH9" s="48"/>
      <c r="NI9" s="48"/>
      <c r="NJ9" s="57">
        <f t="shared" si="24"/>
        <v>-4.1999999999999997E-3</v>
      </c>
      <c r="NK9" s="57">
        <f t="shared" si="25"/>
        <v>-1.894736842105264E-4</v>
      </c>
      <c r="NL9" s="57">
        <f t="shared" si="26"/>
        <v>5.3E-3</v>
      </c>
      <c r="NO9" s="4"/>
      <c r="NP9" s="15"/>
      <c r="NQ9" s="15"/>
      <c r="NR9" s="15"/>
      <c r="NS9" s="15"/>
      <c r="NT9" s="15"/>
      <c r="NU9" s="15"/>
      <c r="NV9" s="95"/>
      <c r="NW9" s="95"/>
      <c r="NX9" s="5" t="s">
        <v>117</v>
      </c>
      <c r="NY9" s="6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57">
        <f t="shared" si="27"/>
        <v>0</v>
      </c>
      <c r="PF9" s="57" t="e">
        <f t="shared" si="28"/>
        <v>#DIV/0!</v>
      </c>
      <c r="PG9" s="57">
        <f t="shared" si="29"/>
        <v>0</v>
      </c>
      <c r="PH9" t="s">
        <v>0</v>
      </c>
      <c r="PJ9" s="4"/>
      <c r="PK9" s="15"/>
      <c r="PL9" s="15"/>
      <c r="PM9" s="15"/>
      <c r="PN9" s="15"/>
      <c r="PO9" s="15"/>
      <c r="PP9" s="15"/>
      <c r="PQ9" s="95"/>
      <c r="PR9" s="95"/>
      <c r="PS9" s="15"/>
      <c r="PT9" s="5" t="s">
        <v>117</v>
      </c>
      <c r="PU9" s="15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57">
        <f t="shared" si="30"/>
        <v>0</v>
      </c>
      <c r="RB9" s="57" t="e">
        <f t="shared" si="31"/>
        <v>#DIV/0!</v>
      </c>
      <c r="RC9" s="57">
        <f t="shared" si="32"/>
        <v>0</v>
      </c>
      <c r="RF9" s="4"/>
      <c r="RG9" s="15"/>
      <c r="RH9" s="15"/>
      <c r="RI9" s="15"/>
      <c r="RJ9" s="15"/>
      <c r="RK9" s="15"/>
      <c r="RL9" s="15"/>
      <c r="RM9" s="95"/>
      <c r="RN9" s="95"/>
      <c r="RO9" s="15"/>
      <c r="RP9" s="15"/>
      <c r="RQ9" s="5" t="s">
        <v>117</v>
      </c>
      <c r="RR9" s="15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57">
        <f t="shared" si="33"/>
        <v>0</v>
      </c>
      <c r="SY9" s="57" t="e">
        <f t="shared" si="34"/>
        <v>#DIV/0!</v>
      </c>
      <c r="SZ9" s="57">
        <f t="shared" si="35"/>
        <v>0</v>
      </c>
    </row>
    <row r="10" spans="1:521" ht="15.75" thickBot="1" x14ac:dyDescent="0.3">
      <c r="B10" s="21" t="s">
        <v>9</v>
      </c>
      <c r="C10" s="125"/>
      <c r="D10" s="123">
        <f t="shared" ref="D10:AH10" si="36">SUM( -D2, -D3,D4,D5, -D6, -D7,D8,D9)</f>
        <v>8.1315162936412833E-20</v>
      </c>
      <c r="E10" s="123">
        <f t="shared" si="36"/>
        <v>2.6299999999999997E-2</v>
      </c>
      <c r="F10" s="123">
        <f t="shared" si="36"/>
        <v>1.4800000000000001E-2</v>
      </c>
      <c r="G10" s="123">
        <f t="shared" si="36"/>
        <v>0</v>
      </c>
      <c r="H10" s="123">
        <f t="shared" si="36"/>
        <v>0</v>
      </c>
      <c r="I10" s="123">
        <f t="shared" si="36"/>
        <v>-1.3399999999999999E-2</v>
      </c>
      <c r="J10" s="123">
        <f t="shared" si="36"/>
        <v>2.4299999999999999E-2</v>
      </c>
      <c r="K10" s="123">
        <f t="shared" si="36"/>
        <v>1.8699999999999998E-2</v>
      </c>
      <c r="L10" s="123">
        <f t="shared" si="36"/>
        <v>1.2599999999999998E-2</v>
      </c>
      <c r="M10" s="123">
        <f t="shared" si="36"/>
        <v>-1.5099999999999999E-2</v>
      </c>
      <c r="N10" s="123">
        <f t="shared" si="36"/>
        <v>0</v>
      </c>
      <c r="O10" s="123">
        <f t="shared" si="36"/>
        <v>0</v>
      </c>
      <c r="P10" s="123">
        <f t="shared" si="36"/>
        <v>3.3E-3</v>
      </c>
      <c r="Q10" s="123">
        <f t="shared" si="36"/>
        <v>-5.9999999999999984E-4</v>
      </c>
      <c r="R10" s="123">
        <f t="shared" si="36"/>
        <v>-1.2400000000000001E-2</v>
      </c>
      <c r="S10" s="123">
        <f t="shared" si="36"/>
        <v>-1.8000000000000002E-3</v>
      </c>
      <c r="T10" s="123">
        <f t="shared" si="36"/>
        <v>1.8000000000000002E-2</v>
      </c>
      <c r="U10" s="123">
        <f t="shared" si="36"/>
        <v>0</v>
      </c>
      <c r="V10" s="123">
        <f t="shared" si="36"/>
        <v>0</v>
      </c>
      <c r="W10" s="123">
        <f t="shared" si="36"/>
        <v>-6.0000000000000006E-4</v>
      </c>
      <c r="X10" s="123">
        <f t="shared" si="36"/>
        <v>8.8999999999999999E-3</v>
      </c>
      <c r="Y10" s="123">
        <f t="shared" si="36"/>
        <v>-3.8E-3</v>
      </c>
      <c r="Z10" s="123">
        <f t="shared" si="36"/>
        <v>1.5999999999999999E-3</v>
      </c>
      <c r="AA10" s="123">
        <f t="shared" si="36"/>
        <v>1.3400000000000002E-2</v>
      </c>
      <c r="AB10" s="123">
        <f t="shared" si="36"/>
        <v>0</v>
      </c>
      <c r="AC10" s="123">
        <f t="shared" si="36"/>
        <v>0</v>
      </c>
      <c r="AD10" s="123">
        <f t="shared" si="36"/>
        <v>1.8700000000000001E-2</v>
      </c>
      <c r="AE10" s="123">
        <f t="shared" si="36"/>
        <v>5.0999999999999995E-3</v>
      </c>
      <c r="AF10" s="123">
        <f t="shared" si="36"/>
        <v>9.6999999999999986E-3</v>
      </c>
      <c r="AG10" s="123">
        <f t="shared" si="36"/>
        <v>-1.0999999999999996E-3</v>
      </c>
      <c r="AH10" s="123">
        <f t="shared" si="36"/>
        <v>-1.5299999999999999E-2</v>
      </c>
      <c r="AI10" s="57">
        <f t="shared" si="0"/>
        <v>-1.5299999999999999E-2</v>
      </c>
      <c r="AJ10" s="57">
        <f>AVERAGE(D10:AH10)</f>
        <v>3.5903225806451613E-3</v>
      </c>
      <c r="AK10" s="57">
        <f t="shared" si="2"/>
        <v>2.6299999999999997E-2</v>
      </c>
      <c r="AM10" s="126"/>
      <c r="AN10" s="182" t="s">
        <v>9</v>
      </c>
      <c r="AO10" s="125"/>
      <c r="AP10" s="123">
        <f t="shared" ref="AP10:BT10" si="37">SUM( -AP2, -AP3,AP4,AP5, -AP6, -AP7,AP8,AP9)</f>
        <v>0</v>
      </c>
      <c r="AQ10" s="123">
        <f t="shared" si="37"/>
        <v>0</v>
      </c>
      <c r="AR10" s="123">
        <f t="shared" si="37"/>
        <v>4.0400000000000005E-2</v>
      </c>
      <c r="AS10" s="123">
        <f t="shared" si="37"/>
        <v>-4.899999999999999E-3</v>
      </c>
      <c r="AT10" s="123">
        <f t="shared" si="37"/>
        <v>1.1000000000000003E-2</v>
      </c>
      <c r="AU10" s="123">
        <f t="shared" si="37"/>
        <v>1.47E-2</v>
      </c>
      <c r="AV10" s="123">
        <f t="shared" si="37"/>
        <v>3.1100000000000003E-2</v>
      </c>
      <c r="AW10" s="123">
        <f t="shared" si="37"/>
        <v>0</v>
      </c>
      <c r="AX10" s="123">
        <f t="shared" si="37"/>
        <v>0</v>
      </c>
      <c r="AY10" s="123">
        <f>SUM( -AY2, -AY3,AY4,AY5, -AY6, -AY7,AY8,AY9)</f>
        <v>0</v>
      </c>
      <c r="AZ10" s="123">
        <f t="shared" si="37"/>
        <v>-1.7100000000000001E-2</v>
      </c>
      <c r="BA10" s="123">
        <f t="shared" si="37"/>
        <v>-5.7999999999999996E-3</v>
      </c>
      <c r="BB10" s="123">
        <f t="shared" si="37"/>
        <v>4.1000000000000003E-3</v>
      </c>
      <c r="BC10" s="123">
        <f t="shared" si="37"/>
        <v>5.0000000000000001E-3</v>
      </c>
      <c r="BD10" s="123">
        <f t="shared" si="37"/>
        <v>0</v>
      </c>
      <c r="BE10" s="123">
        <f t="shared" si="37"/>
        <v>0</v>
      </c>
      <c r="BF10" s="123">
        <f t="shared" si="37"/>
        <v>-5.0000000000000066E-4</v>
      </c>
      <c r="BG10" s="123">
        <f t="shared" si="37"/>
        <v>2.2099999999999998E-2</v>
      </c>
      <c r="BH10" s="123">
        <f t="shared" si="37"/>
        <v>1.6399999999999998E-2</v>
      </c>
      <c r="BI10" s="123">
        <f t="shared" si="37"/>
        <v>3.5799999999999998E-2</v>
      </c>
      <c r="BJ10" s="123">
        <f t="shared" si="37"/>
        <v>-3.0499999999999996E-2</v>
      </c>
      <c r="BK10" s="123">
        <f t="shared" si="37"/>
        <v>0</v>
      </c>
      <c r="BL10" s="123">
        <f t="shared" si="37"/>
        <v>0</v>
      </c>
      <c r="BM10" s="123">
        <f t="shared" si="37"/>
        <v>5.7000000000000002E-3</v>
      </c>
      <c r="BN10" s="123">
        <f t="shared" si="37"/>
        <v>-1.3000000000000001E-2</v>
      </c>
      <c r="BO10" s="123">
        <f t="shared" si="37"/>
        <v>2.9000000000000001E-2</v>
      </c>
      <c r="BP10" s="123">
        <f t="shared" si="37"/>
        <v>-3.3999999999999996E-2</v>
      </c>
      <c r="BQ10" s="123">
        <f t="shared" si="37"/>
        <v>7.1000000000000013E-3</v>
      </c>
      <c r="BR10" s="123">
        <f t="shared" si="37"/>
        <v>0</v>
      </c>
      <c r="BS10" s="123">
        <f t="shared" si="37"/>
        <v>0</v>
      </c>
      <c r="BT10" s="123">
        <f t="shared" si="37"/>
        <v>0</v>
      </c>
      <c r="BU10" s="57">
        <f t="shared" si="3"/>
        <v>-3.3999999999999996E-2</v>
      </c>
      <c r="BV10" s="57">
        <f t="shared" si="4"/>
        <v>3.7612903225806454E-3</v>
      </c>
      <c r="BW10" s="57">
        <f t="shared" si="5"/>
        <v>4.0400000000000005E-2</v>
      </c>
      <c r="BY10" t="s">
        <v>0</v>
      </c>
      <c r="BZ10" s="126"/>
      <c r="CA10" s="125"/>
      <c r="CB10" s="21" t="s">
        <v>9</v>
      </c>
      <c r="CC10" s="97">
        <v>2.5000000000000001E-3</v>
      </c>
      <c r="CD10" s="123">
        <f t="shared" ref="CD10:DH10" si="38">SUM( -CD2, -CD3,CD4,CD5, -CD6, -CD7,CD8,CD9)</f>
        <v>0</v>
      </c>
      <c r="CE10" s="123">
        <f t="shared" si="38"/>
        <v>-2.3199999999999998E-2</v>
      </c>
      <c r="CF10" s="123">
        <f t="shared" si="38"/>
        <v>-3.3099999999999997E-2</v>
      </c>
      <c r="CG10" s="123">
        <f t="shared" si="38"/>
        <v>-5.3999999999999994E-3</v>
      </c>
      <c r="CH10" s="123">
        <f t="shared" si="38"/>
        <v>-4.3899999999999995E-2</v>
      </c>
      <c r="CI10" s="123">
        <f t="shared" si="38"/>
        <v>-4.2000000000000003E-2</v>
      </c>
      <c r="CJ10" s="123">
        <f t="shared" si="38"/>
        <v>0</v>
      </c>
      <c r="CK10" s="123">
        <f t="shared" si="38"/>
        <v>0</v>
      </c>
      <c r="CL10" s="123">
        <f t="shared" si="38"/>
        <v>-2.8699999999999993E-2</v>
      </c>
      <c r="CM10" s="123">
        <f t="shared" si="38"/>
        <v>0.10509999999999999</v>
      </c>
      <c r="CN10" s="123">
        <f t="shared" si="38"/>
        <v>1.6000000000000003E-3</v>
      </c>
      <c r="CO10" s="123">
        <f t="shared" si="38"/>
        <v>0.12409999999999999</v>
      </c>
      <c r="CP10" s="123">
        <f t="shared" si="38"/>
        <v>6.7000000000000018E-2</v>
      </c>
      <c r="CQ10" s="123">
        <f t="shared" si="38"/>
        <v>0</v>
      </c>
      <c r="CR10" s="123">
        <f t="shared" si="38"/>
        <v>0</v>
      </c>
      <c r="CS10" s="123">
        <f t="shared" si="38"/>
        <v>-1.9000000000000041E-3</v>
      </c>
      <c r="CT10" s="123">
        <f t="shared" si="38"/>
        <v>0.11789999999999999</v>
      </c>
      <c r="CU10" s="123">
        <f t="shared" si="38"/>
        <v>0.15070000000000003</v>
      </c>
      <c r="CV10" s="123">
        <f t="shared" si="38"/>
        <v>0.1021</v>
      </c>
      <c r="CW10" s="123">
        <f t="shared" si="38"/>
        <v>-4.7499999999999994E-2</v>
      </c>
      <c r="CX10" s="123">
        <f t="shared" si="38"/>
        <v>0</v>
      </c>
      <c r="CY10" s="123">
        <f t="shared" si="38"/>
        <v>0</v>
      </c>
      <c r="CZ10" s="123">
        <f t="shared" si="38"/>
        <v>1.6899999999999998E-2</v>
      </c>
      <c r="DA10" s="123">
        <f t="shared" si="38"/>
        <v>-7.8100000000000003E-2</v>
      </c>
      <c r="DB10" s="123">
        <f t="shared" si="38"/>
        <v>-4.0400000000000005E-2</v>
      </c>
      <c r="DC10" s="123">
        <f t="shared" si="38"/>
        <v>-0.12319999999999998</v>
      </c>
      <c r="DD10" s="123">
        <f t="shared" si="38"/>
        <v>-8.9300000000000004E-2</v>
      </c>
      <c r="DE10" s="123">
        <f t="shared" si="38"/>
        <v>0</v>
      </c>
      <c r="DF10" s="123">
        <f t="shared" si="38"/>
        <v>0</v>
      </c>
      <c r="DG10" s="123">
        <f t="shared" si="38"/>
        <v>3.8300000000000001E-2</v>
      </c>
      <c r="DH10" s="123">
        <f t="shared" si="38"/>
        <v>4.7000000000000011E-3</v>
      </c>
      <c r="DI10" s="57">
        <f t="shared" si="6"/>
        <v>-0.12319999999999998</v>
      </c>
      <c r="DJ10" s="57">
        <f t="shared" si="7"/>
        <v>5.538709677419356E-3</v>
      </c>
      <c r="DK10" s="57">
        <f t="shared" si="8"/>
        <v>0.15070000000000003</v>
      </c>
      <c r="DN10" s="126"/>
      <c r="DO10" s="125"/>
      <c r="DP10" s="125" t="s">
        <v>0</v>
      </c>
      <c r="DQ10" s="21" t="s">
        <v>9</v>
      </c>
      <c r="DR10" s="97">
        <v>2.5000000000000001E-3</v>
      </c>
      <c r="DS10" s="123">
        <f t="shared" ref="DS10:EW10" si="39">SUM( -DS2, -DS3,DS4,DS5, -DS6, -DS7,DS8,DS9)</f>
        <v>3.7900000000000003E-2</v>
      </c>
      <c r="DT10" s="123">
        <f t="shared" si="39"/>
        <v>1.8099999999999998E-2</v>
      </c>
      <c r="DU10" s="123">
        <f t="shared" si="39"/>
        <v>4.8299999999999996E-2</v>
      </c>
      <c r="DV10" s="123">
        <f t="shared" si="39"/>
        <v>0</v>
      </c>
      <c r="DW10" s="123">
        <f t="shared" si="39"/>
        <v>0</v>
      </c>
      <c r="DX10" s="123">
        <f t="shared" si="39"/>
        <v>-2.4099999999999996E-2</v>
      </c>
      <c r="DY10" s="123">
        <f t="shared" si="39"/>
        <v>-6.720000000000001E-2</v>
      </c>
      <c r="DZ10" s="123">
        <f t="shared" si="39"/>
        <v>-7.6999999999999985E-3</v>
      </c>
      <c r="EA10" s="123">
        <f t="shared" si="39"/>
        <v>-5.729999999999999E-2</v>
      </c>
      <c r="EB10" s="123">
        <f t="shared" si="39"/>
        <v>-6.6000000000000008E-3</v>
      </c>
      <c r="EC10" s="123">
        <f t="shared" si="39"/>
        <v>0</v>
      </c>
      <c r="ED10" s="123">
        <f t="shared" si="39"/>
        <v>0</v>
      </c>
      <c r="EE10" s="123">
        <f t="shared" si="39"/>
        <v>-1.5099999999999999E-2</v>
      </c>
      <c r="EF10" s="123">
        <f t="shared" si="39"/>
        <v>-4.3799999999999999E-2</v>
      </c>
      <c r="EG10" s="123">
        <f t="shared" si="39"/>
        <v>7.5400000000000009E-2</v>
      </c>
      <c r="EH10" s="123">
        <f t="shared" si="39"/>
        <v>2.9599999999999998E-2</v>
      </c>
      <c r="EI10" s="123">
        <f t="shared" si="39"/>
        <v>-3.7199999999999997E-2</v>
      </c>
      <c r="EJ10" s="123">
        <f t="shared" si="39"/>
        <v>0</v>
      </c>
      <c r="EK10" s="123">
        <f t="shared" si="39"/>
        <v>0</v>
      </c>
      <c r="EL10" s="123">
        <f t="shared" si="39"/>
        <v>2.0400000000000001E-2</v>
      </c>
      <c r="EM10" s="123">
        <f t="shared" si="39"/>
        <v>3.6000000000000004E-2</v>
      </c>
      <c r="EN10" s="123">
        <f t="shared" si="39"/>
        <v>-3.1999999999999993E-3</v>
      </c>
      <c r="EO10" s="123">
        <f t="shared" si="39"/>
        <v>-1.9E-2</v>
      </c>
      <c r="EP10" s="123">
        <f t="shared" si="39"/>
        <v>-1.0900000000000002E-2</v>
      </c>
      <c r="EQ10" s="123">
        <f t="shared" si="39"/>
        <v>0</v>
      </c>
      <c r="ER10" s="123">
        <f t="shared" si="39"/>
        <v>0</v>
      </c>
      <c r="ES10" s="123">
        <f t="shared" si="39"/>
        <v>-2.3699999999999999E-2</v>
      </c>
      <c r="ET10" s="123">
        <f t="shared" si="39"/>
        <v>-1.2799999999999999E-2</v>
      </c>
      <c r="EU10" s="123">
        <f t="shared" si="39"/>
        <v>-4.3099999999999999E-2</v>
      </c>
      <c r="EV10" s="123">
        <f t="shared" si="39"/>
        <v>-1.04E-2</v>
      </c>
      <c r="EW10" s="123">
        <f t="shared" si="39"/>
        <v>0</v>
      </c>
      <c r="EX10" s="57">
        <f t="shared" si="9"/>
        <v>-6.720000000000001E-2</v>
      </c>
      <c r="EY10" s="57">
        <f t="shared" si="10"/>
        <v>-3.7548387096774188E-3</v>
      </c>
      <c r="EZ10" s="57">
        <f t="shared" si="11"/>
        <v>7.5400000000000009E-2</v>
      </c>
      <c r="FC10" s="126"/>
      <c r="FD10" s="125"/>
      <c r="FE10" s="125"/>
      <c r="FF10" s="125"/>
      <c r="FG10" s="21" t="s">
        <v>9</v>
      </c>
      <c r="FH10" s="97">
        <v>2.5000000000000001E-3</v>
      </c>
      <c r="FI10" s="123">
        <f t="shared" ref="FI10:GM10" si="40">SUM( -FI2, -FI3,FI4,FI5, -FI6, -FI7,FI8,FI9)</f>
        <v>3.3100000000000004E-2</v>
      </c>
      <c r="FJ10" s="123">
        <f t="shared" si="40"/>
        <v>0</v>
      </c>
      <c r="FK10" s="123">
        <f t="shared" si="40"/>
        <v>0</v>
      </c>
      <c r="FL10" s="123">
        <f t="shared" si="40"/>
        <v>1.4800000000000002E-2</v>
      </c>
      <c r="FM10" s="123">
        <f t="shared" si="40"/>
        <v>9.0999999999999987E-3</v>
      </c>
      <c r="FN10" s="123">
        <f t="shared" si="40"/>
        <v>3.6299999999999999E-2</v>
      </c>
      <c r="FO10" s="123">
        <f t="shared" si="40"/>
        <v>-4.6999999999999993E-2</v>
      </c>
      <c r="FP10" s="123">
        <f t="shared" si="40"/>
        <v>-2.0400000000000001E-2</v>
      </c>
      <c r="FQ10" s="123">
        <f t="shared" si="40"/>
        <v>0</v>
      </c>
      <c r="FR10" s="123">
        <f t="shared" si="40"/>
        <v>0</v>
      </c>
      <c r="FS10" s="123">
        <f t="shared" si="40"/>
        <v>4.4900000000000002E-2</v>
      </c>
      <c r="FT10" s="123">
        <f t="shared" si="40"/>
        <v>9.9999999999999829E-5</v>
      </c>
      <c r="FU10" s="123">
        <f t="shared" si="40"/>
        <v>2.5199999999999997E-2</v>
      </c>
      <c r="FV10" s="123">
        <f t="shared" si="40"/>
        <v>1.0000000000000026E-4</v>
      </c>
      <c r="FW10" s="123">
        <f t="shared" si="40"/>
        <v>2.9900000000000003E-2</v>
      </c>
      <c r="FX10" s="123">
        <f t="shared" si="40"/>
        <v>0</v>
      </c>
      <c r="FY10" s="123">
        <f t="shared" si="40"/>
        <v>0</v>
      </c>
      <c r="FZ10" s="123">
        <f t="shared" si="40"/>
        <v>-5.96E-2</v>
      </c>
      <c r="GA10" s="123">
        <f t="shared" si="40"/>
        <v>-1.04E-2</v>
      </c>
      <c r="GB10" s="123">
        <f t="shared" si="40"/>
        <v>-3.6999999999999998E-2</v>
      </c>
      <c r="GC10" s="123">
        <f t="shared" si="40"/>
        <v>2.6099999999999998E-2</v>
      </c>
      <c r="GD10" s="123">
        <f t="shared" si="40"/>
        <v>2.3100000000000002E-2</v>
      </c>
      <c r="GE10" s="123">
        <f t="shared" si="40"/>
        <v>0</v>
      </c>
      <c r="GF10" s="123">
        <f t="shared" si="40"/>
        <v>0</v>
      </c>
      <c r="GG10" s="123">
        <f t="shared" si="40"/>
        <v>-4.4000000000000003E-3</v>
      </c>
      <c r="GH10" s="123">
        <f t="shared" si="40"/>
        <v>-7.5800000000000006E-2</v>
      </c>
      <c r="GI10" s="123">
        <f t="shared" si="40"/>
        <v>1.7100000000000001E-2</v>
      </c>
      <c r="GJ10" s="123">
        <f t="shared" si="40"/>
        <v>-2.5700000000000001E-2</v>
      </c>
      <c r="GK10" s="123">
        <f t="shared" si="40"/>
        <v>-1.04E-2</v>
      </c>
      <c r="GL10" s="123">
        <f t="shared" si="40"/>
        <v>0</v>
      </c>
      <c r="GM10" s="123">
        <f t="shared" si="40"/>
        <v>0</v>
      </c>
      <c r="GN10" s="57">
        <f t="shared" si="12"/>
        <v>-7.5800000000000006E-2</v>
      </c>
      <c r="GO10" s="57">
        <f t="shared" si="13"/>
        <v>-9.9677419354838649E-4</v>
      </c>
      <c r="GP10" s="57">
        <f t="shared" si="14"/>
        <v>4.4900000000000002E-2</v>
      </c>
      <c r="GR10" t="s">
        <v>0</v>
      </c>
      <c r="GS10" s="245">
        <v>1.7500000000000002E-2</v>
      </c>
      <c r="GT10" s="97">
        <v>1.7500000000000002E-2</v>
      </c>
      <c r="GU10" s="97">
        <v>2.5000000000000001E-3</v>
      </c>
      <c r="GV10" s="97">
        <v>2.5000000000000001E-3</v>
      </c>
      <c r="GW10" s="97">
        <v>2.5000000000000001E-3</v>
      </c>
      <c r="GX10" s="21" t="s">
        <v>9</v>
      </c>
      <c r="GY10" s="97">
        <v>2.5000000000000001E-3</v>
      </c>
      <c r="GZ10" s="123">
        <f t="shared" ref="GZ10:ID10" si="41">SUM( -GZ2, -GZ3,GZ4,GZ5, -GZ6, -GZ7,GZ8,GZ9)</f>
        <v>-6.59E-2</v>
      </c>
      <c r="HA10" s="123">
        <f t="shared" si="41"/>
        <v>-3.0499999999999999E-2</v>
      </c>
      <c r="HB10" s="123">
        <f t="shared" si="41"/>
        <v>-1.9199999999999998E-2</v>
      </c>
      <c r="HC10" s="123">
        <f t="shared" si="41"/>
        <v>-2.47E-2</v>
      </c>
      <c r="HD10" s="123">
        <f t="shared" si="41"/>
        <v>-8.9999999999999976E-3</v>
      </c>
      <c r="HE10" s="123">
        <f t="shared" si="41"/>
        <v>0</v>
      </c>
      <c r="HF10" s="123">
        <f t="shared" si="41"/>
        <v>0</v>
      </c>
      <c r="HG10" s="123">
        <f t="shared" si="41"/>
        <v>-4.0500000000000001E-2</v>
      </c>
      <c r="HH10" s="123">
        <f t="shared" si="41"/>
        <v>1.5000000000000011E-3</v>
      </c>
      <c r="HI10" s="123">
        <f t="shared" si="41"/>
        <v>-2.9099999999999997E-2</v>
      </c>
      <c r="HJ10" s="123">
        <f t="shared" si="41"/>
        <v>7.0300000000000015E-2</v>
      </c>
      <c r="HK10" s="123">
        <f t="shared" si="41"/>
        <v>1.8499999999999996E-2</v>
      </c>
      <c r="HL10" s="123">
        <f t="shared" si="41"/>
        <v>0</v>
      </c>
      <c r="HM10" s="123">
        <f t="shared" si="41"/>
        <v>0</v>
      </c>
      <c r="HN10" s="123">
        <f t="shared" si="41"/>
        <v>-2.8000000000000001E-2</v>
      </c>
      <c r="HO10" s="123">
        <f t="shared" si="41"/>
        <v>1.49E-2</v>
      </c>
      <c r="HP10" s="123">
        <f t="shared" si="41"/>
        <v>-1.3999999999999996E-3</v>
      </c>
      <c r="HQ10" s="123">
        <f t="shared" si="41"/>
        <v>2.9100000000000001E-2</v>
      </c>
      <c r="HR10" s="123">
        <f t="shared" si="41"/>
        <v>1.1800000000000001E-2</v>
      </c>
      <c r="HS10" s="123">
        <f t="shared" si="41"/>
        <v>0</v>
      </c>
      <c r="HT10" s="123">
        <f t="shared" si="41"/>
        <v>0</v>
      </c>
      <c r="HU10" s="123">
        <f t="shared" si="41"/>
        <v>-5.2099999999999994E-2</v>
      </c>
      <c r="HV10" s="123">
        <f t="shared" si="41"/>
        <v>-1.8599999999999998E-2</v>
      </c>
      <c r="HW10" s="123">
        <f t="shared" si="41"/>
        <v>5.1799999999999999E-2</v>
      </c>
      <c r="HX10" s="123">
        <f t="shared" si="41"/>
        <v>-1.0000000000000009E-4</v>
      </c>
      <c r="HY10" s="123">
        <f t="shared" si="41"/>
        <v>1.5499999999999998E-2</v>
      </c>
      <c r="HZ10" s="123">
        <f t="shared" si="41"/>
        <v>0</v>
      </c>
      <c r="IA10" s="123">
        <f t="shared" si="41"/>
        <v>0</v>
      </c>
      <c r="IB10" s="123">
        <f t="shared" si="41"/>
        <v>5.8999999999999999E-3</v>
      </c>
      <c r="IC10" s="123">
        <f t="shared" si="41"/>
        <v>-2.8100000000000003E-2</v>
      </c>
      <c r="ID10" s="123">
        <f t="shared" si="41"/>
        <v>0</v>
      </c>
      <c r="IE10" s="57">
        <f t="shared" si="15"/>
        <v>-6.59E-2</v>
      </c>
      <c r="IF10" s="57">
        <f t="shared" si="16"/>
        <v>-4.1258064516129025E-3</v>
      </c>
      <c r="IG10" s="57">
        <f t="shared" si="17"/>
        <v>7.0300000000000015E-2</v>
      </c>
      <c r="II10" t="s">
        <v>0</v>
      </c>
      <c r="IJ10" s="245">
        <v>1.7500000000000002E-2</v>
      </c>
      <c r="IK10" s="97">
        <v>1.7500000000000002E-2</v>
      </c>
      <c r="IL10" s="97">
        <v>2.5000000000000001E-3</v>
      </c>
      <c r="IM10" s="97">
        <v>2.5000000000000001E-3</v>
      </c>
      <c r="IN10" s="97">
        <v>2.5000000000000001E-3</v>
      </c>
      <c r="IO10" s="97">
        <v>2.5000000000000001E-3</v>
      </c>
      <c r="IP10" s="21" t="s">
        <v>9</v>
      </c>
      <c r="IQ10" s="97">
        <v>2.5000000000000001E-3</v>
      </c>
      <c r="IR10" s="123">
        <f t="shared" ref="IR10:JV10" si="42">SUM( -IR2, -IR3,IR4,IR5, -IR6, -IR7,IR8,IR9)</f>
        <v>-1.7900000000000003E-2</v>
      </c>
      <c r="IS10" s="123">
        <f t="shared" si="42"/>
        <v>-7.3000000000000001E-3</v>
      </c>
      <c r="IT10" s="123">
        <f t="shared" si="42"/>
        <v>-8.6999999999999994E-3</v>
      </c>
      <c r="IU10" s="123">
        <f t="shared" si="42"/>
        <v>0</v>
      </c>
      <c r="IV10" s="123">
        <f t="shared" si="42"/>
        <v>0</v>
      </c>
      <c r="IW10" s="123">
        <f t="shared" si="42"/>
        <v>-1.9400000000000001E-2</v>
      </c>
      <c r="IX10" s="123">
        <f t="shared" si="42"/>
        <v>1.03E-2</v>
      </c>
      <c r="IY10" s="123">
        <f t="shared" si="42"/>
        <v>-3.5999999999999997E-2</v>
      </c>
      <c r="IZ10" s="123">
        <f t="shared" si="42"/>
        <v>1.3099999999999999E-2</v>
      </c>
      <c r="JA10" s="123">
        <f t="shared" si="42"/>
        <v>3.9999999999999996E-4</v>
      </c>
      <c r="JB10" s="123">
        <f t="shared" si="42"/>
        <v>0</v>
      </c>
      <c r="JC10" s="123">
        <f t="shared" si="42"/>
        <v>0</v>
      </c>
      <c r="JD10" s="123">
        <f t="shared" si="42"/>
        <v>1.1900000000000001E-2</v>
      </c>
      <c r="JE10" s="123">
        <f t="shared" si="42"/>
        <v>-1.01E-2</v>
      </c>
      <c r="JF10" s="123">
        <f t="shared" si="42"/>
        <v>-2.1500000000000002E-2</v>
      </c>
      <c r="JG10" s="123">
        <f t="shared" si="42"/>
        <v>2.5699999999999997E-2</v>
      </c>
      <c r="JH10" s="123">
        <f t="shared" si="42"/>
        <v>-1.9999999999999997E-2</v>
      </c>
      <c r="JI10" s="123">
        <f t="shared" si="42"/>
        <v>0</v>
      </c>
      <c r="JJ10" s="123">
        <f t="shared" si="42"/>
        <v>0</v>
      </c>
      <c r="JK10" s="123">
        <f t="shared" si="42"/>
        <v>-1.72E-2</v>
      </c>
      <c r="JL10" s="123">
        <f t="shared" si="42"/>
        <v>-5.16E-2</v>
      </c>
      <c r="JM10" s="123">
        <f t="shared" si="42"/>
        <v>-1.0699999999999998E-2</v>
      </c>
      <c r="JN10" s="123">
        <f t="shared" si="42"/>
        <v>6.0000000000000038E-4</v>
      </c>
      <c r="JO10" s="123">
        <f t="shared" si="42"/>
        <v>-2.1000000000000001E-2</v>
      </c>
      <c r="JP10" s="123">
        <f t="shared" si="42"/>
        <v>0</v>
      </c>
      <c r="JQ10" s="123">
        <f t="shared" si="42"/>
        <v>0</v>
      </c>
      <c r="JR10" s="123">
        <f t="shared" si="42"/>
        <v>-4.2499999999999996E-2</v>
      </c>
      <c r="JS10" s="123">
        <f t="shared" si="42"/>
        <v>-1.1000000000000001E-3</v>
      </c>
      <c r="JT10" s="123">
        <f t="shared" si="42"/>
        <v>-2.6999999999999996E-2</v>
      </c>
      <c r="JU10" s="123">
        <f t="shared" si="42"/>
        <v>-1.6000000000000004E-2</v>
      </c>
      <c r="JV10" s="123">
        <f t="shared" si="42"/>
        <v>3.6900000000000002E-2</v>
      </c>
      <c r="JW10" s="57">
        <f t="shared" si="18"/>
        <v>-5.16E-2</v>
      </c>
      <c r="JX10" s="57">
        <f t="shared" si="19"/>
        <v>-7.3903225806451599E-3</v>
      </c>
      <c r="JY10" s="57">
        <f t="shared" si="20"/>
        <v>3.6900000000000002E-2</v>
      </c>
      <c r="KA10" t="s">
        <v>0</v>
      </c>
      <c r="KB10" s="245">
        <v>1.7500000000000002E-2</v>
      </c>
      <c r="KC10" s="97">
        <v>1.7500000000000002E-2</v>
      </c>
      <c r="KD10" s="97">
        <v>2.5000000000000001E-3</v>
      </c>
      <c r="KE10" s="97">
        <v>2.5000000000000001E-3</v>
      </c>
      <c r="KF10" s="97">
        <v>2.5000000000000001E-3</v>
      </c>
      <c r="KG10" s="97">
        <v>2.5000000000000001E-3</v>
      </c>
      <c r="KH10" s="97">
        <v>2.5000000000000001E-3</v>
      </c>
      <c r="KI10" s="21" t="s">
        <v>9</v>
      </c>
      <c r="KJ10" s="97">
        <v>2.5000000000000001E-3</v>
      </c>
      <c r="KK10" s="123">
        <f t="shared" ref="KK10:LO10" si="43">SUM( -KK2, -KK3,KK4,KK5, -KK6, -KK7,KK8,KK9)</f>
        <v>0</v>
      </c>
      <c r="KL10" s="123">
        <f t="shared" si="43"/>
        <v>0</v>
      </c>
      <c r="KM10" s="123">
        <f t="shared" si="43"/>
        <v>1.26E-2</v>
      </c>
      <c r="KN10" s="123">
        <f t="shared" si="43"/>
        <v>-2.2599999999999999E-2</v>
      </c>
      <c r="KO10" s="123">
        <f t="shared" si="43"/>
        <v>-3.2500000000000001E-2</v>
      </c>
      <c r="KP10" s="123">
        <f t="shared" si="43"/>
        <v>-9.4999999999999998E-3</v>
      </c>
      <c r="KQ10" s="123">
        <f t="shared" si="43"/>
        <v>5.2599999999999994E-2</v>
      </c>
      <c r="KR10" s="123">
        <f t="shared" si="43"/>
        <v>0</v>
      </c>
      <c r="KS10" s="123">
        <f t="shared" si="43"/>
        <v>0</v>
      </c>
      <c r="KT10" s="123">
        <f t="shared" si="43"/>
        <v>4.5999999999999999E-3</v>
      </c>
      <c r="KU10" s="123">
        <f t="shared" si="43"/>
        <v>4.4000000000000003E-3</v>
      </c>
      <c r="KV10" s="123">
        <f t="shared" si="43"/>
        <v>-1.3100000000000001E-2</v>
      </c>
      <c r="KW10" s="123">
        <f t="shared" si="43"/>
        <v>-2.7999999999999995E-3</v>
      </c>
      <c r="KX10" s="123">
        <f t="shared" si="43"/>
        <v>-7.1999999999999989E-3</v>
      </c>
      <c r="KY10" s="123">
        <f t="shared" si="43"/>
        <v>0</v>
      </c>
      <c r="KZ10" s="123">
        <f t="shared" si="43"/>
        <v>0</v>
      </c>
      <c r="LA10" s="123">
        <f t="shared" si="43"/>
        <v>-2.7899999999999998E-2</v>
      </c>
      <c r="LB10" s="123">
        <f t="shared" si="43"/>
        <v>-4.1700000000000001E-2</v>
      </c>
      <c r="LC10" s="123">
        <f t="shared" si="43"/>
        <v>5.6299999999999989E-2</v>
      </c>
      <c r="LD10" s="123">
        <f t="shared" si="43"/>
        <v>-2.47E-2</v>
      </c>
      <c r="LE10" s="123">
        <f t="shared" si="43"/>
        <v>2.3900000000000005E-2</v>
      </c>
      <c r="LF10" s="123">
        <f t="shared" si="43"/>
        <v>0</v>
      </c>
      <c r="LG10" s="123">
        <f t="shared" si="43"/>
        <v>0</v>
      </c>
      <c r="LH10" s="123">
        <f t="shared" si="43"/>
        <v>1.04E-2</v>
      </c>
      <c r="LI10" s="123">
        <f t="shared" si="43"/>
        <v>-2.3599999999999999E-2</v>
      </c>
      <c r="LJ10" s="123">
        <f t="shared" si="43"/>
        <v>-3.0200000000000001E-2</v>
      </c>
      <c r="LK10" s="123">
        <f t="shared" si="43"/>
        <v>1.2000000000000001E-3</v>
      </c>
      <c r="LL10" s="123">
        <f t="shared" si="43"/>
        <v>-7.0900000000000005E-2</v>
      </c>
      <c r="LM10" s="123">
        <f t="shared" si="43"/>
        <v>0</v>
      </c>
      <c r="LN10" s="123">
        <f t="shared" si="43"/>
        <v>0</v>
      </c>
      <c r="LO10" s="123">
        <f t="shared" si="43"/>
        <v>-5.9000000000000007E-3</v>
      </c>
      <c r="LP10" s="57">
        <f t="shared" si="21"/>
        <v>-7.0900000000000005E-2</v>
      </c>
      <c r="LQ10" s="57">
        <f t="shared" si="22"/>
        <v>-4.7290322580645161E-3</v>
      </c>
      <c r="LR10" s="57">
        <f t="shared" si="23"/>
        <v>5.6299999999999989E-2</v>
      </c>
      <c r="LS10" t="s">
        <v>0</v>
      </c>
      <c r="LU10" s="245">
        <v>1.7500000000000002E-2</v>
      </c>
      <c r="LV10" s="97">
        <v>1.7500000000000002E-2</v>
      </c>
      <c r="LW10" s="97">
        <v>2.5000000000000001E-3</v>
      </c>
      <c r="LX10" s="97">
        <v>2.5000000000000001E-3</v>
      </c>
      <c r="LY10" s="97">
        <v>2.5000000000000001E-3</v>
      </c>
      <c r="LZ10" s="97">
        <v>2.5000000000000001E-3</v>
      </c>
      <c r="MA10" s="97">
        <v>2.5000000000000001E-3</v>
      </c>
      <c r="MB10" s="97">
        <v>2.5000000000000001E-3</v>
      </c>
      <c r="MC10" s="21" t="s">
        <v>9</v>
      </c>
      <c r="MD10" s="245">
        <v>2.5000000000000001E-3</v>
      </c>
      <c r="ME10" s="123">
        <f t="shared" ref="ME10:NI10" si="44">SUM( -ME2, -ME3,ME4,ME5, -ME6, -ME7,ME8,ME9)</f>
        <v>2.7000000000000001E-3</v>
      </c>
      <c r="MF10" s="123">
        <f t="shared" si="44"/>
        <v>1.3600000000000001E-2</v>
      </c>
      <c r="MG10" s="123">
        <f t="shared" si="44"/>
        <v>2.8900000000000002E-2</v>
      </c>
      <c r="MH10" s="123">
        <f t="shared" si="44"/>
        <v>-3.3999999999999994E-3</v>
      </c>
      <c r="MI10" s="123">
        <f t="shared" si="44"/>
        <v>0</v>
      </c>
      <c r="MJ10" s="123">
        <f t="shared" si="44"/>
        <v>0</v>
      </c>
      <c r="MK10" s="123">
        <f t="shared" si="44"/>
        <v>2.0299999999999999E-2</v>
      </c>
      <c r="ML10" s="123">
        <f t="shared" si="44"/>
        <v>4.9200000000000008E-2</v>
      </c>
      <c r="MM10" s="123">
        <f t="shared" si="44"/>
        <v>-3.6999999999999998E-2</v>
      </c>
      <c r="MN10" s="123">
        <f t="shared" si="44"/>
        <v>2.3099999999999999E-2</v>
      </c>
      <c r="MO10" s="123">
        <f t="shared" si="44"/>
        <v>-1.01E-2</v>
      </c>
      <c r="MP10" s="123">
        <f t="shared" si="44"/>
        <v>0</v>
      </c>
      <c r="MQ10" s="123">
        <f t="shared" si="44"/>
        <v>0</v>
      </c>
      <c r="MR10" s="123">
        <f t="shared" si="44"/>
        <v>-1.83E-2</v>
      </c>
      <c r="MS10" s="123">
        <f t="shared" si="44"/>
        <v>-1.21E-2</v>
      </c>
      <c r="MT10" s="123">
        <f t="shared" si="44"/>
        <v>-1.4800000000000001E-2</v>
      </c>
      <c r="MU10" s="123">
        <f t="shared" si="44"/>
        <v>-9.9000000000000008E-3</v>
      </c>
      <c r="MV10" s="123">
        <f t="shared" si="44"/>
        <v>1.2200000000000001E-2</v>
      </c>
      <c r="MW10" s="123">
        <f t="shared" si="44"/>
        <v>0</v>
      </c>
      <c r="MX10" s="123">
        <f t="shared" si="44"/>
        <v>0</v>
      </c>
      <c r="MY10" s="123">
        <f t="shared" si="44"/>
        <v>5.2499999999999998E-2</v>
      </c>
      <c r="MZ10" s="123">
        <f t="shared" si="44"/>
        <v>2.8199999999999996E-2</v>
      </c>
      <c r="NA10" s="123">
        <f t="shared" si="44"/>
        <v>4.9199999999999994E-2</v>
      </c>
      <c r="NB10" s="123">
        <f t="shared" si="44"/>
        <v>5.3999999999999994E-3</v>
      </c>
      <c r="NC10" s="123">
        <f t="shared" si="44"/>
        <v>9.4000000000000021E-3</v>
      </c>
      <c r="ND10" s="123">
        <f t="shared" si="44"/>
        <v>0</v>
      </c>
      <c r="NE10" s="123">
        <f t="shared" si="44"/>
        <v>0</v>
      </c>
      <c r="NF10" s="123">
        <f t="shared" si="44"/>
        <v>0</v>
      </c>
      <c r="NG10" s="123">
        <f t="shared" si="44"/>
        <v>0</v>
      </c>
      <c r="NH10" s="123">
        <f t="shared" si="44"/>
        <v>0</v>
      </c>
      <c r="NI10" s="123">
        <f t="shared" si="44"/>
        <v>0</v>
      </c>
      <c r="NJ10" s="57">
        <f t="shared" si="24"/>
        <v>-3.6999999999999998E-2</v>
      </c>
      <c r="NK10" s="57">
        <f t="shared" si="25"/>
        <v>6.0999999999999995E-3</v>
      </c>
      <c r="NL10" s="57">
        <f t="shared" si="26"/>
        <v>5.2499999999999998E-2</v>
      </c>
      <c r="NN10" t="s">
        <v>0</v>
      </c>
      <c r="NO10" s="126"/>
      <c r="NP10" s="125"/>
      <c r="NQ10" s="125"/>
      <c r="NR10" s="125"/>
      <c r="NS10" s="125"/>
      <c r="NT10" s="124"/>
      <c r="NU10" s="124"/>
      <c r="NV10" s="124"/>
      <c r="NW10" s="124"/>
      <c r="NX10" s="21" t="s">
        <v>9</v>
      </c>
      <c r="NY10" s="127"/>
      <c r="NZ10" s="123">
        <f t="shared" ref="NZ10:PD10" si="45">SUM( -NZ2, -NZ3,NZ4,NZ5, -NZ6, -NZ7,NZ8,NZ9)</f>
        <v>0</v>
      </c>
      <c r="OA10" s="123">
        <f t="shared" si="45"/>
        <v>0</v>
      </c>
      <c r="OB10" s="123">
        <f t="shared" si="45"/>
        <v>0</v>
      </c>
      <c r="OC10" s="123">
        <f t="shared" si="45"/>
        <v>0</v>
      </c>
      <c r="OD10" s="123">
        <f t="shared" si="45"/>
        <v>0</v>
      </c>
      <c r="OE10" s="123">
        <f t="shared" si="45"/>
        <v>0</v>
      </c>
      <c r="OF10" s="123">
        <f t="shared" si="45"/>
        <v>0</v>
      </c>
      <c r="OG10" s="123">
        <f t="shared" si="45"/>
        <v>0</v>
      </c>
      <c r="OH10" s="123">
        <f t="shared" si="45"/>
        <v>0</v>
      </c>
      <c r="OI10" s="123">
        <f t="shared" si="45"/>
        <v>0</v>
      </c>
      <c r="OJ10" s="123">
        <f t="shared" si="45"/>
        <v>0</v>
      </c>
      <c r="OK10" s="123">
        <f t="shared" si="45"/>
        <v>0</v>
      </c>
      <c r="OL10" s="123">
        <f t="shared" si="45"/>
        <v>0</v>
      </c>
      <c r="OM10" s="123">
        <f t="shared" si="45"/>
        <v>0</v>
      </c>
      <c r="ON10" s="123">
        <f t="shared" si="45"/>
        <v>0</v>
      </c>
      <c r="OO10" s="123">
        <f t="shared" si="45"/>
        <v>0</v>
      </c>
      <c r="OP10" s="123">
        <f t="shared" si="45"/>
        <v>0</v>
      </c>
      <c r="OQ10" s="123">
        <f t="shared" si="45"/>
        <v>0</v>
      </c>
      <c r="OR10" s="123">
        <f t="shared" si="45"/>
        <v>0</v>
      </c>
      <c r="OS10" s="123">
        <f t="shared" si="45"/>
        <v>0</v>
      </c>
      <c r="OT10" s="123">
        <f t="shared" si="45"/>
        <v>0</v>
      </c>
      <c r="OU10" s="123">
        <f t="shared" si="45"/>
        <v>0</v>
      </c>
      <c r="OV10" s="123">
        <f t="shared" si="45"/>
        <v>0</v>
      </c>
      <c r="OW10" s="123">
        <f t="shared" si="45"/>
        <v>0</v>
      </c>
      <c r="OX10" s="123">
        <f t="shared" si="45"/>
        <v>0</v>
      </c>
      <c r="OY10" s="123">
        <f t="shared" si="45"/>
        <v>0</v>
      </c>
      <c r="OZ10" s="123">
        <f t="shared" si="45"/>
        <v>0</v>
      </c>
      <c r="PA10" s="123">
        <f t="shared" si="45"/>
        <v>0</v>
      </c>
      <c r="PB10" s="123">
        <f t="shared" si="45"/>
        <v>0</v>
      </c>
      <c r="PC10" s="123">
        <f t="shared" si="45"/>
        <v>0</v>
      </c>
      <c r="PD10" s="123">
        <f t="shared" si="45"/>
        <v>0</v>
      </c>
      <c r="PE10" s="57">
        <f t="shared" si="27"/>
        <v>0</v>
      </c>
      <c r="PF10" s="57">
        <f t="shared" si="28"/>
        <v>0</v>
      </c>
      <c r="PG10" s="57">
        <f t="shared" si="29"/>
        <v>0</v>
      </c>
      <c r="PI10" t="s">
        <v>0</v>
      </c>
      <c r="PJ10" s="126"/>
      <c r="PK10" s="125"/>
      <c r="PL10" s="125"/>
      <c r="PM10" s="125"/>
      <c r="PN10" s="125"/>
      <c r="PO10" s="124"/>
      <c r="PP10" s="124"/>
      <c r="PQ10" s="124"/>
      <c r="PR10" s="124"/>
      <c r="PS10" s="124"/>
      <c r="PT10" s="21" t="s">
        <v>9</v>
      </c>
      <c r="PU10" s="97"/>
      <c r="PV10" s="123">
        <f t="shared" ref="PV10:QZ10" si="46">SUM( -PV2, -PV3,PV4,PV5, -PV6, -PV7,PV8,PV9)</f>
        <v>0</v>
      </c>
      <c r="PW10" s="123">
        <f t="shared" si="46"/>
        <v>0</v>
      </c>
      <c r="PX10" s="123">
        <f t="shared" si="46"/>
        <v>0</v>
      </c>
      <c r="PY10" s="123">
        <f t="shared" si="46"/>
        <v>0</v>
      </c>
      <c r="PZ10" s="123">
        <f t="shared" si="46"/>
        <v>0</v>
      </c>
      <c r="QA10" s="123">
        <f t="shared" si="46"/>
        <v>0</v>
      </c>
      <c r="QB10" s="123">
        <f t="shared" si="46"/>
        <v>0</v>
      </c>
      <c r="QC10" s="123">
        <f t="shared" si="46"/>
        <v>0</v>
      </c>
      <c r="QD10" s="123">
        <f t="shared" si="46"/>
        <v>0</v>
      </c>
      <c r="QE10" s="123">
        <f t="shared" si="46"/>
        <v>0</v>
      </c>
      <c r="QF10" s="123">
        <f t="shared" si="46"/>
        <v>0</v>
      </c>
      <c r="QG10" s="123">
        <f t="shared" si="46"/>
        <v>0</v>
      </c>
      <c r="QH10" s="123">
        <f t="shared" si="46"/>
        <v>0</v>
      </c>
      <c r="QI10" s="123">
        <f t="shared" si="46"/>
        <v>0</v>
      </c>
      <c r="QJ10" s="123">
        <f t="shared" si="46"/>
        <v>0</v>
      </c>
      <c r="QK10" s="123">
        <f t="shared" si="46"/>
        <v>0</v>
      </c>
      <c r="QL10" s="123">
        <f t="shared" si="46"/>
        <v>0</v>
      </c>
      <c r="QM10" s="123">
        <f t="shared" si="46"/>
        <v>0</v>
      </c>
      <c r="QN10" s="123">
        <f t="shared" si="46"/>
        <v>0</v>
      </c>
      <c r="QO10" s="123">
        <f t="shared" si="46"/>
        <v>0</v>
      </c>
      <c r="QP10" s="123">
        <f t="shared" si="46"/>
        <v>0</v>
      </c>
      <c r="QQ10" s="123">
        <f t="shared" si="46"/>
        <v>0</v>
      </c>
      <c r="QR10" s="123">
        <f t="shared" si="46"/>
        <v>0</v>
      </c>
      <c r="QS10" s="123">
        <f t="shared" si="46"/>
        <v>0</v>
      </c>
      <c r="QT10" s="123">
        <f t="shared" si="46"/>
        <v>0</v>
      </c>
      <c r="QU10" s="123">
        <f t="shared" si="46"/>
        <v>0</v>
      </c>
      <c r="QV10" s="123">
        <f t="shared" si="46"/>
        <v>0</v>
      </c>
      <c r="QW10" s="123">
        <f t="shared" si="46"/>
        <v>0</v>
      </c>
      <c r="QX10" s="123">
        <f t="shared" si="46"/>
        <v>0</v>
      </c>
      <c r="QY10" s="123">
        <f t="shared" si="46"/>
        <v>0</v>
      </c>
      <c r="QZ10" s="123">
        <f t="shared" si="46"/>
        <v>0</v>
      </c>
      <c r="RA10" s="57">
        <f t="shared" si="30"/>
        <v>0</v>
      </c>
      <c r="RB10" s="57">
        <f t="shared" si="31"/>
        <v>0</v>
      </c>
      <c r="RC10" s="57">
        <f t="shared" si="32"/>
        <v>0</v>
      </c>
      <c r="RE10" t="s">
        <v>0</v>
      </c>
      <c r="RF10" s="126"/>
      <c r="RG10" s="125"/>
      <c r="RH10" s="125"/>
      <c r="RI10" s="125"/>
      <c r="RJ10" s="125"/>
      <c r="RK10" s="124"/>
      <c r="RL10" s="124"/>
      <c r="RM10" s="124" t="s">
        <v>0</v>
      </c>
      <c r="RN10" s="124"/>
      <c r="RO10" s="124"/>
      <c r="RP10" s="124"/>
      <c r="RQ10" s="21" t="s">
        <v>9</v>
      </c>
      <c r="RR10" s="97"/>
      <c r="RS10" s="123">
        <f t="shared" ref="RS10:SW10" si="47">SUM( -RS2, -RS3,RS4,RS5, -RS6, -RS7,RS8,RS9)</f>
        <v>0</v>
      </c>
      <c r="RT10" s="123">
        <f t="shared" si="47"/>
        <v>0</v>
      </c>
      <c r="RU10" s="123">
        <f t="shared" si="47"/>
        <v>0</v>
      </c>
      <c r="RV10" s="123">
        <f t="shared" si="47"/>
        <v>0</v>
      </c>
      <c r="RW10" s="123">
        <f t="shared" si="47"/>
        <v>0</v>
      </c>
      <c r="RX10" s="123">
        <f t="shared" si="47"/>
        <v>0</v>
      </c>
      <c r="RY10" s="123">
        <f t="shared" si="47"/>
        <v>0</v>
      </c>
      <c r="RZ10" s="123">
        <f t="shared" si="47"/>
        <v>0</v>
      </c>
      <c r="SA10" s="123">
        <f t="shared" si="47"/>
        <v>0</v>
      </c>
      <c r="SB10" s="123">
        <f t="shared" si="47"/>
        <v>0</v>
      </c>
      <c r="SC10" s="123">
        <f t="shared" si="47"/>
        <v>0</v>
      </c>
      <c r="SD10" s="123">
        <f t="shared" si="47"/>
        <v>0</v>
      </c>
      <c r="SE10" s="123">
        <f t="shared" si="47"/>
        <v>0</v>
      </c>
      <c r="SF10" s="123">
        <f t="shared" si="47"/>
        <v>0</v>
      </c>
      <c r="SG10" s="123">
        <f t="shared" si="47"/>
        <v>0</v>
      </c>
      <c r="SH10" s="123">
        <f t="shared" si="47"/>
        <v>0</v>
      </c>
      <c r="SI10" s="123">
        <f t="shared" si="47"/>
        <v>0</v>
      </c>
      <c r="SJ10" s="123">
        <f t="shared" si="47"/>
        <v>0</v>
      </c>
      <c r="SK10" s="123">
        <f t="shared" si="47"/>
        <v>0</v>
      </c>
      <c r="SL10" s="123">
        <f t="shared" si="47"/>
        <v>0</v>
      </c>
      <c r="SM10" s="123">
        <f t="shared" si="47"/>
        <v>0</v>
      </c>
      <c r="SN10" s="123">
        <f t="shared" si="47"/>
        <v>0</v>
      </c>
      <c r="SO10" s="123">
        <f t="shared" si="47"/>
        <v>0</v>
      </c>
      <c r="SP10" s="123">
        <f t="shared" si="47"/>
        <v>0</v>
      </c>
      <c r="SQ10" s="123">
        <f t="shared" si="47"/>
        <v>0</v>
      </c>
      <c r="SR10" s="123">
        <f t="shared" si="47"/>
        <v>0</v>
      </c>
      <c r="SS10" s="123">
        <f t="shared" si="47"/>
        <v>0</v>
      </c>
      <c r="ST10" s="123">
        <f t="shared" si="47"/>
        <v>0</v>
      </c>
      <c r="SU10" s="123">
        <f t="shared" si="47"/>
        <v>0</v>
      </c>
      <c r="SV10" s="123">
        <f t="shared" si="47"/>
        <v>0</v>
      </c>
      <c r="SW10" s="123">
        <f t="shared" si="47"/>
        <v>0</v>
      </c>
      <c r="SX10" s="57">
        <f t="shared" si="33"/>
        <v>0</v>
      </c>
      <c r="SY10" s="57">
        <f t="shared" si="34"/>
        <v>0</v>
      </c>
      <c r="SZ10" s="57">
        <f t="shared" si="35"/>
        <v>0</v>
      </c>
    </row>
    <row r="11" spans="1:521" ht="15.75" thickBot="1" x14ac:dyDescent="0.3">
      <c r="B11" s="5" t="s">
        <v>86</v>
      </c>
      <c r="C11" s="15">
        <v>0.84501000000000004</v>
      </c>
      <c r="D11" s="48">
        <v>4.1999999999999997E-3</v>
      </c>
      <c r="E11" s="48">
        <v>1.2999999999999999E-3</v>
      </c>
      <c r="F11" s="48">
        <v>2.5999999999999999E-3</v>
      </c>
      <c r="G11" s="48"/>
      <c r="H11" s="48"/>
      <c r="I11" s="48">
        <v>-2.7000000000000001E-3</v>
      </c>
      <c r="J11" s="48">
        <v>-1.6000000000000001E-3</v>
      </c>
      <c r="K11" s="48">
        <v>-1.2999999999999999E-3</v>
      </c>
      <c r="L11" s="48">
        <v>2.5000000000000001E-3</v>
      </c>
      <c r="M11" s="48">
        <v>5.9999999999999995E-4</v>
      </c>
      <c r="N11" s="48"/>
      <c r="O11" s="48"/>
      <c r="P11" s="48">
        <v>7.1000000000000004E-3</v>
      </c>
      <c r="Q11" s="48">
        <v>-2.8E-3</v>
      </c>
      <c r="R11" s="48">
        <v>8.0000000000000004E-4</v>
      </c>
      <c r="S11" s="48">
        <v>-4.1999999999999997E-3</v>
      </c>
      <c r="T11" s="48">
        <v>8.9999999999999998E-4</v>
      </c>
      <c r="U11" s="48"/>
      <c r="V11" s="48"/>
      <c r="W11" s="48">
        <v>6.9999999999999999E-4</v>
      </c>
      <c r="X11" s="48">
        <v>-3.8E-3</v>
      </c>
      <c r="Y11" s="48">
        <v>-6.3E-3</v>
      </c>
      <c r="Z11" s="48">
        <v>-1.5E-3</v>
      </c>
      <c r="AA11" s="48">
        <v>1.6999999999999999E-3</v>
      </c>
      <c r="AB11" s="48"/>
      <c r="AC11" s="48"/>
      <c r="AD11" s="48">
        <v>1.6000000000000001E-3</v>
      </c>
      <c r="AE11" s="48">
        <v>3.0000000000000001E-3</v>
      </c>
      <c r="AF11" s="48">
        <v>-1.2999999999999999E-3</v>
      </c>
      <c r="AG11" s="48">
        <v>-3.3999999999999998E-3</v>
      </c>
      <c r="AH11" s="48">
        <v>-2.8999999999999998E-3</v>
      </c>
      <c r="AI11" s="58">
        <f t="shared" si="0"/>
        <v>-6.3E-3</v>
      </c>
      <c r="AJ11" s="58">
        <f t="shared" si="1"/>
        <v>-2.0869565217391303E-4</v>
      </c>
      <c r="AK11" s="58">
        <f t="shared" si="2"/>
        <v>7.1000000000000004E-3</v>
      </c>
      <c r="AM11" s="15">
        <v>0.84501000000000004</v>
      </c>
      <c r="AN11" s="9" t="s">
        <v>86</v>
      </c>
      <c r="AO11" s="15">
        <v>0.84111999999999998</v>
      </c>
      <c r="AP11" s="48"/>
      <c r="AQ11" s="48"/>
      <c r="AR11" s="48">
        <v>1.2999999999999999E-2</v>
      </c>
      <c r="AS11" s="48">
        <v>-3.8E-3</v>
      </c>
      <c r="AT11" s="48">
        <v>-1.6999999999999999E-3</v>
      </c>
      <c r="AU11" s="48">
        <v>4.1999999999999997E-3</v>
      </c>
      <c r="AV11" s="48">
        <v>6.9999999999999999E-4</v>
      </c>
      <c r="AW11" s="48"/>
      <c r="AX11" s="48"/>
      <c r="AY11" s="48">
        <v>-4.5999999999999999E-3</v>
      </c>
      <c r="AZ11" s="180">
        <v>-2.0999999999999999E-3</v>
      </c>
      <c r="BA11" s="48">
        <v>-4.1999999999999997E-3</v>
      </c>
      <c r="BB11" s="48">
        <v>-8.9999999999999993E-3</v>
      </c>
      <c r="BC11" s="48">
        <v>-6.9999999999999999E-4</v>
      </c>
      <c r="BD11" s="48"/>
      <c r="BE11" s="48"/>
      <c r="BF11" s="48">
        <v>3.8999999999999998E-3</v>
      </c>
      <c r="BG11" s="48">
        <v>-3.3999999999999998E-3</v>
      </c>
      <c r="BH11" s="48">
        <v>8.2000000000000007E-3</v>
      </c>
      <c r="BI11" s="48">
        <v>1.6999999999999999E-3</v>
      </c>
      <c r="BJ11" s="48">
        <v>2.0000000000000001E-4</v>
      </c>
      <c r="BK11" s="48"/>
      <c r="BL11" s="48"/>
      <c r="BM11" s="48">
        <v>5.7000000000000002E-3</v>
      </c>
      <c r="BN11" s="48">
        <v>-2.8E-3</v>
      </c>
      <c r="BO11" s="48">
        <v>8.2000000000000007E-3</v>
      </c>
      <c r="BP11" s="48">
        <v>1.3299999999999999E-2</v>
      </c>
      <c r="BQ11" s="48">
        <v>5.7999999999999996E-3</v>
      </c>
      <c r="BR11" s="48"/>
      <c r="BS11" s="48"/>
      <c r="BT11" s="48"/>
      <c r="BU11" s="58">
        <f t="shared" si="3"/>
        <v>-8.9999999999999993E-3</v>
      </c>
      <c r="BV11" s="58">
        <f t="shared" si="4"/>
        <v>1.6300000000000002E-3</v>
      </c>
      <c r="BW11" s="58">
        <f t="shared" si="5"/>
        <v>1.3299999999999999E-2</v>
      </c>
      <c r="BZ11" s="15">
        <v>0.84501000000000004</v>
      </c>
      <c r="CA11" s="15">
        <v>0.84111999999999998</v>
      </c>
      <c r="CB11" s="5" t="s">
        <v>86</v>
      </c>
      <c r="CC11" s="15">
        <v>0.86439999999999995</v>
      </c>
      <c r="CD11" s="48"/>
      <c r="CE11" s="48">
        <v>1.66E-2</v>
      </c>
      <c r="CF11" s="48">
        <v>-1.4E-3</v>
      </c>
      <c r="CG11" s="48">
        <v>-7.4999999999999997E-3</v>
      </c>
      <c r="CH11" s="48">
        <v>3.2000000000000002E-3</v>
      </c>
      <c r="CI11" s="48">
        <v>-1.6000000000000001E-3</v>
      </c>
      <c r="CJ11" s="48"/>
      <c r="CK11" s="48"/>
      <c r="CL11" s="48">
        <v>8.3999999999999995E-3</v>
      </c>
      <c r="CM11" s="48">
        <v>3.5000000000000001E-3</v>
      </c>
      <c r="CN11" s="48">
        <v>6.1999999999999998E-3</v>
      </c>
      <c r="CO11" s="48">
        <v>1.3299999999999999E-2</v>
      </c>
      <c r="CP11" s="48">
        <v>1.21E-2</v>
      </c>
      <c r="CQ11" s="48"/>
      <c r="CR11" s="48"/>
      <c r="CS11" s="48">
        <v>8.0999999999999996E-3</v>
      </c>
      <c r="CT11" s="48">
        <v>1.2999999999999999E-3</v>
      </c>
      <c r="CU11" s="48">
        <v>2.8500000000000001E-2</v>
      </c>
      <c r="CV11" s="48">
        <v>-7.7000000000000002E-3</v>
      </c>
      <c r="CW11" s="48">
        <v>-1.35E-2</v>
      </c>
      <c r="CX11" s="48"/>
      <c r="CY11" s="48"/>
      <c r="CZ11" s="48">
        <v>2.5399999999999999E-2</v>
      </c>
      <c r="DA11" s="48">
        <v>-1.15E-2</v>
      </c>
      <c r="DB11" s="48">
        <v>-1.9E-3</v>
      </c>
      <c r="DC11" s="48">
        <v>-1.1599999999999999E-2</v>
      </c>
      <c r="DD11" s="48">
        <v>-1.06E-2</v>
      </c>
      <c r="DE11" s="48"/>
      <c r="DF11" s="48"/>
      <c r="DG11" s="48">
        <v>-4.4999999999999997E-3</v>
      </c>
      <c r="DH11" s="48">
        <v>6.9999999999999999E-4</v>
      </c>
      <c r="DI11" s="58">
        <f t="shared" si="6"/>
        <v>-1.35E-2</v>
      </c>
      <c r="DJ11" s="58">
        <f t="shared" si="7"/>
        <v>2.5227272727272737E-3</v>
      </c>
      <c r="DK11" s="58">
        <f t="shared" si="8"/>
        <v>2.8500000000000001E-2</v>
      </c>
      <c r="DN11" s="15">
        <v>0.84501000000000004</v>
      </c>
      <c r="DO11" s="15">
        <v>0.84111999999999998</v>
      </c>
      <c r="DP11" s="15">
        <v>0.86439999999999995</v>
      </c>
      <c r="DQ11" s="5" t="s">
        <v>86</v>
      </c>
      <c r="DR11" s="15">
        <v>0.88841000000000003</v>
      </c>
      <c r="DS11" s="48">
        <v>-2.5000000000000001E-3</v>
      </c>
      <c r="DT11" s="48">
        <v>-1.09E-2</v>
      </c>
      <c r="DU11" s="48">
        <v>6.8999999999999999E-3</v>
      </c>
      <c r="DV11" s="48"/>
      <c r="DW11" s="48"/>
      <c r="DX11" s="48">
        <v>4.1000000000000003E-3</v>
      </c>
      <c r="DY11" s="48">
        <v>5.0000000000000001E-4</v>
      </c>
      <c r="DZ11" s="48">
        <v>-6.7000000000000002E-3</v>
      </c>
      <c r="EA11" s="48">
        <v>1.2999999999999999E-3</v>
      </c>
      <c r="EB11" s="48">
        <v>1.4E-3</v>
      </c>
      <c r="EC11" s="48"/>
      <c r="ED11" s="48"/>
      <c r="EE11" s="48">
        <v>-1E-3</v>
      </c>
      <c r="EF11" s="48">
        <v>-3.0000000000000001E-3</v>
      </c>
      <c r="EG11" s="48">
        <v>2.7000000000000001E-3</v>
      </c>
      <c r="EH11" s="48">
        <v>-1E-4</v>
      </c>
      <c r="EI11" s="48">
        <v>-5.9999999999999995E-4</v>
      </c>
      <c r="EJ11" s="48"/>
      <c r="EK11" s="48"/>
      <c r="EL11" s="48">
        <v>5.5999999999999999E-3</v>
      </c>
      <c r="EM11" s="48">
        <v>1.0800000000000001E-2</v>
      </c>
      <c r="EN11" s="48">
        <v>-6.1000000000000004E-3</v>
      </c>
      <c r="EO11" s="48">
        <v>-5.0000000000000001E-3</v>
      </c>
      <c r="EP11" s="48">
        <v>3.3999999999999998E-3</v>
      </c>
      <c r="EQ11" s="48"/>
      <c r="ER11" s="48"/>
      <c r="ES11" s="48">
        <v>-3.5000000000000001E-3</v>
      </c>
      <c r="ET11" s="48">
        <v>0</v>
      </c>
      <c r="EU11" s="48">
        <v>2.5000000000000001E-3</v>
      </c>
      <c r="EV11" s="48">
        <v>-2E-3</v>
      </c>
      <c r="EW11" s="48"/>
      <c r="EX11" s="58">
        <f t="shared" si="9"/>
        <v>-1.09E-2</v>
      </c>
      <c r="EY11" s="58">
        <f t="shared" si="10"/>
        <v>-1E-4</v>
      </c>
      <c r="EZ11" s="58">
        <f t="shared" si="11"/>
        <v>1.0800000000000001E-2</v>
      </c>
      <c r="FC11" s="15">
        <v>0.84501000000000004</v>
      </c>
      <c r="FD11" s="15">
        <v>0.84111999999999998</v>
      </c>
      <c r="FE11" s="15">
        <v>0.86439999999999995</v>
      </c>
      <c r="FF11" s="15">
        <v>0.88841000000000003</v>
      </c>
      <c r="FG11" s="5" t="s">
        <v>86</v>
      </c>
      <c r="FH11" s="15">
        <v>0.86941999999999997</v>
      </c>
      <c r="FI11" s="48">
        <v>1.06E-2</v>
      </c>
      <c r="FJ11" s="48"/>
      <c r="FK11" s="48"/>
      <c r="FL11" s="48">
        <v>-6.9999999999999999E-4</v>
      </c>
      <c r="FM11" s="48">
        <v>-5.7999999999999996E-3</v>
      </c>
      <c r="FN11" s="48">
        <v>4.8999999999999998E-3</v>
      </c>
      <c r="FO11" s="48">
        <v>3.0999999999999999E-3</v>
      </c>
      <c r="FP11" s="48">
        <v>-2.7000000000000001E-3</v>
      </c>
      <c r="FQ11" s="48"/>
      <c r="FR11" s="48"/>
      <c r="FS11" s="48">
        <v>5.4000000000000003E-3</v>
      </c>
      <c r="FT11" s="48">
        <v>1.03E-2</v>
      </c>
      <c r="FU11" s="48">
        <v>6.9999999999999999E-4</v>
      </c>
      <c r="FV11" s="48">
        <v>-5.9999999999999995E-4</v>
      </c>
      <c r="FW11" s="48">
        <v>1.1599999999999999E-2</v>
      </c>
      <c r="FX11" s="48"/>
      <c r="FY11" s="48"/>
      <c r="FZ11" s="48">
        <v>2.0999999999999999E-3</v>
      </c>
      <c r="GA11" s="48">
        <v>-3.5999999999999999E-3</v>
      </c>
      <c r="GB11" s="48">
        <v>7.0000000000000001E-3</v>
      </c>
      <c r="GC11" s="48">
        <v>-1E-3</v>
      </c>
      <c r="GD11" s="48">
        <v>6.9999999999999999E-4</v>
      </c>
      <c r="GE11" s="48"/>
      <c r="GF11" s="48"/>
      <c r="GG11" s="48">
        <v>-2.0999999999999999E-3</v>
      </c>
      <c r="GH11" s="48">
        <v>-3.8999999999999998E-3</v>
      </c>
      <c r="GI11" s="48">
        <v>8.6E-3</v>
      </c>
      <c r="GJ11" s="48">
        <v>2.8E-3</v>
      </c>
      <c r="GK11" s="48">
        <v>-2.2000000000000001E-3</v>
      </c>
      <c r="GL11" s="48"/>
      <c r="GM11" s="48"/>
      <c r="GN11" s="58">
        <f t="shared" si="12"/>
        <v>-5.7999999999999996E-3</v>
      </c>
      <c r="GO11" s="58">
        <f t="shared" si="13"/>
        <v>2.1523809523809521E-3</v>
      </c>
      <c r="GP11" s="58">
        <f t="shared" si="14"/>
        <v>1.1599999999999999E-2</v>
      </c>
      <c r="GS11" s="15">
        <v>0.84501000000000004</v>
      </c>
      <c r="GT11" s="15">
        <v>0.84111999999999998</v>
      </c>
      <c r="GU11" s="15">
        <v>0.86439999999999995</v>
      </c>
      <c r="GV11" s="15">
        <v>0.88841000000000003</v>
      </c>
      <c r="GW11" s="15">
        <v>0.86941999999999997</v>
      </c>
      <c r="GX11" s="5" t="s">
        <v>86</v>
      </c>
      <c r="GY11" s="15">
        <v>0.90115999999999996</v>
      </c>
      <c r="GZ11" s="48">
        <v>-6.1000000000000004E-3</v>
      </c>
      <c r="HA11" s="48">
        <v>-1.9E-3</v>
      </c>
      <c r="HB11" s="48">
        <v>4.4999999999999997E-3</v>
      </c>
      <c r="HC11" s="48">
        <v>7.4999999999999997E-3</v>
      </c>
      <c r="HD11" s="48">
        <v>-1.01E-2</v>
      </c>
      <c r="HE11" s="48"/>
      <c r="HF11" s="48"/>
      <c r="HG11" s="48">
        <v>-2.3999999999999998E-3</v>
      </c>
      <c r="HH11" s="48">
        <v>3.7000000000000002E-3</v>
      </c>
      <c r="HI11" s="48">
        <v>1.9E-3</v>
      </c>
      <c r="HJ11" s="48">
        <v>6.0000000000000001E-3</v>
      </c>
      <c r="HK11" s="48">
        <v>1.4E-3</v>
      </c>
      <c r="HL11" s="48"/>
      <c r="HM11" s="48"/>
      <c r="HN11" s="48">
        <v>1.5E-3</v>
      </c>
      <c r="HO11" s="48">
        <v>-2.3999999999999998E-3</v>
      </c>
      <c r="HP11" s="48">
        <v>-5.9999999999999995E-4</v>
      </c>
      <c r="HQ11" s="48">
        <v>8.0999999999999996E-3</v>
      </c>
      <c r="HR11" s="48">
        <v>3.3E-3</v>
      </c>
      <c r="HS11" s="48"/>
      <c r="HT11" s="48"/>
      <c r="HU11" s="48">
        <v>-1E-3</v>
      </c>
      <c r="HV11" s="48">
        <v>1E-4</v>
      </c>
      <c r="HW11" s="48">
        <v>2.8999999999999998E-3</v>
      </c>
      <c r="HX11" s="48">
        <v>-2.7000000000000001E-3</v>
      </c>
      <c r="HY11" s="48">
        <v>7.0000000000000001E-3</v>
      </c>
      <c r="HZ11" s="48"/>
      <c r="IA11" s="48"/>
      <c r="IB11" s="48">
        <v>5.4000000000000003E-3</v>
      </c>
      <c r="IC11" s="48">
        <v>-8.6999999999999994E-3</v>
      </c>
      <c r="ID11" s="48"/>
      <c r="IE11" s="58">
        <f t="shared" si="15"/>
        <v>-1.01E-2</v>
      </c>
      <c r="IF11" s="58">
        <f t="shared" si="16"/>
        <v>7.9090909090909082E-4</v>
      </c>
      <c r="IG11" s="58">
        <f t="shared" si="17"/>
        <v>8.0999999999999996E-3</v>
      </c>
      <c r="IJ11" s="15">
        <v>0.84501000000000004</v>
      </c>
      <c r="IK11" s="15">
        <v>0.84111999999999998</v>
      </c>
      <c r="IL11" s="15">
        <v>0.86439999999999995</v>
      </c>
      <c r="IM11" s="15">
        <v>0.88841000000000003</v>
      </c>
      <c r="IN11" s="15">
        <v>0.86941999999999997</v>
      </c>
      <c r="IO11" s="15">
        <v>0.90115999999999996</v>
      </c>
      <c r="IP11" s="5" t="s">
        <v>86</v>
      </c>
      <c r="IQ11" s="15">
        <v>0.90580000000000005</v>
      </c>
      <c r="IR11" s="48">
        <v>-4.4999999999999997E-3</v>
      </c>
      <c r="IS11" s="48">
        <v>-5.0000000000000001E-4</v>
      </c>
      <c r="IT11" s="48">
        <v>-1.4E-3</v>
      </c>
      <c r="IU11" s="48"/>
      <c r="IV11" s="48"/>
      <c r="IW11" s="48">
        <v>8.8999999999999999E-3</v>
      </c>
      <c r="IX11" s="48">
        <v>-6.8999999999999999E-3</v>
      </c>
      <c r="IY11" s="48">
        <v>-5.0000000000000001E-4</v>
      </c>
      <c r="IZ11" s="48">
        <v>-3.5999999999999999E-3</v>
      </c>
      <c r="JA11" s="48">
        <v>1E-4</v>
      </c>
      <c r="JB11" s="48"/>
      <c r="JC11" s="48"/>
      <c r="JD11" s="48">
        <v>0.01</v>
      </c>
      <c r="JE11" s="48">
        <v>5.0000000000000001E-3</v>
      </c>
      <c r="JF11" s="48">
        <v>-1.8E-3</v>
      </c>
      <c r="JG11" s="48">
        <v>1E-4</v>
      </c>
      <c r="JH11" s="48">
        <v>2.5000000000000001E-3</v>
      </c>
      <c r="JI11" s="48"/>
      <c r="JJ11" s="48"/>
      <c r="JK11" s="48">
        <v>-2.3999999999999998E-3</v>
      </c>
      <c r="JL11" s="48">
        <v>1.8E-3</v>
      </c>
      <c r="JM11" s="48">
        <v>3.3E-3</v>
      </c>
      <c r="JN11" s="48">
        <v>2.3E-3</v>
      </c>
      <c r="JO11" s="48">
        <v>1.1999999999999999E-3</v>
      </c>
      <c r="JP11" s="48"/>
      <c r="JQ11" s="48"/>
      <c r="JR11" s="48">
        <v>1.6000000000000001E-3</v>
      </c>
      <c r="JS11" s="48">
        <v>-6.7999999999999996E-3</v>
      </c>
      <c r="JT11" s="48">
        <v>2.5000000000000001E-3</v>
      </c>
      <c r="JU11" s="48">
        <v>-3.0000000000000001E-3</v>
      </c>
      <c r="JV11" s="48">
        <v>-5.3E-3</v>
      </c>
      <c r="JW11" s="58">
        <f t="shared" si="18"/>
        <v>-6.8999999999999999E-3</v>
      </c>
      <c r="JX11" s="58">
        <f t="shared" si="19"/>
        <v>1.1304347826086945E-4</v>
      </c>
      <c r="JY11" s="58">
        <f t="shared" si="20"/>
        <v>0.01</v>
      </c>
      <c r="KB11" s="15">
        <v>0.84501000000000004</v>
      </c>
      <c r="KC11" s="15">
        <v>0.84111999999999998</v>
      </c>
      <c r="KD11" s="15">
        <v>0.86439999999999995</v>
      </c>
      <c r="KE11" s="15">
        <v>0.88841000000000003</v>
      </c>
      <c r="KF11" s="15">
        <v>0.86941999999999997</v>
      </c>
      <c r="KG11" s="15">
        <v>0.90115999999999996</v>
      </c>
      <c r="KH11" s="15">
        <v>0.90580000000000005</v>
      </c>
      <c r="KI11" s="5" t="s">
        <v>86</v>
      </c>
      <c r="KJ11" s="15">
        <v>0.90047999999999995</v>
      </c>
      <c r="KK11" s="48"/>
      <c r="KL11" s="48"/>
      <c r="KM11" s="48">
        <v>-2.9999999999999997E-4</v>
      </c>
      <c r="KN11" s="48">
        <v>3.5999999999999999E-3</v>
      </c>
      <c r="KO11" s="48">
        <v>1.9E-3</v>
      </c>
      <c r="KP11" s="48">
        <v>-1E-3</v>
      </c>
      <c r="KQ11" s="48">
        <v>-1.1000000000000001E-3</v>
      </c>
      <c r="KR11" s="48"/>
      <c r="KS11" s="48"/>
      <c r="KT11" s="48">
        <v>-5.4999999999999997E-3</v>
      </c>
      <c r="KU11" s="48">
        <v>2.0999999999999999E-3</v>
      </c>
      <c r="KV11" s="48">
        <v>5.3E-3</v>
      </c>
      <c r="KW11" s="48">
        <v>1E-4</v>
      </c>
      <c r="KX11" s="48">
        <v>5.9999999999999995E-4</v>
      </c>
      <c r="KY11" s="48"/>
      <c r="KZ11" s="48"/>
      <c r="LA11" s="48">
        <v>1.1999999999999999E-3</v>
      </c>
      <c r="LB11" s="48">
        <v>-5.1000000000000004E-3</v>
      </c>
      <c r="LC11" s="48">
        <v>3.0000000000000001E-3</v>
      </c>
      <c r="LD11" s="48">
        <v>-6.8999999999999999E-3</v>
      </c>
      <c r="LE11" s="48">
        <v>3.8999999999999998E-3</v>
      </c>
      <c r="LF11" s="48"/>
      <c r="LG11" s="48"/>
      <c r="LH11" s="48">
        <v>1.2999999999999999E-3</v>
      </c>
      <c r="LI11" s="48">
        <v>-2.5000000000000001E-3</v>
      </c>
      <c r="LJ11" s="48">
        <v>-4.8999999999999998E-3</v>
      </c>
      <c r="LK11" s="48">
        <v>2.0000000000000001E-4</v>
      </c>
      <c r="LL11" s="48">
        <v>-4.1999999999999997E-3</v>
      </c>
      <c r="LM11" s="48"/>
      <c r="LN11" s="48"/>
      <c r="LO11" s="48">
        <v>1.2999999999999999E-3</v>
      </c>
      <c r="LP11" s="58">
        <f t="shared" si="21"/>
        <v>-6.8999999999999999E-3</v>
      </c>
      <c r="LQ11" s="58">
        <f t="shared" si="22"/>
        <v>-3.3333333333333343E-4</v>
      </c>
      <c r="LR11" s="58">
        <f t="shared" si="23"/>
        <v>5.3E-3</v>
      </c>
      <c r="LU11" s="15">
        <v>0.84501000000000004</v>
      </c>
      <c r="LV11" s="15">
        <v>0.84111999999999998</v>
      </c>
      <c r="LW11" s="15">
        <v>0.86439999999999995</v>
      </c>
      <c r="LX11" s="15">
        <v>0.88841000000000003</v>
      </c>
      <c r="LY11" s="15">
        <v>0.86941999999999997</v>
      </c>
      <c r="LZ11" s="15">
        <v>0.90115999999999996</v>
      </c>
      <c r="MA11" s="15">
        <v>0.90580000000000005</v>
      </c>
      <c r="MB11" s="15">
        <v>0.90047999999999995</v>
      </c>
      <c r="MC11" s="5" t="s">
        <v>86</v>
      </c>
      <c r="MD11" s="15">
        <v>0.89251999999999998</v>
      </c>
      <c r="ME11" s="48">
        <v>-3.0000000000000001E-3</v>
      </c>
      <c r="MF11" s="48">
        <v>-2.0999999999999999E-3</v>
      </c>
      <c r="MG11" s="48">
        <v>5.1000000000000004E-3</v>
      </c>
      <c r="MH11" s="48">
        <v>-8.0000000000000004E-4</v>
      </c>
      <c r="MI11" s="48"/>
      <c r="MJ11" s="48"/>
      <c r="MK11" s="48">
        <v>6.4999999999999997E-3</v>
      </c>
      <c r="ML11" s="48">
        <v>1.1299999999999999E-2</v>
      </c>
      <c r="MM11" s="48">
        <v>1.1000000000000001E-3</v>
      </c>
      <c r="MN11" s="48">
        <v>1.5800000000000002E-2</v>
      </c>
      <c r="MO11" s="48">
        <v>3.5999999999999999E-3</v>
      </c>
      <c r="MP11" s="48"/>
      <c r="MQ11" s="48"/>
      <c r="MR11" s="48">
        <v>-2.0999999999999999E-3</v>
      </c>
      <c r="MS11" s="48">
        <v>-4.3E-3</v>
      </c>
      <c r="MT11" s="48">
        <v>-8.5000000000000006E-3</v>
      </c>
      <c r="MU11" s="48">
        <v>1.8E-3</v>
      </c>
      <c r="MV11" s="48">
        <v>3.8E-3</v>
      </c>
      <c r="MW11" s="48"/>
      <c r="MX11" s="48"/>
      <c r="MY11" s="48">
        <v>2.3E-3</v>
      </c>
      <c r="MZ11" s="48">
        <v>1.2999999999999999E-3</v>
      </c>
      <c r="NA11" s="48">
        <v>-1.1000000000000001E-3</v>
      </c>
      <c r="NB11" s="48">
        <v>-4.0000000000000002E-4</v>
      </c>
      <c r="NC11" s="48">
        <v>8.9999999999999998E-4</v>
      </c>
      <c r="ND11" s="48"/>
      <c r="NE11" s="48"/>
      <c r="NF11" s="48"/>
      <c r="NG11" s="48"/>
      <c r="NH11" s="48"/>
      <c r="NI11" s="48"/>
      <c r="NJ11" s="58">
        <f t="shared" si="24"/>
        <v>-8.5000000000000006E-3</v>
      </c>
      <c r="NK11" s="58">
        <f t="shared" si="25"/>
        <v>1.6421052631578948E-3</v>
      </c>
      <c r="NL11" s="58">
        <f t="shared" si="26"/>
        <v>1.5800000000000002E-2</v>
      </c>
      <c r="NO11" s="15"/>
      <c r="NP11" s="15"/>
      <c r="NQ11" s="15"/>
      <c r="NR11" s="15"/>
      <c r="NS11" s="15"/>
      <c r="NT11" s="15"/>
      <c r="NU11" s="15"/>
      <c r="NV11" s="95"/>
      <c r="NW11" s="15"/>
      <c r="NX11" s="5" t="s">
        <v>86</v>
      </c>
      <c r="NY11" s="6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58">
        <f t="shared" si="27"/>
        <v>0</v>
      </c>
      <c r="PF11" s="58" t="e">
        <f t="shared" si="28"/>
        <v>#DIV/0!</v>
      </c>
      <c r="PG11" s="58">
        <f t="shared" si="29"/>
        <v>0</v>
      </c>
      <c r="PJ11" s="15"/>
      <c r="PK11" s="15"/>
      <c r="PL11" s="15"/>
      <c r="PM11" s="15"/>
      <c r="PN11" s="15"/>
      <c r="PO11" s="15"/>
      <c r="PP11" s="15"/>
      <c r="PQ11" s="95"/>
      <c r="PR11" s="15"/>
      <c r="PS11" s="15"/>
      <c r="PT11" s="5" t="s">
        <v>86</v>
      </c>
      <c r="PU11" s="15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58">
        <f t="shared" si="30"/>
        <v>0</v>
      </c>
      <c r="RB11" s="58" t="e">
        <f t="shared" si="31"/>
        <v>#DIV/0!</v>
      </c>
      <c r="RC11" s="58">
        <f t="shared" si="32"/>
        <v>0</v>
      </c>
      <c r="RF11" s="15"/>
      <c r="RG11" s="15"/>
      <c r="RH11" s="15"/>
      <c r="RI11" s="15"/>
      <c r="RJ11" s="15"/>
      <c r="RK11" s="15"/>
      <c r="RL11" s="15"/>
      <c r="RM11" s="95"/>
      <c r="RN11" s="15"/>
      <c r="RO11" s="15"/>
      <c r="RP11" s="15"/>
      <c r="RQ11" s="5" t="s">
        <v>86</v>
      </c>
      <c r="RR11" s="15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58">
        <f t="shared" si="33"/>
        <v>0</v>
      </c>
      <c r="SY11" s="58" t="e">
        <f t="shared" si="34"/>
        <v>#DIV/0!</v>
      </c>
      <c r="SZ11" s="58">
        <f t="shared" si="35"/>
        <v>0</v>
      </c>
    </row>
    <row r="12" spans="1:521" ht="15.75" thickBot="1" x14ac:dyDescent="0.3">
      <c r="B12" s="5" t="s">
        <v>116</v>
      </c>
      <c r="C12" s="15">
        <v>1.0848599999999999</v>
      </c>
      <c r="D12" s="48">
        <v>1E-4</v>
      </c>
      <c r="E12" s="48">
        <v>-2.9999999999999997E-4</v>
      </c>
      <c r="F12" s="48">
        <v>-5.0000000000000001E-4</v>
      </c>
      <c r="G12" s="48"/>
      <c r="H12" s="48"/>
      <c r="I12" s="48">
        <v>-8.9999999999999998E-4</v>
      </c>
      <c r="J12" s="48">
        <v>-1.6999999999999999E-3</v>
      </c>
      <c r="K12" s="48">
        <v>0</v>
      </c>
      <c r="L12" s="48">
        <v>-6.9999999999999999E-4</v>
      </c>
      <c r="M12" s="48">
        <v>8.9999999999999998E-4</v>
      </c>
      <c r="N12" s="48"/>
      <c r="O12" s="48"/>
      <c r="P12" s="48">
        <v>-5.9999999999999995E-4</v>
      </c>
      <c r="Q12" s="48">
        <v>-3.3999999999999998E-3</v>
      </c>
      <c r="R12" s="48">
        <v>-1.1000000000000001E-3</v>
      </c>
      <c r="S12" s="48">
        <v>-1.1000000000000001E-3</v>
      </c>
      <c r="T12" s="48">
        <v>-6.9999999999999999E-4</v>
      </c>
      <c r="U12" s="48"/>
      <c r="V12" s="48"/>
      <c r="W12" s="48">
        <v>1.1000000000000001E-3</v>
      </c>
      <c r="X12" s="48">
        <v>-2.9999999999999997E-4</v>
      </c>
      <c r="Y12" s="48">
        <v>-1E-4</v>
      </c>
      <c r="Z12" s="48">
        <v>-1.8E-3</v>
      </c>
      <c r="AA12" s="48">
        <v>2.9999999999999997E-4</v>
      </c>
      <c r="AB12" s="48"/>
      <c r="AC12" s="48"/>
      <c r="AD12" s="48">
        <v>-1.6999999999999999E-3</v>
      </c>
      <c r="AE12" s="48">
        <v>4.1999999999999997E-3</v>
      </c>
      <c r="AF12" s="48">
        <v>-5.9999999999999995E-4</v>
      </c>
      <c r="AG12" s="48">
        <v>-1.6999999999999999E-3</v>
      </c>
      <c r="AH12" s="48">
        <v>-1E-3</v>
      </c>
      <c r="AI12" s="58">
        <f t="shared" si="0"/>
        <v>-3.3999999999999998E-3</v>
      </c>
      <c r="AJ12" s="58">
        <f t="shared" si="1"/>
        <v>-5.0434782608695648E-4</v>
      </c>
      <c r="AK12" s="58">
        <f t="shared" si="2"/>
        <v>4.1999999999999997E-3</v>
      </c>
      <c r="AL12" t="s">
        <v>0</v>
      </c>
      <c r="AM12" s="15">
        <v>1.0848599999999999</v>
      </c>
      <c r="AN12" s="9" t="s">
        <v>116</v>
      </c>
      <c r="AO12" s="15">
        <v>1.0689299999999999</v>
      </c>
      <c r="AP12" s="48"/>
      <c r="AQ12" s="48"/>
      <c r="AR12" s="48">
        <v>5.9999999999999995E-4</v>
      </c>
      <c r="AS12" s="48">
        <v>2.8999999999999998E-3</v>
      </c>
      <c r="AT12" s="48">
        <v>6.9999999999999999E-4</v>
      </c>
      <c r="AU12" s="48">
        <v>-2.9999999999999997E-4</v>
      </c>
      <c r="AV12" s="48">
        <v>-2.0000000000000001E-4</v>
      </c>
      <c r="AW12" s="48"/>
      <c r="AX12" s="48"/>
      <c r="AY12" s="48">
        <v>-2.8999999999999998E-3</v>
      </c>
      <c r="AZ12" s="48">
        <v>-8.9999999999999998E-4</v>
      </c>
      <c r="BA12" s="48">
        <v>-1.2999999999999999E-3</v>
      </c>
      <c r="BB12" s="48">
        <v>-1.6000000000000001E-3</v>
      </c>
      <c r="BC12" s="48">
        <v>1.6000000000000001E-3</v>
      </c>
      <c r="BD12" s="48"/>
      <c r="BE12" s="48"/>
      <c r="BF12" s="48">
        <v>-6.9999999999999999E-4</v>
      </c>
      <c r="BG12" s="48">
        <v>-1.4E-3</v>
      </c>
      <c r="BH12" s="48">
        <v>2.5999999999999999E-3</v>
      </c>
      <c r="BI12" s="48">
        <v>-1.4E-3</v>
      </c>
      <c r="BJ12" s="48">
        <v>-1E-4</v>
      </c>
      <c r="BK12" s="48"/>
      <c r="BL12" s="48"/>
      <c r="BM12" s="48">
        <v>1.8E-3</v>
      </c>
      <c r="BN12" s="48">
        <v>-2.9999999999999997E-4</v>
      </c>
      <c r="BO12" s="48">
        <v>1.5E-3</v>
      </c>
      <c r="BP12" s="48">
        <v>1.8E-3</v>
      </c>
      <c r="BQ12" s="48">
        <v>2.0000000000000001E-4</v>
      </c>
      <c r="BR12" s="48"/>
      <c r="BS12" s="48"/>
      <c r="BT12" s="48"/>
      <c r="BU12" s="58">
        <f t="shared" si="3"/>
        <v>-2.8999999999999998E-3</v>
      </c>
      <c r="BV12" s="58">
        <f t="shared" si="4"/>
        <v>1.3000000000000002E-4</v>
      </c>
      <c r="BW12" s="58">
        <f t="shared" si="5"/>
        <v>2.8999999999999998E-3</v>
      </c>
      <c r="BZ12" s="15">
        <v>1.0848599999999999</v>
      </c>
      <c r="CA12" s="15">
        <v>1.0689299999999999</v>
      </c>
      <c r="CB12" s="5" t="s">
        <v>116</v>
      </c>
      <c r="CC12" s="15">
        <v>1.0636000000000001</v>
      </c>
      <c r="CD12" s="48"/>
      <c r="CE12" s="48">
        <v>3.5000000000000001E-3</v>
      </c>
      <c r="CF12" s="48">
        <v>1.5E-3</v>
      </c>
      <c r="CG12" s="48">
        <v>-2.3999999999999998E-3</v>
      </c>
      <c r="CH12" s="48">
        <v>-2.8E-3</v>
      </c>
      <c r="CI12" s="48">
        <v>-3.5000000000000001E-3</v>
      </c>
      <c r="CJ12" s="48"/>
      <c r="CK12" s="48"/>
      <c r="CL12" s="48">
        <v>4.0000000000000002E-4</v>
      </c>
      <c r="CM12" s="48">
        <v>2.0999999999999999E-3</v>
      </c>
      <c r="CN12" s="48">
        <v>-2.8E-3</v>
      </c>
      <c r="CO12" s="48">
        <v>-1.5E-3</v>
      </c>
      <c r="CP12" s="48">
        <v>1.1999999999999999E-3</v>
      </c>
      <c r="CQ12" s="48"/>
      <c r="CR12" s="48"/>
      <c r="CS12" s="48">
        <v>1.6000000000000001E-3</v>
      </c>
      <c r="CT12" s="48">
        <v>-1.6000000000000001E-3</v>
      </c>
      <c r="CU12" s="48">
        <v>-1E-4</v>
      </c>
      <c r="CV12" s="48">
        <v>-2.0999999999999999E-3</v>
      </c>
      <c r="CW12" s="180">
        <v>-2.0000000000000001E-4</v>
      </c>
      <c r="CX12" s="48"/>
      <c r="CY12" s="48"/>
      <c r="CZ12" s="48">
        <v>1.6999999999999999E-3</v>
      </c>
      <c r="DA12" s="48">
        <v>3.0999999999999999E-3</v>
      </c>
      <c r="DB12" s="48">
        <v>4.4999999999999997E-3</v>
      </c>
      <c r="DC12" s="48">
        <v>-2.0000000000000001E-4</v>
      </c>
      <c r="DD12" s="48">
        <v>-2.7000000000000001E-3</v>
      </c>
      <c r="DE12" s="48"/>
      <c r="DF12" s="48"/>
      <c r="DG12" s="48">
        <v>-4.0000000000000002E-4</v>
      </c>
      <c r="DH12" s="48">
        <v>1.9E-3</v>
      </c>
      <c r="DI12" s="58">
        <f t="shared" si="6"/>
        <v>-3.5000000000000001E-3</v>
      </c>
      <c r="DJ12" s="58">
        <f t="shared" si="7"/>
        <v>5.4545454545454512E-5</v>
      </c>
      <c r="DK12" s="58">
        <f t="shared" si="8"/>
        <v>4.4999999999999997E-3</v>
      </c>
      <c r="DN12" s="15">
        <v>1.0848599999999999</v>
      </c>
      <c r="DO12" s="15">
        <v>1.0689299999999999</v>
      </c>
      <c r="DP12" s="15">
        <v>1.0636000000000001</v>
      </c>
      <c r="DQ12" s="5" t="s">
        <v>116</v>
      </c>
      <c r="DR12" s="15">
        <v>1.06019</v>
      </c>
      <c r="DS12" s="48">
        <v>-1.4E-3</v>
      </c>
      <c r="DT12" s="48">
        <v>-1E-3</v>
      </c>
      <c r="DU12" s="48">
        <v>-1.1000000000000001E-3</v>
      </c>
      <c r="DV12" s="48"/>
      <c r="DW12" s="48"/>
      <c r="DX12" s="48">
        <v>1E-3</v>
      </c>
      <c r="DY12" s="48">
        <v>2.9999999999999997E-4</v>
      </c>
      <c r="DZ12" s="48">
        <v>-5.9999999999999995E-4</v>
      </c>
      <c r="EA12" s="48">
        <v>1.1000000000000001E-3</v>
      </c>
      <c r="EB12" s="48">
        <v>1E-4</v>
      </c>
      <c r="EC12" s="48"/>
      <c r="ED12" s="48"/>
      <c r="EE12" s="48">
        <v>-4.0000000000000002E-4</v>
      </c>
      <c r="EF12" s="48">
        <v>-2.0000000000000001E-4</v>
      </c>
      <c r="EG12" s="48">
        <v>-1.8E-3</v>
      </c>
      <c r="EH12" s="48">
        <v>-1E-3</v>
      </c>
      <c r="EI12" s="48">
        <v>1E-4</v>
      </c>
      <c r="EJ12" s="48"/>
      <c r="EK12" s="48"/>
      <c r="EL12" s="48">
        <v>4.0000000000000002E-4</v>
      </c>
      <c r="EM12" s="48">
        <v>1.2999999999999999E-3</v>
      </c>
      <c r="EN12" s="48">
        <v>-1E-3</v>
      </c>
      <c r="EO12" s="48">
        <v>5.0000000000000001E-4</v>
      </c>
      <c r="EP12" s="48">
        <v>1.2999999999999999E-3</v>
      </c>
      <c r="EQ12" s="48"/>
      <c r="ER12" s="48"/>
      <c r="ES12" s="48">
        <v>3.7000000000000002E-3</v>
      </c>
      <c r="ET12" s="48">
        <v>-1.4E-3</v>
      </c>
      <c r="EU12" s="48">
        <v>4.8999999999999998E-3</v>
      </c>
      <c r="EV12" s="48">
        <v>-8.9999999999999998E-4</v>
      </c>
      <c r="EW12" s="48"/>
      <c r="EX12" s="58">
        <f t="shared" si="9"/>
        <v>-1.8E-3</v>
      </c>
      <c r="EY12" s="58">
        <f t="shared" si="10"/>
        <v>1.772727272727273E-4</v>
      </c>
      <c r="EZ12" s="58">
        <f t="shared" si="11"/>
        <v>4.8999999999999998E-3</v>
      </c>
      <c r="FC12" s="15">
        <v>1.0848599999999999</v>
      </c>
      <c r="FD12" s="15">
        <v>1.0689299999999999</v>
      </c>
      <c r="FE12" s="15">
        <v>1.0636000000000001</v>
      </c>
      <c r="FF12" s="15">
        <v>1.06019</v>
      </c>
      <c r="FG12" s="5" t="s">
        <v>116</v>
      </c>
      <c r="FH12" s="15">
        <v>1.0572900000000001</v>
      </c>
      <c r="FI12" s="48">
        <v>-1.8E-3</v>
      </c>
      <c r="FJ12" s="48"/>
      <c r="FK12" s="48"/>
      <c r="FL12" s="48">
        <v>-2.3999999999999998E-3</v>
      </c>
      <c r="FM12" s="48">
        <v>1.9E-3</v>
      </c>
      <c r="FN12" s="48">
        <v>-1.2999999999999999E-3</v>
      </c>
      <c r="FO12" s="48">
        <v>1.6000000000000001E-3</v>
      </c>
      <c r="FP12" s="48">
        <v>-1.4E-3</v>
      </c>
      <c r="FQ12" s="48"/>
      <c r="FR12" s="48"/>
      <c r="FS12" s="48">
        <v>-2.9999999999999997E-4</v>
      </c>
      <c r="FT12" s="48">
        <v>4.0000000000000002E-4</v>
      </c>
      <c r="FU12" s="48">
        <v>2.9999999999999997E-4</v>
      </c>
      <c r="FV12" s="48">
        <v>-2.9999999999999997E-4</v>
      </c>
      <c r="FW12" s="180">
        <v>-4.0000000000000002E-4</v>
      </c>
      <c r="FX12" s="48"/>
      <c r="FY12" s="48"/>
      <c r="FZ12" s="48">
        <v>9.4000000000000004E-3</v>
      </c>
      <c r="GA12" s="48">
        <v>1.5E-3</v>
      </c>
      <c r="GB12" s="48">
        <v>-1.8E-3</v>
      </c>
      <c r="GC12" s="48">
        <v>3.2000000000000002E-3</v>
      </c>
      <c r="GD12" s="48">
        <v>-3.5999999999999999E-3</v>
      </c>
      <c r="GE12" s="48"/>
      <c r="GF12" s="48"/>
      <c r="GG12" s="48">
        <v>1E-4</v>
      </c>
      <c r="GH12" s="48">
        <v>1.6999999999999999E-3</v>
      </c>
      <c r="GI12" s="48">
        <v>5.1999999999999998E-3</v>
      </c>
      <c r="GJ12" s="48">
        <v>2.2000000000000001E-3</v>
      </c>
      <c r="GK12" s="48">
        <v>-5.0000000000000001E-4</v>
      </c>
      <c r="GL12" s="48"/>
      <c r="GM12" s="48"/>
      <c r="GN12" s="58">
        <f t="shared" si="12"/>
        <v>-3.5999999999999999E-3</v>
      </c>
      <c r="GO12" s="58">
        <f t="shared" si="13"/>
        <v>6.5238095238095235E-4</v>
      </c>
      <c r="GP12" s="58">
        <f t="shared" si="14"/>
        <v>9.4000000000000004E-3</v>
      </c>
      <c r="GS12" s="15">
        <v>1.0848599999999999</v>
      </c>
      <c r="GT12" s="15">
        <v>1.0689299999999999</v>
      </c>
      <c r="GU12" s="15">
        <v>1.0636000000000001</v>
      </c>
      <c r="GV12" s="15">
        <v>1.06019</v>
      </c>
      <c r="GW12" s="15">
        <v>1.0572900000000001</v>
      </c>
      <c r="GX12" s="5" t="s">
        <v>116</v>
      </c>
      <c r="GY12" s="15">
        <v>1.0685899999999999</v>
      </c>
      <c r="GZ12" s="48">
        <v>2.5000000000000001E-3</v>
      </c>
      <c r="HA12" s="48">
        <v>4.7000000000000002E-3</v>
      </c>
      <c r="HB12" s="48">
        <v>4.4000000000000003E-3</v>
      </c>
      <c r="HC12" s="48">
        <v>3.3E-3</v>
      </c>
      <c r="HD12" s="48">
        <v>2.5000000000000001E-3</v>
      </c>
      <c r="HE12" s="48"/>
      <c r="HF12" s="48"/>
      <c r="HG12" s="48">
        <v>-4.7000000000000002E-3</v>
      </c>
      <c r="HH12" s="48">
        <v>-3.3E-3</v>
      </c>
      <c r="HI12" s="48">
        <v>-4.3E-3</v>
      </c>
      <c r="HJ12" s="48">
        <v>-6.0000000000000001E-3</v>
      </c>
      <c r="HK12" s="48">
        <v>5.1000000000000004E-3</v>
      </c>
      <c r="HL12" s="48"/>
      <c r="HM12" s="48"/>
      <c r="HN12" s="48">
        <v>2.5000000000000001E-3</v>
      </c>
      <c r="HO12" s="48">
        <v>-3.0999999999999999E-3</v>
      </c>
      <c r="HP12" s="48">
        <v>-4.5999999999999999E-3</v>
      </c>
      <c r="HQ12" s="48">
        <v>-4.0000000000000002E-4</v>
      </c>
      <c r="HR12" s="48">
        <v>-1.5E-3</v>
      </c>
      <c r="HS12" s="48"/>
      <c r="HT12" s="48"/>
      <c r="HU12" s="48">
        <v>2.5000000000000001E-3</v>
      </c>
      <c r="HV12" s="48">
        <v>1.1999999999999999E-3</v>
      </c>
      <c r="HW12" s="48">
        <v>-1.8E-3</v>
      </c>
      <c r="HX12" s="48">
        <v>-2.5000000000000001E-3</v>
      </c>
      <c r="HY12" s="48">
        <v>0</v>
      </c>
      <c r="HZ12" s="48"/>
      <c r="IA12" s="48"/>
      <c r="IB12" s="48">
        <v>5.4000000000000003E-3</v>
      </c>
      <c r="IC12" s="48">
        <v>-4.5999999999999999E-3</v>
      </c>
      <c r="ID12" s="48"/>
      <c r="IE12" s="58">
        <f t="shared" si="15"/>
        <v>-6.0000000000000001E-3</v>
      </c>
      <c r="IF12" s="58">
        <f t="shared" si="16"/>
        <v>-1.2272727272727272E-4</v>
      </c>
      <c r="IG12" s="58">
        <f t="shared" si="17"/>
        <v>5.4000000000000003E-3</v>
      </c>
      <c r="IJ12" s="15">
        <v>1.0848599999999999</v>
      </c>
      <c r="IK12" s="15">
        <v>1.0689299999999999</v>
      </c>
      <c r="IL12" s="15">
        <v>1.0636000000000001</v>
      </c>
      <c r="IM12" s="15">
        <v>1.06019</v>
      </c>
      <c r="IN12" s="15">
        <v>1.0572900000000001</v>
      </c>
      <c r="IO12" s="15">
        <v>1.0685899999999999</v>
      </c>
      <c r="IP12" s="5" t="s">
        <v>116</v>
      </c>
      <c r="IQ12" s="15">
        <v>1.0641400000000001</v>
      </c>
      <c r="IR12" s="48">
        <v>-1E-4</v>
      </c>
      <c r="IS12" s="48">
        <v>-1.5E-3</v>
      </c>
      <c r="IT12" s="48">
        <v>1E-4</v>
      </c>
      <c r="IU12" s="48"/>
      <c r="IV12" s="48"/>
      <c r="IW12" s="48">
        <v>2.5000000000000001E-3</v>
      </c>
      <c r="IX12" s="48">
        <v>-2.8E-3</v>
      </c>
      <c r="IY12" s="48">
        <v>8.0000000000000004E-4</v>
      </c>
      <c r="IZ12" s="48">
        <v>-2E-3</v>
      </c>
      <c r="JA12" s="48">
        <v>2.5999999999999999E-3</v>
      </c>
      <c r="JB12" s="48"/>
      <c r="JC12" s="48"/>
      <c r="JD12" s="48">
        <v>4.4000000000000003E-3</v>
      </c>
      <c r="JE12" s="48">
        <v>3.0999999999999999E-3</v>
      </c>
      <c r="JF12" s="48">
        <v>5.7999999999999996E-3</v>
      </c>
      <c r="JG12" s="48">
        <v>-1E-3</v>
      </c>
      <c r="JH12" s="48">
        <v>-3.3999999999999998E-3</v>
      </c>
      <c r="JI12" s="48"/>
      <c r="JJ12" s="48"/>
      <c r="JK12" s="48">
        <v>2E-3</v>
      </c>
      <c r="JL12" s="48">
        <v>6.9999999999999999E-4</v>
      </c>
      <c r="JM12" s="48">
        <v>2.9999999999999997E-4</v>
      </c>
      <c r="JN12" s="48">
        <v>-2.2000000000000001E-3</v>
      </c>
      <c r="JO12" s="48">
        <v>2.0000000000000001E-4</v>
      </c>
      <c r="JP12" s="48"/>
      <c r="JQ12" s="48"/>
      <c r="JR12" s="48">
        <v>7.4000000000000003E-3</v>
      </c>
      <c r="JS12" s="48">
        <v>-5.1000000000000004E-3</v>
      </c>
      <c r="JT12" s="48">
        <v>8.0000000000000004E-4</v>
      </c>
      <c r="JU12" s="48">
        <v>1E-3</v>
      </c>
      <c r="JV12" s="48">
        <v>-1E-3</v>
      </c>
      <c r="JW12" s="58">
        <f t="shared" si="18"/>
        <v>-5.1000000000000004E-3</v>
      </c>
      <c r="JX12" s="58">
        <f t="shared" si="19"/>
        <v>5.4782608695652158E-4</v>
      </c>
      <c r="JY12" s="58">
        <f t="shared" si="20"/>
        <v>7.4000000000000003E-3</v>
      </c>
      <c r="KB12" s="15">
        <v>1.0848599999999999</v>
      </c>
      <c r="KC12" s="15">
        <v>1.0689299999999999</v>
      </c>
      <c r="KD12" s="15">
        <v>1.0636000000000001</v>
      </c>
      <c r="KE12" s="15">
        <v>1.06019</v>
      </c>
      <c r="KF12" s="15">
        <v>1.0572900000000001</v>
      </c>
      <c r="KG12" s="15">
        <v>1.0685899999999999</v>
      </c>
      <c r="KH12" s="15">
        <v>1.0641400000000001</v>
      </c>
      <c r="KI12" s="5" t="s">
        <v>116</v>
      </c>
      <c r="KJ12" s="15">
        <v>1.0755300000000001</v>
      </c>
      <c r="KK12" s="48"/>
      <c r="KL12" s="48"/>
      <c r="KM12" s="48">
        <v>4.0000000000000001E-3</v>
      </c>
      <c r="KN12" s="48">
        <v>-1.5E-3</v>
      </c>
      <c r="KO12" s="48">
        <v>-2.0000000000000001E-4</v>
      </c>
      <c r="KP12" s="48">
        <v>2.8E-3</v>
      </c>
      <c r="KQ12" s="48">
        <v>-4.5999999999999999E-3</v>
      </c>
      <c r="KR12" s="48"/>
      <c r="KS12" s="48"/>
      <c r="KT12" s="48">
        <v>-8.0000000000000004E-4</v>
      </c>
      <c r="KU12" s="48">
        <v>1.6999999999999999E-3</v>
      </c>
      <c r="KV12" s="48">
        <v>-1.1999999999999999E-3</v>
      </c>
      <c r="KW12" s="48">
        <v>0</v>
      </c>
      <c r="KX12" s="48">
        <v>1.8E-3</v>
      </c>
      <c r="KY12" s="48"/>
      <c r="KZ12" s="48"/>
      <c r="LA12" s="48">
        <v>-4.0000000000000002E-4</v>
      </c>
      <c r="LB12" s="48">
        <v>1.6000000000000001E-3</v>
      </c>
      <c r="LC12" s="48">
        <v>4.7000000000000002E-3</v>
      </c>
      <c r="LD12" s="48">
        <v>-6.1000000000000004E-3</v>
      </c>
      <c r="LE12" s="48">
        <v>-8.9999999999999998E-4</v>
      </c>
      <c r="LF12" s="48"/>
      <c r="LG12" s="48"/>
      <c r="LH12" s="48">
        <v>-5.0000000000000001E-4</v>
      </c>
      <c r="LI12" s="48">
        <v>-5.9999999999999995E-4</v>
      </c>
      <c r="LJ12" s="48">
        <v>2.0000000000000001E-4</v>
      </c>
      <c r="LK12" s="48">
        <v>1E-4</v>
      </c>
      <c r="LL12" s="48">
        <v>1.6000000000000001E-3</v>
      </c>
      <c r="LM12" s="48"/>
      <c r="LN12" s="48"/>
      <c r="LO12" s="48">
        <v>2.3999999999999998E-3</v>
      </c>
      <c r="LP12" s="58">
        <f t="shared" si="21"/>
        <v>-6.1000000000000004E-3</v>
      </c>
      <c r="LQ12" s="58">
        <f t="shared" si="22"/>
        <v>1.9523809523809525E-4</v>
      </c>
      <c r="LR12" s="58">
        <f t="shared" si="23"/>
        <v>4.7000000000000002E-3</v>
      </c>
      <c r="LU12" s="15">
        <v>1.0848599999999999</v>
      </c>
      <c r="LV12" s="15">
        <v>1.0689299999999999</v>
      </c>
      <c r="LW12" s="15">
        <v>1.0636000000000001</v>
      </c>
      <c r="LX12" s="15">
        <v>1.06019</v>
      </c>
      <c r="LY12" s="15">
        <v>1.0572900000000001</v>
      </c>
      <c r="LZ12" s="15">
        <v>1.0685899999999999</v>
      </c>
      <c r="MA12" s="15">
        <v>1.0641400000000001</v>
      </c>
      <c r="MB12" s="15">
        <v>1.0755300000000001</v>
      </c>
      <c r="MC12" s="5" t="s">
        <v>116</v>
      </c>
      <c r="MD12" s="15">
        <v>1.0786199999999999</v>
      </c>
      <c r="ME12" s="48">
        <v>4.4000000000000003E-3</v>
      </c>
      <c r="MF12" s="48">
        <v>-3.2000000000000002E-3</v>
      </c>
      <c r="MG12" s="48">
        <v>-1.6999999999999999E-3</v>
      </c>
      <c r="MH12" s="48">
        <v>3.0999999999999999E-3</v>
      </c>
      <c r="MI12" s="48"/>
      <c r="MJ12" s="48"/>
      <c r="MK12" s="48">
        <v>8.0000000000000004E-4</v>
      </c>
      <c r="ML12" s="48">
        <v>-1.1000000000000001E-3</v>
      </c>
      <c r="MM12" s="48">
        <v>-3.5999999999999999E-3</v>
      </c>
      <c r="MN12" s="48">
        <v>-8.9999999999999998E-4</v>
      </c>
      <c r="MO12" s="48">
        <v>8.9999999999999998E-4</v>
      </c>
      <c r="MP12" s="48"/>
      <c r="MQ12" s="48"/>
      <c r="MR12" s="48">
        <v>1E-3</v>
      </c>
      <c r="MS12" s="48">
        <v>-1.6000000000000001E-3</v>
      </c>
      <c r="MT12" s="48">
        <v>-1E-3</v>
      </c>
      <c r="MU12" s="48">
        <v>1.6000000000000001E-3</v>
      </c>
      <c r="MV12" s="48">
        <v>2.8E-3</v>
      </c>
      <c r="MW12" s="48"/>
      <c r="MX12" s="48"/>
      <c r="MY12" s="48">
        <v>-2.3999999999999998E-3</v>
      </c>
      <c r="MZ12" s="48">
        <v>4.0000000000000002E-4</v>
      </c>
      <c r="NA12" s="48">
        <v>4.0000000000000002E-4</v>
      </c>
      <c r="NB12" s="48">
        <v>4.0000000000000001E-3</v>
      </c>
      <c r="NC12" s="48">
        <v>-1E-4</v>
      </c>
      <c r="ND12" s="48"/>
      <c r="NE12" s="48"/>
      <c r="NF12" s="48"/>
      <c r="NG12" s="48"/>
      <c r="NH12" s="48"/>
      <c r="NI12" s="48"/>
      <c r="NJ12" s="58">
        <f t="shared" si="24"/>
        <v>-3.5999999999999999E-3</v>
      </c>
      <c r="NK12" s="58">
        <f t="shared" si="25"/>
        <v>2.0000000000000004E-4</v>
      </c>
      <c r="NL12" s="58">
        <f t="shared" si="26"/>
        <v>4.4000000000000003E-3</v>
      </c>
      <c r="NO12" s="15"/>
      <c r="NP12" s="15"/>
      <c r="NQ12" s="15"/>
      <c r="NR12" s="15"/>
      <c r="NS12" s="15"/>
      <c r="NT12" s="15"/>
      <c r="NU12" s="15"/>
      <c r="NV12" s="95"/>
      <c r="NW12" s="15"/>
      <c r="NX12" s="5" t="s">
        <v>116</v>
      </c>
      <c r="NY12" s="6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58">
        <f t="shared" si="27"/>
        <v>0</v>
      </c>
      <c r="PF12" s="58" t="e">
        <f t="shared" si="28"/>
        <v>#DIV/0!</v>
      </c>
      <c r="PG12" s="58">
        <f t="shared" si="29"/>
        <v>0</v>
      </c>
      <c r="PJ12" s="15"/>
      <c r="PK12" s="15"/>
      <c r="PL12" s="15"/>
      <c r="PM12" s="15"/>
      <c r="PN12" s="15"/>
      <c r="PO12" s="15"/>
      <c r="PP12" s="15"/>
      <c r="PQ12" s="95"/>
      <c r="PR12" s="15"/>
      <c r="PS12" s="15"/>
      <c r="PT12" s="5" t="s">
        <v>116</v>
      </c>
      <c r="PU12" s="15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58">
        <f t="shared" si="30"/>
        <v>0</v>
      </c>
      <c r="RB12" s="58" t="e">
        <f t="shared" si="31"/>
        <v>#DIV/0!</v>
      </c>
      <c r="RC12" s="58">
        <f t="shared" si="32"/>
        <v>0</v>
      </c>
      <c r="RF12" s="15"/>
      <c r="RG12" s="15"/>
      <c r="RH12" s="15"/>
      <c r="RI12" s="15"/>
      <c r="RJ12" s="15"/>
      <c r="RK12" s="15"/>
      <c r="RL12" s="15"/>
      <c r="RM12" s="95"/>
      <c r="RN12" s="15"/>
      <c r="RO12" s="15"/>
      <c r="RP12" s="15"/>
      <c r="RQ12" s="5" t="s">
        <v>116</v>
      </c>
      <c r="RR12" s="15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58">
        <f t="shared" si="33"/>
        <v>0</v>
      </c>
      <c r="SY12" s="58" t="e">
        <f t="shared" si="34"/>
        <v>#DIV/0!</v>
      </c>
      <c r="SZ12" s="58">
        <f t="shared" si="35"/>
        <v>0</v>
      </c>
    </row>
    <row r="13" spans="1:521" ht="15.75" thickBot="1" x14ac:dyDescent="0.3">
      <c r="B13" s="5" t="s">
        <v>115</v>
      </c>
      <c r="C13" s="15">
        <v>121.65900000000001</v>
      </c>
      <c r="D13" s="48">
        <v>4.1000000000000003E-3</v>
      </c>
      <c r="E13" s="48">
        <v>-5.4000000000000003E-3</v>
      </c>
      <c r="F13" s="48">
        <v>-6.1000000000000004E-3</v>
      </c>
      <c r="G13" s="48"/>
      <c r="H13" s="48"/>
      <c r="I13" s="48">
        <v>6.6E-3</v>
      </c>
      <c r="J13" s="48">
        <v>-3.5999999999999999E-3</v>
      </c>
      <c r="K13" s="48">
        <v>2.2000000000000001E-3</v>
      </c>
      <c r="L13" s="48">
        <v>3.5999999999999999E-3</v>
      </c>
      <c r="M13" s="48">
        <v>6.9999999999999999E-4</v>
      </c>
      <c r="N13" s="48"/>
      <c r="O13" s="48"/>
      <c r="P13" s="48">
        <v>6.1000000000000004E-3</v>
      </c>
      <c r="Q13" s="48">
        <v>2.9999999999999997E-4</v>
      </c>
      <c r="R13" s="48">
        <v>1.5E-3</v>
      </c>
      <c r="S13" s="48">
        <v>1E-3</v>
      </c>
      <c r="T13" s="48">
        <v>-4.3E-3</v>
      </c>
      <c r="U13" s="48"/>
      <c r="V13" s="48"/>
      <c r="W13" s="48">
        <v>1E-3</v>
      </c>
      <c r="X13" s="48">
        <v>-3.8E-3</v>
      </c>
      <c r="Y13" s="48">
        <v>4.0000000000000002E-4</v>
      </c>
      <c r="Z13" s="48">
        <v>-6.0000000000000001E-3</v>
      </c>
      <c r="AA13" s="48">
        <v>-4.3E-3</v>
      </c>
      <c r="AB13" s="48"/>
      <c r="AC13" s="48"/>
      <c r="AD13" s="48">
        <v>-3.8999999999999998E-3</v>
      </c>
      <c r="AE13" s="48">
        <v>3.0000000000000001E-3</v>
      </c>
      <c r="AF13" s="48">
        <v>-2.2000000000000001E-3</v>
      </c>
      <c r="AG13" s="48">
        <v>1.8E-3</v>
      </c>
      <c r="AH13" s="48">
        <v>-1E-4</v>
      </c>
      <c r="AI13" s="58">
        <f t="shared" si="0"/>
        <v>-6.1000000000000004E-3</v>
      </c>
      <c r="AJ13" s="58">
        <f t="shared" si="1"/>
        <v>-3.2173913043478263E-4</v>
      </c>
      <c r="AK13" s="58">
        <f t="shared" si="2"/>
        <v>6.6E-3</v>
      </c>
      <c r="AM13" s="15">
        <v>121.65900000000001</v>
      </c>
      <c r="AN13" s="9" t="s">
        <v>115</v>
      </c>
      <c r="AO13" s="15">
        <v>120.20099999999999</v>
      </c>
      <c r="AP13" s="48"/>
      <c r="AQ13" s="48"/>
      <c r="AR13" s="48">
        <v>5.0000000000000001E-4</v>
      </c>
      <c r="AS13" s="48">
        <v>6.8999999999999999E-3</v>
      </c>
      <c r="AT13" s="48">
        <v>-1.2999999999999999E-3</v>
      </c>
      <c r="AU13" s="48">
        <v>0</v>
      </c>
      <c r="AV13" s="48">
        <v>-5.3E-3</v>
      </c>
      <c r="AW13" s="48"/>
      <c r="AX13" s="48"/>
      <c r="AY13" s="48">
        <v>-2.7000000000000001E-3</v>
      </c>
      <c r="AZ13" s="48">
        <v>4.0000000000000002E-4</v>
      </c>
      <c r="BA13" s="48">
        <v>-1.1000000000000001E-3</v>
      </c>
      <c r="BB13" s="48">
        <v>-5.4000000000000003E-3</v>
      </c>
      <c r="BC13" s="48">
        <v>-1.6000000000000001E-3</v>
      </c>
      <c r="BD13" s="48"/>
      <c r="BE13" s="48"/>
      <c r="BF13" s="48">
        <v>1.8E-3</v>
      </c>
      <c r="BG13" s="48">
        <v>-3.7000000000000002E-3</v>
      </c>
      <c r="BH13" s="48">
        <v>1.52E-2</v>
      </c>
      <c r="BI13" s="48">
        <v>4.8999999999999998E-3</v>
      </c>
      <c r="BJ13" s="48">
        <v>1.2999999999999999E-3</v>
      </c>
      <c r="BK13" s="48"/>
      <c r="BL13" s="48"/>
      <c r="BM13" s="48">
        <v>-6.4000000000000003E-3</v>
      </c>
      <c r="BN13" s="48">
        <v>-1.1000000000000001E-3</v>
      </c>
      <c r="BO13" s="48">
        <v>1.8E-3</v>
      </c>
      <c r="BP13" s="48">
        <v>4.7000000000000002E-3</v>
      </c>
      <c r="BQ13" s="48">
        <v>-1.2699999999999999E-2</v>
      </c>
      <c r="BR13" s="48"/>
      <c r="BS13" s="48"/>
      <c r="BT13" s="48"/>
      <c r="BU13" s="58">
        <f t="shared" si="3"/>
        <v>-1.2699999999999999E-2</v>
      </c>
      <c r="BV13" s="58">
        <f t="shared" si="4"/>
        <v>-1.9000000000000006E-4</v>
      </c>
      <c r="BW13" s="58">
        <f t="shared" si="5"/>
        <v>1.52E-2</v>
      </c>
      <c r="BZ13" s="15">
        <v>121.65900000000001</v>
      </c>
      <c r="CA13" s="15">
        <v>120.20099999999999</v>
      </c>
      <c r="CB13" s="5" t="s">
        <v>115</v>
      </c>
      <c r="CC13" s="15">
        <v>118.58</v>
      </c>
      <c r="CD13" s="48"/>
      <c r="CE13" s="48">
        <v>1.37E-2</v>
      </c>
      <c r="CF13" s="48">
        <v>-6.3E-3</v>
      </c>
      <c r="CG13" s="48">
        <v>1E-3</v>
      </c>
      <c r="CH13" s="48">
        <v>-3.5000000000000001E-3</v>
      </c>
      <c r="CI13" s="48">
        <v>-2.7000000000000001E-3</v>
      </c>
      <c r="CJ13" s="48"/>
      <c r="CK13" s="48"/>
      <c r="CL13" s="48">
        <v>-1.29E-2</v>
      </c>
      <c r="CM13" s="48">
        <v>1.78E-2</v>
      </c>
      <c r="CN13" s="48">
        <v>-1.1599999999999999E-2</v>
      </c>
      <c r="CO13" s="48">
        <v>-6.7999999999999996E-3</v>
      </c>
      <c r="CP13" s="48">
        <v>2.5399999999999999E-2</v>
      </c>
      <c r="CQ13" s="48"/>
      <c r="CR13" s="48"/>
      <c r="CS13" s="48">
        <v>-1.24E-2</v>
      </c>
      <c r="CT13" s="48">
        <v>2.9999999999999997E-4</v>
      </c>
      <c r="CU13" s="48">
        <v>-3.3999999999999998E-3</v>
      </c>
      <c r="CV13" s="48">
        <v>3.5999999999999999E-3</v>
      </c>
      <c r="CW13" s="48">
        <v>8.0000000000000004E-4</v>
      </c>
      <c r="CX13" s="48"/>
      <c r="CY13" s="48"/>
      <c r="CZ13" s="48">
        <v>7.0000000000000001E-3</v>
      </c>
      <c r="DA13" s="48">
        <v>6.8999999999999999E-3</v>
      </c>
      <c r="DB13" s="48">
        <v>8.6E-3</v>
      </c>
      <c r="DC13" s="48">
        <v>-5.0000000000000001E-4</v>
      </c>
      <c r="DD13" s="48">
        <v>-4.8999999999999998E-3</v>
      </c>
      <c r="DE13" s="48"/>
      <c r="DF13" s="48"/>
      <c r="DG13" s="48">
        <v>-8.6999999999999994E-3</v>
      </c>
      <c r="DH13" s="48">
        <v>-2.8999999999999998E-3</v>
      </c>
      <c r="DI13" s="58">
        <f t="shared" si="6"/>
        <v>-1.29E-2</v>
      </c>
      <c r="DJ13" s="58">
        <f t="shared" si="7"/>
        <v>3.863636363636364E-4</v>
      </c>
      <c r="DK13" s="58">
        <f t="shared" si="8"/>
        <v>2.5399999999999999E-2</v>
      </c>
      <c r="DN13" s="15">
        <v>121.65900000000001</v>
      </c>
      <c r="DO13" s="15">
        <v>120.20099999999999</v>
      </c>
      <c r="DP13" s="15">
        <v>118.58</v>
      </c>
      <c r="DQ13" s="5" t="s">
        <v>115</v>
      </c>
      <c r="DR13" s="15">
        <v>118.616</v>
      </c>
      <c r="DS13" s="48">
        <v>-9.1000000000000004E-3</v>
      </c>
      <c r="DT13" s="48">
        <v>-2.5999999999999999E-3</v>
      </c>
      <c r="DU13" s="48">
        <v>1.6000000000000001E-3</v>
      </c>
      <c r="DV13" s="48"/>
      <c r="DW13" s="48"/>
      <c r="DX13" s="48">
        <v>5.4000000000000003E-3</v>
      </c>
      <c r="DY13" s="48">
        <v>5.4999999999999997E-3</v>
      </c>
      <c r="DZ13" s="48">
        <v>-2.3E-3</v>
      </c>
      <c r="EA13" s="48">
        <v>3.8999999999999998E-3</v>
      </c>
      <c r="EB13" s="48">
        <v>6.9999999999999999E-4</v>
      </c>
      <c r="EC13" s="48"/>
      <c r="ED13" s="48"/>
      <c r="EE13" s="48">
        <v>-8.0999999999999996E-3</v>
      </c>
      <c r="EF13" s="48">
        <v>2.0999999999999999E-3</v>
      </c>
      <c r="EG13" s="48">
        <v>-4.0000000000000001E-3</v>
      </c>
      <c r="EH13" s="48">
        <v>-2.3999999999999998E-3</v>
      </c>
      <c r="EI13" s="48">
        <v>-1E-4</v>
      </c>
      <c r="EJ13" s="48"/>
      <c r="EK13" s="48"/>
      <c r="EL13" s="48">
        <v>5.9999999999999995E-4</v>
      </c>
      <c r="EM13" s="48">
        <v>1.1000000000000001E-3</v>
      </c>
      <c r="EN13" s="48">
        <v>-3.5999999999999999E-3</v>
      </c>
      <c r="EO13" s="48">
        <v>-5.4000000000000003E-3</v>
      </c>
      <c r="EP13" s="48">
        <v>3.3E-3</v>
      </c>
      <c r="EQ13" s="48"/>
      <c r="ER13" s="48"/>
      <c r="ES13" s="48">
        <v>-1.2999999999999999E-3</v>
      </c>
      <c r="ET13" s="48">
        <v>-4.3E-3</v>
      </c>
      <c r="EU13" s="48">
        <v>2.8999999999999998E-3</v>
      </c>
      <c r="EV13" s="48">
        <v>1.2699999999999999E-2</v>
      </c>
      <c r="EW13" s="48"/>
      <c r="EX13" s="58">
        <f t="shared" si="9"/>
        <v>-9.1000000000000004E-3</v>
      </c>
      <c r="EY13" s="58">
        <f t="shared" si="10"/>
        <v>-1.5454545454545441E-4</v>
      </c>
      <c r="EZ13" s="58">
        <f t="shared" si="11"/>
        <v>1.2699999999999999E-2</v>
      </c>
      <c r="FC13" s="15">
        <v>121.65900000000001</v>
      </c>
      <c r="FD13" s="15">
        <v>120.20099999999999</v>
      </c>
      <c r="FE13" s="15">
        <v>118.58</v>
      </c>
      <c r="FF13" s="15">
        <v>118.616</v>
      </c>
      <c r="FG13" s="5" t="s">
        <v>115</v>
      </c>
      <c r="FH13" s="15">
        <v>117.327</v>
      </c>
      <c r="FI13" s="48">
        <v>5.9999999999999995E-4</v>
      </c>
      <c r="FJ13" s="48"/>
      <c r="FK13" s="48"/>
      <c r="FL13" s="48">
        <v>-8.3000000000000001E-3</v>
      </c>
      <c r="FM13" s="48">
        <v>-7.7999999999999996E-3</v>
      </c>
      <c r="FN13" s="48">
        <v>-7.6E-3</v>
      </c>
      <c r="FO13" s="48">
        <v>5.3E-3</v>
      </c>
      <c r="FP13" s="48">
        <v>5.1999999999999998E-3</v>
      </c>
      <c r="FQ13" s="48"/>
      <c r="FR13" s="48"/>
      <c r="FS13" s="48">
        <v>8.0000000000000002E-3</v>
      </c>
      <c r="FT13" s="48">
        <v>-8.0000000000000004E-4</v>
      </c>
      <c r="FU13" s="48">
        <v>-3.5000000000000001E-3</v>
      </c>
      <c r="FV13" s="48">
        <v>5.0000000000000001E-4</v>
      </c>
      <c r="FW13" s="48">
        <v>-4.0000000000000002E-4</v>
      </c>
      <c r="FX13" s="48"/>
      <c r="FY13" s="48"/>
      <c r="FZ13" s="48">
        <v>1.15E-2</v>
      </c>
      <c r="GA13" s="48">
        <v>4.4999999999999997E-3</v>
      </c>
      <c r="GB13" s="48">
        <v>4.0000000000000001E-3</v>
      </c>
      <c r="GC13" s="48">
        <v>-1.5E-3</v>
      </c>
      <c r="GD13" s="48">
        <v>-4.1000000000000003E-3</v>
      </c>
      <c r="GE13" s="48"/>
      <c r="GF13" s="48"/>
      <c r="GG13" s="48">
        <v>5.0000000000000001E-4</v>
      </c>
      <c r="GH13" s="48">
        <v>6.7000000000000002E-3</v>
      </c>
      <c r="GI13" s="48">
        <v>4.1999999999999997E-3</v>
      </c>
      <c r="GJ13" s="48">
        <v>5.5999999999999999E-3</v>
      </c>
      <c r="GK13" s="48">
        <v>4.0000000000000001E-3</v>
      </c>
      <c r="GL13" s="48"/>
      <c r="GM13" s="48"/>
      <c r="GN13" s="58">
        <f t="shared" si="12"/>
        <v>-8.3000000000000001E-3</v>
      </c>
      <c r="GO13" s="58">
        <f t="shared" si="13"/>
        <v>1.2666666666666668E-3</v>
      </c>
      <c r="GP13" s="58">
        <f t="shared" si="14"/>
        <v>1.15E-2</v>
      </c>
      <c r="GS13" s="15">
        <v>121.65900000000001</v>
      </c>
      <c r="GT13" s="15">
        <v>120.20099999999999</v>
      </c>
      <c r="GU13" s="15">
        <v>118.58</v>
      </c>
      <c r="GV13" s="15">
        <v>118.616</v>
      </c>
      <c r="GW13" s="15">
        <v>117.327</v>
      </c>
      <c r="GX13" s="5" t="s">
        <v>115</v>
      </c>
      <c r="GY13" s="15">
        <v>119.673</v>
      </c>
      <c r="GZ13" s="48">
        <v>8.9999999999999998E-4</v>
      </c>
      <c r="HA13" s="48">
        <v>1.3299999999999999E-2</v>
      </c>
      <c r="HB13" s="48">
        <v>8.2000000000000007E-3</v>
      </c>
      <c r="HC13" s="48">
        <v>1.14E-2</v>
      </c>
      <c r="HD13" s="48">
        <v>-4.0000000000000002E-4</v>
      </c>
      <c r="HE13" s="48"/>
      <c r="HF13" s="48"/>
      <c r="HG13" s="48">
        <v>-0.01</v>
      </c>
      <c r="HH13" s="48">
        <v>-2.5000000000000001E-3</v>
      </c>
      <c r="HI13" s="48">
        <v>-2.2000000000000001E-3</v>
      </c>
      <c r="HJ13" s="48">
        <v>-8.8999999999999999E-3</v>
      </c>
      <c r="HK13" s="48">
        <v>1.1000000000000001E-3</v>
      </c>
      <c r="HL13" s="48"/>
      <c r="HM13" s="48"/>
      <c r="HN13" s="48">
        <v>5.4000000000000003E-3</v>
      </c>
      <c r="HO13" s="48">
        <v>-5.3E-3</v>
      </c>
      <c r="HP13" s="48">
        <v>-5.0000000000000001E-3</v>
      </c>
      <c r="HQ13" s="48">
        <v>-3.3999999999999998E-3</v>
      </c>
      <c r="HR13" s="48">
        <v>-3.3999999999999998E-3</v>
      </c>
      <c r="HS13" s="48"/>
      <c r="HT13" s="48"/>
      <c r="HU13" s="48">
        <v>7.7000000000000002E-3</v>
      </c>
      <c r="HV13" s="48">
        <v>5.9999999999999995E-4</v>
      </c>
      <c r="HW13" s="48">
        <v>-2.0000000000000001E-4</v>
      </c>
      <c r="HX13" s="48">
        <v>-1.8E-3</v>
      </c>
      <c r="HY13" s="48">
        <v>2.9999999999999997E-4</v>
      </c>
      <c r="HZ13" s="48"/>
      <c r="IA13" s="48"/>
      <c r="IB13" s="48">
        <v>5.4999999999999997E-3</v>
      </c>
      <c r="IC13" s="48">
        <v>2.8999999999999998E-3</v>
      </c>
      <c r="ID13" s="48"/>
      <c r="IE13" s="58">
        <f t="shared" si="15"/>
        <v>-0.01</v>
      </c>
      <c r="IF13" s="58">
        <f t="shared" si="16"/>
        <v>6.4545454545454541E-4</v>
      </c>
      <c r="IG13" s="58">
        <f t="shared" si="17"/>
        <v>1.3299999999999999E-2</v>
      </c>
      <c r="IJ13" s="15">
        <v>121.65900000000001</v>
      </c>
      <c r="IK13" s="15">
        <v>120.20099999999999</v>
      </c>
      <c r="IL13" s="15">
        <v>118.58</v>
      </c>
      <c r="IM13" s="15">
        <v>118.616</v>
      </c>
      <c r="IN13" s="15">
        <v>117.327</v>
      </c>
      <c r="IO13" s="15">
        <v>119.673</v>
      </c>
      <c r="IP13" s="5" t="s">
        <v>115</v>
      </c>
      <c r="IQ13" s="15">
        <v>121.23399999999999</v>
      </c>
      <c r="IR13" s="48">
        <v>-2.8E-3</v>
      </c>
      <c r="IS13" s="48">
        <v>-6.9999999999999999E-4</v>
      </c>
      <c r="IT13" s="48">
        <v>1E-4</v>
      </c>
      <c r="IU13" s="48"/>
      <c r="IV13" s="48"/>
      <c r="IW13" s="48">
        <v>4.1999999999999997E-3</v>
      </c>
      <c r="IX13" s="48">
        <v>-1.8E-3</v>
      </c>
      <c r="IY13" s="48">
        <v>2.7000000000000001E-3</v>
      </c>
      <c r="IZ13" s="48">
        <v>-4.7999999999999996E-3</v>
      </c>
      <c r="JA13" s="48">
        <v>-1.1999999999999999E-3</v>
      </c>
      <c r="JB13" s="48"/>
      <c r="JC13" s="48"/>
      <c r="JD13" s="48">
        <v>7.0000000000000001E-3</v>
      </c>
      <c r="JE13" s="48">
        <v>4.4999999999999997E-3</v>
      </c>
      <c r="JF13" s="48">
        <v>-1.6000000000000001E-3</v>
      </c>
      <c r="JG13" s="48">
        <v>6.9999999999999999E-4</v>
      </c>
      <c r="JH13" s="48">
        <v>1.5E-3</v>
      </c>
      <c r="JI13" s="48"/>
      <c r="JJ13" s="48"/>
      <c r="JK13" s="48">
        <v>4.1000000000000003E-3</v>
      </c>
      <c r="JL13" s="48">
        <v>2.3E-3</v>
      </c>
      <c r="JM13" s="48">
        <v>7.3000000000000001E-3</v>
      </c>
      <c r="JN13" s="48">
        <v>-5.9999999999999995E-4</v>
      </c>
      <c r="JO13" s="48">
        <v>-2.3999999999999998E-3</v>
      </c>
      <c r="JP13" s="48"/>
      <c r="JQ13" s="48"/>
      <c r="JR13" s="48">
        <v>1.1000000000000001E-3</v>
      </c>
      <c r="JS13" s="48">
        <v>-5.5999999999999999E-3</v>
      </c>
      <c r="JT13" s="48">
        <v>5.3E-3</v>
      </c>
      <c r="JU13" s="48">
        <v>3.2000000000000002E-3</v>
      </c>
      <c r="JV13" s="48">
        <v>5.1999999999999998E-3</v>
      </c>
      <c r="JW13" s="58">
        <f t="shared" si="18"/>
        <v>-5.5999999999999999E-3</v>
      </c>
      <c r="JX13" s="58">
        <f t="shared" si="19"/>
        <v>1.2043478260869566E-3</v>
      </c>
      <c r="JY13" s="58">
        <f t="shared" si="20"/>
        <v>7.3000000000000001E-3</v>
      </c>
      <c r="KB13" s="15">
        <v>121.65900000000001</v>
      </c>
      <c r="KC13" s="15">
        <v>120.20099999999999</v>
      </c>
      <c r="KD13" s="15">
        <v>118.58</v>
      </c>
      <c r="KE13" s="15">
        <v>118.616</v>
      </c>
      <c r="KF13" s="15">
        <v>117.327</v>
      </c>
      <c r="KG13" s="15">
        <v>119.673</v>
      </c>
      <c r="KH13" s="15">
        <v>121.23399999999999</v>
      </c>
      <c r="KI13" s="5" t="s">
        <v>115</v>
      </c>
      <c r="KJ13" s="15">
        <v>124.548</v>
      </c>
      <c r="KK13" s="48"/>
      <c r="KL13" s="48"/>
      <c r="KM13" s="48">
        <v>2.0000000000000001E-4</v>
      </c>
      <c r="KN13" s="48">
        <v>1.4E-3</v>
      </c>
      <c r="KO13" s="48">
        <v>4.0000000000000001E-3</v>
      </c>
      <c r="KP13" s="48">
        <v>5.9999999999999995E-4</v>
      </c>
      <c r="KQ13" s="48">
        <v>-4.0000000000000001E-3</v>
      </c>
      <c r="KR13" s="48"/>
      <c r="KS13" s="48"/>
      <c r="KT13" s="48">
        <v>-3.8999999999999998E-3</v>
      </c>
      <c r="KU13" s="48">
        <v>5.3E-3</v>
      </c>
      <c r="KV13" s="48">
        <v>7.6E-3</v>
      </c>
      <c r="KW13" s="48">
        <v>3.0000000000000001E-3</v>
      </c>
      <c r="KX13" s="48">
        <v>-8.9999999999999998E-4</v>
      </c>
      <c r="KY13" s="48"/>
      <c r="KZ13" s="48"/>
      <c r="LA13" s="48">
        <v>-3.0999999999999999E-3</v>
      </c>
      <c r="LB13" s="48">
        <v>-2.9999999999999997E-4</v>
      </c>
      <c r="LC13" s="48">
        <v>-8.9999999999999998E-4</v>
      </c>
      <c r="LD13" s="48">
        <v>-1.1000000000000001E-3</v>
      </c>
      <c r="LE13" s="48">
        <v>-5.1000000000000004E-3</v>
      </c>
      <c r="LF13" s="48"/>
      <c r="LG13" s="48"/>
      <c r="LH13" s="48">
        <v>1E-3</v>
      </c>
      <c r="LI13" s="48">
        <v>8.0999999999999996E-3</v>
      </c>
      <c r="LJ13" s="48">
        <v>-4.1000000000000003E-3</v>
      </c>
      <c r="LK13" s="48">
        <v>4.8999999999999998E-3</v>
      </c>
      <c r="LL13" s="48">
        <v>-4.4000000000000003E-3</v>
      </c>
      <c r="LM13" s="48"/>
      <c r="LN13" s="48"/>
      <c r="LO13" s="48">
        <v>7.7999999999999996E-3</v>
      </c>
      <c r="LP13" s="58">
        <f t="shared" si="21"/>
        <v>-5.1000000000000004E-3</v>
      </c>
      <c r="LQ13" s="58">
        <f t="shared" si="22"/>
        <v>7.6666666666666647E-4</v>
      </c>
      <c r="LR13" s="58">
        <f t="shared" si="23"/>
        <v>8.0999999999999996E-3</v>
      </c>
      <c r="LU13" s="15">
        <v>121.65900000000001</v>
      </c>
      <c r="LV13" s="15">
        <v>120.20099999999999</v>
      </c>
      <c r="LW13" s="15">
        <v>118.58</v>
      </c>
      <c r="LX13" s="15">
        <v>118.616</v>
      </c>
      <c r="LY13" s="15">
        <v>117.327</v>
      </c>
      <c r="LZ13" s="15">
        <v>119.673</v>
      </c>
      <c r="MA13" s="15">
        <v>121.23399999999999</v>
      </c>
      <c r="MB13" s="15">
        <v>124.548</v>
      </c>
      <c r="MC13" s="5" t="s">
        <v>115</v>
      </c>
      <c r="MD13" s="15">
        <v>126.396</v>
      </c>
      <c r="ME13" s="48">
        <v>-1.5E-3</v>
      </c>
      <c r="MF13" s="48">
        <v>-2.3999999999999998E-3</v>
      </c>
      <c r="MG13" s="48">
        <v>-2.9999999999999997E-4</v>
      </c>
      <c r="MH13" s="48">
        <v>-4.0000000000000002E-4</v>
      </c>
      <c r="MI13" s="48"/>
      <c r="MJ13" s="48"/>
      <c r="MK13" s="48">
        <v>-1.6999999999999999E-3</v>
      </c>
      <c r="ML13" s="48">
        <v>-5.4999999999999997E-3</v>
      </c>
      <c r="MM13" s="48">
        <v>4.3E-3</v>
      </c>
      <c r="MN13" s="48">
        <v>6.9999999999999999E-4</v>
      </c>
      <c r="MO13" s="48">
        <v>3.0000000000000001E-3</v>
      </c>
      <c r="MP13" s="48"/>
      <c r="MQ13" s="48"/>
      <c r="MR13" s="48">
        <v>-2.7000000000000001E-3</v>
      </c>
      <c r="MS13" s="48">
        <v>-4.0000000000000001E-3</v>
      </c>
      <c r="MT13" s="48">
        <v>-6.8999999999999999E-3</v>
      </c>
      <c r="MU13" s="48">
        <v>1.9E-3</v>
      </c>
      <c r="MV13" s="48">
        <v>-1.9E-3</v>
      </c>
      <c r="MW13" s="48"/>
      <c r="MX13" s="48"/>
      <c r="MY13" s="48">
        <v>-4.7000000000000002E-3</v>
      </c>
      <c r="MZ13" s="48">
        <v>-2.2000000000000001E-3</v>
      </c>
      <c r="NA13" s="48">
        <v>2.0000000000000001E-4</v>
      </c>
      <c r="NB13" s="48">
        <v>1.4E-3</v>
      </c>
      <c r="NC13" s="48">
        <v>-1.4E-3</v>
      </c>
      <c r="ND13" s="48"/>
      <c r="NE13" s="48"/>
      <c r="NF13" s="48"/>
      <c r="NG13" s="48"/>
      <c r="NH13" s="48"/>
      <c r="NI13" s="48"/>
      <c r="NJ13" s="58">
        <f t="shared" si="24"/>
        <v>-6.8999999999999999E-3</v>
      </c>
      <c r="NK13" s="58">
        <f t="shared" si="25"/>
        <v>-1.268421052631579E-3</v>
      </c>
      <c r="NL13" s="58">
        <f t="shared" si="26"/>
        <v>4.3E-3</v>
      </c>
      <c r="NO13" s="15"/>
      <c r="NP13" s="15"/>
      <c r="NQ13" s="15"/>
      <c r="NR13" s="15"/>
      <c r="NS13" s="15"/>
      <c r="NT13" s="15"/>
      <c r="NU13" s="15"/>
      <c r="NV13" s="95"/>
      <c r="NW13" s="15"/>
      <c r="NX13" s="5" t="s">
        <v>115</v>
      </c>
      <c r="NY13" s="6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58">
        <f t="shared" si="27"/>
        <v>0</v>
      </c>
      <c r="PF13" s="58" t="e">
        <f t="shared" si="28"/>
        <v>#DIV/0!</v>
      </c>
      <c r="PG13" s="58">
        <f t="shared" si="29"/>
        <v>0</v>
      </c>
      <c r="PJ13" s="15"/>
      <c r="PK13" s="15"/>
      <c r="PL13" s="15"/>
      <c r="PM13" s="15"/>
      <c r="PN13" s="15"/>
      <c r="PO13" s="15"/>
      <c r="PP13" s="15"/>
      <c r="PQ13" s="95"/>
      <c r="PR13" s="15"/>
      <c r="PS13" s="15"/>
      <c r="PT13" s="5" t="s">
        <v>115</v>
      </c>
      <c r="PU13" s="15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58">
        <f t="shared" si="30"/>
        <v>0</v>
      </c>
      <c r="RB13" s="58" t="e">
        <f t="shared" si="31"/>
        <v>#DIV/0!</v>
      </c>
      <c r="RC13" s="58">
        <f t="shared" si="32"/>
        <v>0</v>
      </c>
      <c r="RF13" s="15"/>
      <c r="RG13" s="15"/>
      <c r="RH13" s="15"/>
      <c r="RI13" s="15"/>
      <c r="RJ13" s="15"/>
      <c r="RK13" s="15"/>
      <c r="RL13" s="15"/>
      <c r="RM13" s="95"/>
      <c r="RN13" s="15"/>
      <c r="RO13" s="15"/>
      <c r="RP13" s="15"/>
      <c r="RQ13" s="5" t="s">
        <v>115</v>
      </c>
      <c r="RR13" s="15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58">
        <f t="shared" si="33"/>
        <v>0</v>
      </c>
      <c r="SY13" s="58" t="e">
        <f t="shared" si="34"/>
        <v>#DIV/0!</v>
      </c>
      <c r="SZ13" s="58">
        <f t="shared" si="35"/>
        <v>0</v>
      </c>
    </row>
    <row r="14" spans="1:521" ht="15.75" thickBot="1" x14ac:dyDescent="0.3">
      <c r="B14" s="5" t="s">
        <v>114</v>
      </c>
      <c r="C14" s="15">
        <v>1.5966499999999999</v>
      </c>
      <c r="D14" s="48">
        <v>3.0999999999999999E-3</v>
      </c>
      <c r="E14" s="48">
        <v>-2.3E-3</v>
      </c>
      <c r="F14" s="48">
        <v>4.3E-3</v>
      </c>
      <c r="G14" s="48"/>
      <c r="H14" s="48"/>
      <c r="I14" s="48">
        <v>5.3E-3</v>
      </c>
      <c r="J14" s="48">
        <v>6.1000000000000004E-3</v>
      </c>
      <c r="K14" s="48">
        <v>-3.5999999999999999E-3</v>
      </c>
      <c r="L14" s="48">
        <v>1.1000000000000001E-3</v>
      </c>
      <c r="M14" s="48">
        <v>-5.0000000000000001E-3</v>
      </c>
      <c r="N14" s="48"/>
      <c r="O14" s="48"/>
      <c r="P14" s="48">
        <v>1E-3</v>
      </c>
      <c r="Q14" s="48">
        <v>-8.0000000000000004E-4</v>
      </c>
      <c r="R14" s="48">
        <v>1.6000000000000001E-3</v>
      </c>
      <c r="S14" s="48">
        <v>0</v>
      </c>
      <c r="T14" s="48">
        <v>-8.9999999999999998E-4</v>
      </c>
      <c r="U14" s="48"/>
      <c r="V14" s="48"/>
      <c r="W14" s="48">
        <v>2.0000000000000001E-4</v>
      </c>
      <c r="X14" s="48">
        <v>3.2000000000000002E-3</v>
      </c>
      <c r="Y14" s="48">
        <v>1E-3</v>
      </c>
      <c r="Z14" s="48">
        <v>-3.7000000000000002E-3</v>
      </c>
      <c r="AA14" s="48">
        <v>5.9999999999999995E-4</v>
      </c>
      <c r="AB14" s="48"/>
      <c r="AC14" s="48"/>
      <c r="AD14" s="48">
        <v>9.5999999999999992E-3</v>
      </c>
      <c r="AE14" s="48">
        <v>1E-4</v>
      </c>
      <c r="AF14" s="48">
        <v>1E-4</v>
      </c>
      <c r="AG14" s="48">
        <v>6.6E-3</v>
      </c>
      <c r="AH14" s="48">
        <v>1.04E-2</v>
      </c>
      <c r="AI14" s="58">
        <f t="shared" si="0"/>
        <v>-5.0000000000000001E-3</v>
      </c>
      <c r="AJ14" s="58">
        <f t="shared" si="1"/>
        <v>1.6521739130434781E-3</v>
      </c>
      <c r="AK14" s="58">
        <f t="shared" si="2"/>
        <v>1.04E-2</v>
      </c>
      <c r="AM14" s="15">
        <v>1.5966499999999999</v>
      </c>
      <c r="AN14" s="9" t="s">
        <v>114</v>
      </c>
      <c r="AO14" s="15">
        <v>1.6567700000000001</v>
      </c>
      <c r="AP14" s="48"/>
      <c r="AQ14" s="48"/>
      <c r="AR14" s="48">
        <v>-3.0000000000000001E-3</v>
      </c>
      <c r="AS14" s="48">
        <v>-8.0999999999999996E-3</v>
      </c>
      <c r="AT14" s="48">
        <v>-5.3E-3</v>
      </c>
      <c r="AU14" s="48">
        <v>6.9999999999999999E-4</v>
      </c>
      <c r="AV14" s="48">
        <v>4.7999999999999996E-3</v>
      </c>
      <c r="AW14" s="48"/>
      <c r="AX14" s="48"/>
      <c r="AY14" s="48">
        <v>-4.3E-3</v>
      </c>
      <c r="AZ14" s="48">
        <v>-3.5000000000000001E-3</v>
      </c>
      <c r="BA14" s="48">
        <v>-7.3000000000000001E-3</v>
      </c>
      <c r="BB14" s="48">
        <v>-2.9999999999999997E-4</v>
      </c>
      <c r="BC14" s="48">
        <v>-2.0000000000000001E-4</v>
      </c>
      <c r="BD14" s="48"/>
      <c r="BE14" s="48"/>
      <c r="BF14" s="48">
        <v>5.0000000000000001E-4</v>
      </c>
      <c r="BG14" s="48">
        <v>0</v>
      </c>
      <c r="BH14" s="48">
        <v>3.5000000000000001E-3</v>
      </c>
      <c r="BI14" s="48">
        <v>8.3000000000000001E-3</v>
      </c>
      <c r="BJ14" s="48">
        <v>4.5999999999999999E-3</v>
      </c>
      <c r="BK14" s="48"/>
      <c r="BL14" s="48"/>
      <c r="BM14" s="48">
        <v>4.3E-3</v>
      </c>
      <c r="BN14" s="48">
        <v>3.7000000000000002E-3</v>
      </c>
      <c r="BO14" s="48">
        <v>9.1000000000000004E-3</v>
      </c>
      <c r="BP14" s="48">
        <v>7.6E-3</v>
      </c>
      <c r="BQ14" s="48">
        <v>1.01E-2</v>
      </c>
      <c r="BR14" s="48"/>
      <c r="BS14" s="48"/>
      <c r="BT14" s="48"/>
      <c r="BU14" s="58">
        <f t="shared" si="3"/>
        <v>-8.0999999999999996E-3</v>
      </c>
      <c r="BV14" s="58">
        <f t="shared" si="4"/>
        <v>1.2600000000000001E-3</v>
      </c>
      <c r="BW14" s="58">
        <f t="shared" si="5"/>
        <v>1.01E-2</v>
      </c>
      <c r="BZ14" s="15">
        <v>1.5966499999999999</v>
      </c>
      <c r="CA14" s="15">
        <v>1.6567700000000001</v>
      </c>
      <c r="CB14" s="5" t="s">
        <v>114</v>
      </c>
      <c r="CC14" s="15">
        <v>1.7077100000000001</v>
      </c>
      <c r="CD14" s="48"/>
      <c r="CE14" s="48">
        <v>6.4000000000000003E-3</v>
      </c>
      <c r="CF14" s="48">
        <v>-2.8E-3</v>
      </c>
      <c r="CG14" s="48">
        <v>-9.4999999999999998E-3</v>
      </c>
      <c r="CH14" s="48">
        <v>1.0999999999999999E-2</v>
      </c>
      <c r="CI14" s="48">
        <v>6.9999999999999999E-4</v>
      </c>
      <c r="CJ14" s="48"/>
      <c r="CK14" s="48"/>
      <c r="CL14" s="48">
        <v>2.23E-2</v>
      </c>
      <c r="CM14" s="48">
        <v>3.0999999999999999E-3</v>
      </c>
      <c r="CN14" s="48">
        <v>2.5000000000000001E-3</v>
      </c>
      <c r="CO14" s="48">
        <v>3.1600000000000003E-2</v>
      </c>
      <c r="CP14" s="48">
        <v>5.0000000000000001E-4</v>
      </c>
      <c r="CQ14" s="48"/>
      <c r="CR14" s="48"/>
      <c r="CS14" s="48">
        <v>1.6799999999999999E-2</v>
      </c>
      <c r="CT14" s="48">
        <v>3.5000000000000001E-3</v>
      </c>
      <c r="CU14" s="48">
        <v>3.0800000000000001E-2</v>
      </c>
      <c r="CV14" s="48">
        <v>-1.55E-2</v>
      </c>
      <c r="CW14" s="48">
        <v>-1.0200000000000001E-2</v>
      </c>
      <c r="CX14" s="48"/>
      <c r="CY14" s="48"/>
      <c r="CZ14" s="48">
        <v>-8.9999999999999998E-4</v>
      </c>
      <c r="DA14" s="48">
        <v>-1.41E-2</v>
      </c>
      <c r="DB14" s="48">
        <v>8.8000000000000005E-3</v>
      </c>
      <c r="DC14" s="48">
        <v>-2.5999999999999999E-3</v>
      </c>
      <c r="DD14" s="48">
        <v>-7.4000000000000003E-3</v>
      </c>
      <c r="DE14" s="48"/>
      <c r="DF14" s="48"/>
      <c r="DG14" s="48">
        <v>-9.1000000000000004E-3</v>
      </c>
      <c r="DH14" s="48">
        <v>5.1999999999999998E-3</v>
      </c>
      <c r="DI14" s="58">
        <f t="shared" si="6"/>
        <v>-1.55E-2</v>
      </c>
      <c r="DJ14" s="58">
        <f t="shared" si="7"/>
        <v>3.2318181818181816E-3</v>
      </c>
      <c r="DK14" s="58">
        <f t="shared" si="8"/>
        <v>3.1600000000000003E-2</v>
      </c>
      <c r="DN14" s="15">
        <v>1.5966499999999999</v>
      </c>
      <c r="DO14" s="15">
        <v>1.6567700000000001</v>
      </c>
      <c r="DP14" s="15">
        <v>1.7077100000000001</v>
      </c>
      <c r="DQ14" s="5" t="s">
        <v>114</v>
      </c>
      <c r="DR14" s="15">
        <v>1.7971200000000001</v>
      </c>
      <c r="DS14" s="48">
        <v>4.4000000000000003E-3</v>
      </c>
      <c r="DT14" s="48">
        <v>-7.6E-3</v>
      </c>
      <c r="DU14" s="48">
        <v>7.3000000000000001E-3</v>
      </c>
      <c r="DV14" s="48"/>
      <c r="DW14" s="48"/>
      <c r="DX14" s="48">
        <v>-1.49E-2</v>
      </c>
      <c r="DY14" s="48">
        <v>-4.4999999999999997E-3</v>
      </c>
      <c r="DZ14" s="48">
        <v>-1.37E-2</v>
      </c>
      <c r="EA14" s="48">
        <v>-1.03E-2</v>
      </c>
      <c r="EB14" s="48">
        <v>-2E-3</v>
      </c>
      <c r="EC14" s="48"/>
      <c r="ED14" s="48"/>
      <c r="EE14" s="48">
        <v>-7.4000000000000003E-3</v>
      </c>
      <c r="EF14" s="48">
        <v>-2.3999999999999998E-3</v>
      </c>
      <c r="EG14" s="48">
        <v>1.29E-2</v>
      </c>
      <c r="EH14" s="48">
        <v>-6.1999999999999998E-3</v>
      </c>
      <c r="EI14" s="48">
        <v>-2.8E-3</v>
      </c>
      <c r="EJ14" s="48"/>
      <c r="EK14" s="48"/>
      <c r="EL14" s="48">
        <v>3.5000000000000001E-3</v>
      </c>
      <c r="EM14" s="48">
        <v>7.4000000000000003E-3</v>
      </c>
      <c r="EN14" s="48">
        <v>-9.7999999999999997E-3</v>
      </c>
      <c r="EO14" s="48">
        <v>-1.1900000000000001E-2</v>
      </c>
      <c r="EP14" s="48">
        <v>2.9999999999999997E-4</v>
      </c>
      <c r="EQ14" s="48"/>
      <c r="ER14" s="48"/>
      <c r="ES14" s="48">
        <v>-9.7999999999999997E-3</v>
      </c>
      <c r="ET14" s="48">
        <v>-5.1999999999999998E-3</v>
      </c>
      <c r="EU14" s="48">
        <v>-4.1999999999999997E-3</v>
      </c>
      <c r="EV14" s="48">
        <v>1.5100000000000001E-2</v>
      </c>
      <c r="EW14" s="48"/>
      <c r="EX14" s="58">
        <f t="shared" si="9"/>
        <v>-1.49E-2</v>
      </c>
      <c r="EY14" s="58">
        <f t="shared" si="10"/>
        <v>-2.8090909090909087E-3</v>
      </c>
      <c r="EZ14" s="58">
        <f t="shared" si="11"/>
        <v>1.5100000000000001E-2</v>
      </c>
      <c r="FC14" s="15">
        <v>1.5966499999999999</v>
      </c>
      <c r="FD14" s="15">
        <v>1.6567700000000001</v>
      </c>
      <c r="FE14" s="15">
        <v>1.7077100000000001</v>
      </c>
      <c r="FF14" s="15">
        <v>1.7971200000000001</v>
      </c>
      <c r="FG14" s="5" t="s">
        <v>114</v>
      </c>
      <c r="FH14" s="15">
        <v>1.6817899999999999</v>
      </c>
      <c r="FI14" s="48">
        <v>1.7000000000000001E-2</v>
      </c>
      <c r="FJ14" s="48"/>
      <c r="FK14" s="48"/>
      <c r="FL14" s="48">
        <v>-6.6E-3</v>
      </c>
      <c r="FM14" s="48">
        <v>-7.0000000000000001E-3</v>
      </c>
      <c r="FN14" s="48">
        <v>1.5E-3</v>
      </c>
      <c r="FO14" s="48">
        <v>-1.0500000000000001E-2</v>
      </c>
      <c r="FP14" s="48">
        <v>-4.8999999999999998E-3</v>
      </c>
      <c r="FQ14" s="48"/>
      <c r="FR14" s="48"/>
      <c r="FS14" s="48">
        <v>4.4999999999999997E-3</v>
      </c>
      <c r="FT14" s="48">
        <v>6.6E-3</v>
      </c>
      <c r="FU14" s="48">
        <v>-5.0000000000000001E-4</v>
      </c>
      <c r="FV14" s="48">
        <v>-2.2000000000000001E-3</v>
      </c>
      <c r="FW14" s="48">
        <v>8.8000000000000005E-3</v>
      </c>
      <c r="FX14" s="48"/>
      <c r="FY14" s="48"/>
      <c r="FZ14" s="48">
        <v>-7.7000000000000002E-3</v>
      </c>
      <c r="GA14" s="48">
        <v>-1E-3</v>
      </c>
      <c r="GB14" s="48">
        <v>-4.4000000000000003E-3</v>
      </c>
      <c r="GC14" s="48">
        <v>2.0999999999999999E-3</v>
      </c>
      <c r="GD14" s="48">
        <v>1E-4</v>
      </c>
      <c r="GE14" s="48"/>
      <c r="GF14" s="48"/>
      <c r="GG14" s="48">
        <v>-1.6999999999999999E-3</v>
      </c>
      <c r="GH14" s="48">
        <v>-8.3999999999999995E-3</v>
      </c>
      <c r="GI14" s="48">
        <v>6.7000000000000002E-3</v>
      </c>
      <c r="GJ14" s="48">
        <v>4.4000000000000003E-3</v>
      </c>
      <c r="GK14" s="48">
        <v>-3.5000000000000001E-3</v>
      </c>
      <c r="GL14" s="48"/>
      <c r="GM14" s="48"/>
      <c r="GN14" s="58">
        <f t="shared" si="12"/>
        <v>-1.0500000000000001E-2</v>
      </c>
      <c r="GO14" s="58">
        <f t="shared" si="13"/>
        <v>-3.1904761904761903E-4</v>
      </c>
      <c r="GP14" s="58">
        <f t="shared" si="14"/>
        <v>1.7000000000000001E-2</v>
      </c>
      <c r="GS14" s="15">
        <v>1.5966499999999999</v>
      </c>
      <c r="GT14" s="15">
        <v>1.6567700000000001</v>
      </c>
      <c r="GU14" s="15">
        <v>1.7077100000000001</v>
      </c>
      <c r="GV14" s="15">
        <v>1.7971200000000001</v>
      </c>
      <c r="GW14" s="15">
        <v>1.6817899999999999</v>
      </c>
      <c r="GX14" s="5" t="s">
        <v>114</v>
      </c>
      <c r="GY14" s="15">
        <v>1.6707700000000001</v>
      </c>
      <c r="GZ14" s="48">
        <v>-1.52E-2</v>
      </c>
      <c r="HA14" s="48">
        <v>-1.15E-2</v>
      </c>
      <c r="HB14" s="48">
        <v>2.3E-3</v>
      </c>
      <c r="HC14" s="48">
        <v>5.4000000000000003E-3</v>
      </c>
      <c r="HD14" s="48">
        <v>-7.7999999999999996E-3</v>
      </c>
      <c r="HE14" s="48"/>
      <c r="HF14" s="48"/>
      <c r="HG14" s="48">
        <v>-7.1000000000000004E-3</v>
      </c>
      <c r="HH14" s="48">
        <v>1.23E-2</v>
      </c>
      <c r="HI14" s="48">
        <v>-2E-3</v>
      </c>
      <c r="HJ14" s="48">
        <v>1.52E-2</v>
      </c>
      <c r="HK14" s="48">
        <v>-5.3E-3</v>
      </c>
      <c r="HL14" s="48"/>
      <c r="HM14" s="48"/>
      <c r="HN14" s="48">
        <v>-1.5E-3</v>
      </c>
      <c r="HO14" s="48">
        <v>-1E-3</v>
      </c>
      <c r="HP14" s="48">
        <v>-1.1999999999999999E-3</v>
      </c>
      <c r="HQ14" s="48">
        <v>1.1999999999999999E-3</v>
      </c>
      <c r="HR14" s="48">
        <v>-2.0000000000000001E-4</v>
      </c>
      <c r="HS14" s="48"/>
      <c r="HT14" s="48"/>
      <c r="HU14" s="48">
        <v>-3.0999999999999999E-3</v>
      </c>
      <c r="HV14" s="48">
        <v>1.1999999999999999E-3</v>
      </c>
      <c r="HW14" s="48">
        <v>3.5999999999999999E-3</v>
      </c>
      <c r="HX14" s="48">
        <v>-5.5999999999999999E-3</v>
      </c>
      <c r="HY14" s="48">
        <v>4.1000000000000003E-3</v>
      </c>
      <c r="HZ14" s="48"/>
      <c r="IA14" s="48"/>
      <c r="IB14" s="48">
        <v>1.8E-3</v>
      </c>
      <c r="IC14" s="48">
        <v>-6.3E-3</v>
      </c>
      <c r="ID14" s="48"/>
      <c r="IE14" s="58">
        <f t="shared" si="15"/>
        <v>-1.52E-2</v>
      </c>
      <c r="IF14" s="58">
        <f t="shared" si="16"/>
        <v>-9.4090909090909132E-4</v>
      </c>
      <c r="IG14" s="58">
        <f t="shared" si="17"/>
        <v>1.52E-2</v>
      </c>
      <c r="IJ14" s="15">
        <v>1.5966499999999999</v>
      </c>
      <c r="IK14" s="15">
        <v>1.6567700000000001</v>
      </c>
      <c r="IL14" s="15">
        <v>1.7077100000000001</v>
      </c>
      <c r="IM14" s="15">
        <v>1.7971200000000001</v>
      </c>
      <c r="IN14" s="15">
        <v>1.6817899999999999</v>
      </c>
      <c r="IO14" s="15">
        <v>1.6707700000000001</v>
      </c>
      <c r="IP14" s="5" t="s">
        <v>114</v>
      </c>
      <c r="IQ14" s="15">
        <v>1.6271899999999999</v>
      </c>
      <c r="IR14" s="48">
        <v>-2.0000000000000001E-4</v>
      </c>
      <c r="IS14" s="48">
        <v>-2.7000000000000001E-3</v>
      </c>
      <c r="IT14" s="48">
        <v>-2.3E-3</v>
      </c>
      <c r="IU14" s="48"/>
      <c r="IV14" s="48"/>
      <c r="IW14" s="48">
        <v>1.6000000000000001E-3</v>
      </c>
      <c r="IX14" s="48">
        <v>8.9999999999999998E-4</v>
      </c>
      <c r="IY14" s="48">
        <v>-2.0000000000000001E-4</v>
      </c>
      <c r="IZ14" s="48">
        <v>-1.6000000000000001E-3</v>
      </c>
      <c r="JA14" s="48">
        <v>3.7000000000000002E-3</v>
      </c>
      <c r="JB14" s="48"/>
      <c r="JC14" s="48"/>
      <c r="JD14" s="48">
        <v>5.3E-3</v>
      </c>
      <c r="JE14" s="48">
        <v>-2.0000000000000001E-4</v>
      </c>
      <c r="JF14" s="48">
        <v>-3.5000000000000001E-3</v>
      </c>
      <c r="JG14" s="48">
        <v>2.5000000000000001E-3</v>
      </c>
      <c r="JH14" s="48">
        <v>2.0000000000000001E-4</v>
      </c>
      <c r="JI14" s="48"/>
      <c r="JJ14" s="48"/>
      <c r="JK14" s="48">
        <v>-1.1999999999999999E-3</v>
      </c>
      <c r="JL14" s="48">
        <v>-8.3000000000000001E-3</v>
      </c>
      <c r="JM14" s="48">
        <v>1.8E-3</v>
      </c>
      <c r="JN14" s="48">
        <v>8.3999999999999995E-3</v>
      </c>
      <c r="JO14" s="48">
        <v>3.8999999999999998E-3</v>
      </c>
      <c r="JP14" s="48"/>
      <c r="JQ14" s="48"/>
      <c r="JR14" s="48">
        <v>2.2000000000000001E-3</v>
      </c>
      <c r="JS14" s="48">
        <v>-4.1000000000000003E-3</v>
      </c>
      <c r="JT14" s="48">
        <v>2.3E-3</v>
      </c>
      <c r="JU14" s="48">
        <v>3.8E-3</v>
      </c>
      <c r="JV14" s="48">
        <v>1E-3</v>
      </c>
      <c r="JW14" s="58">
        <f t="shared" si="18"/>
        <v>-8.3000000000000001E-3</v>
      </c>
      <c r="JX14" s="58">
        <f t="shared" si="19"/>
        <v>5.7826086956521739E-4</v>
      </c>
      <c r="JY14" s="58">
        <f t="shared" si="20"/>
        <v>8.3999999999999995E-3</v>
      </c>
      <c r="KB14" s="15">
        <v>1.5966499999999999</v>
      </c>
      <c r="KC14" s="15">
        <v>1.6567700000000001</v>
      </c>
      <c r="KD14" s="15">
        <v>1.7077100000000001</v>
      </c>
      <c r="KE14" s="15">
        <v>1.7971200000000001</v>
      </c>
      <c r="KF14" s="15">
        <v>1.6817899999999999</v>
      </c>
      <c r="KG14" s="15">
        <v>1.6707700000000001</v>
      </c>
      <c r="KH14" s="15">
        <v>1.6271899999999999</v>
      </c>
      <c r="KI14" s="5" t="s">
        <v>114</v>
      </c>
      <c r="KJ14" s="15">
        <v>1.65141</v>
      </c>
      <c r="KK14" s="48"/>
      <c r="KL14" s="48"/>
      <c r="KM14" s="48">
        <v>1.6999999999999999E-3</v>
      </c>
      <c r="KN14" s="48">
        <v>-2.0999999999999999E-3</v>
      </c>
      <c r="KO14" s="48">
        <v>5.9999999999999995E-4</v>
      </c>
      <c r="KP14" s="48">
        <v>-5.1999999999999998E-3</v>
      </c>
      <c r="KQ14" s="48">
        <v>2.8E-3</v>
      </c>
      <c r="KR14" s="48"/>
      <c r="KS14" s="48"/>
      <c r="KT14" s="48">
        <v>-3.2000000000000002E-3</v>
      </c>
      <c r="KU14" s="48">
        <v>8.9999999999999998E-4</v>
      </c>
      <c r="KV14" s="48">
        <v>1.1000000000000001E-3</v>
      </c>
      <c r="KW14" s="48">
        <v>4.4000000000000003E-3</v>
      </c>
      <c r="KX14" s="48">
        <v>-1.1000000000000001E-3</v>
      </c>
      <c r="KY14" s="48"/>
      <c r="KZ14" s="48"/>
      <c r="LA14" s="48">
        <v>-3.7000000000000002E-3</v>
      </c>
      <c r="LB14" s="48">
        <v>1.2999999999999999E-3</v>
      </c>
      <c r="LC14" s="48">
        <v>5.0000000000000001E-4</v>
      </c>
      <c r="LD14" s="48">
        <v>2.0000000000000001E-4</v>
      </c>
      <c r="LE14" s="48">
        <v>-1E-3</v>
      </c>
      <c r="LF14" s="48"/>
      <c r="LG14" s="48"/>
      <c r="LH14" s="48">
        <v>-8.0000000000000004E-4</v>
      </c>
      <c r="LI14" s="48">
        <v>-4.0000000000000002E-4</v>
      </c>
      <c r="LJ14" s="48">
        <v>-6.1000000000000004E-3</v>
      </c>
      <c r="LK14" s="48">
        <v>-4.1999999999999997E-3</v>
      </c>
      <c r="LL14" s="48">
        <v>-7.4000000000000003E-3</v>
      </c>
      <c r="LM14" s="48"/>
      <c r="LN14" s="48"/>
      <c r="LO14" s="48">
        <v>1.5E-3</v>
      </c>
      <c r="LP14" s="58">
        <f t="shared" si="21"/>
        <v>-7.4000000000000003E-3</v>
      </c>
      <c r="LQ14" s="58">
        <f t="shared" si="22"/>
        <v>-9.6190476190476191E-4</v>
      </c>
      <c r="LR14" s="58">
        <f t="shared" si="23"/>
        <v>4.4000000000000003E-3</v>
      </c>
      <c r="LU14" s="15">
        <v>1.5966499999999999</v>
      </c>
      <c r="LV14" s="15">
        <v>1.6567700000000001</v>
      </c>
      <c r="LW14" s="15">
        <v>1.7077100000000001</v>
      </c>
      <c r="LX14" s="15">
        <v>1.7971200000000001</v>
      </c>
      <c r="LY14" s="15">
        <v>1.6817899999999999</v>
      </c>
      <c r="LZ14" s="15">
        <v>1.6707700000000001</v>
      </c>
      <c r="MA14" s="15">
        <v>1.6271899999999999</v>
      </c>
      <c r="MB14" s="15">
        <v>1.65141</v>
      </c>
      <c r="MC14" s="5" t="s">
        <v>114</v>
      </c>
      <c r="MD14" s="15">
        <v>1.6181000000000001</v>
      </c>
      <c r="ME14" s="48">
        <v>-1.6999999999999999E-3</v>
      </c>
      <c r="MF14" s="48">
        <v>1E-4</v>
      </c>
      <c r="MG14" s="48">
        <v>8.6E-3</v>
      </c>
      <c r="MH14" s="48">
        <v>-3.0000000000000001E-3</v>
      </c>
      <c r="MI14" s="48"/>
      <c r="MJ14" s="48"/>
      <c r="MK14" s="48">
        <v>-1.6000000000000001E-3</v>
      </c>
      <c r="ML14" s="48">
        <v>6.0000000000000001E-3</v>
      </c>
      <c r="MM14" s="48">
        <v>-6.7000000000000002E-3</v>
      </c>
      <c r="MN14" s="48">
        <v>4.4000000000000003E-3</v>
      </c>
      <c r="MO14" s="48">
        <v>-5.0000000000000001E-4</v>
      </c>
      <c r="MP14" s="48"/>
      <c r="MQ14" s="48"/>
      <c r="MR14" s="48">
        <v>8.9999999999999998E-4</v>
      </c>
      <c r="MS14" s="48">
        <v>-3.3999999999999998E-3</v>
      </c>
      <c r="MT14" s="48">
        <v>-3.0000000000000001E-3</v>
      </c>
      <c r="MU14" s="48">
        <v>1.8E-3</v>
      </c>
      <c r="MV14" s="48">
        <v>2.7000000000000001E-3</v>
      </c>
      <c r="MW14" s="48"/>
      <c r="MX14" s="48"/>
      <c r="MY14" s="48">
        <v>3.3999999999999998E-3</v>
      </c>
      <c r="MZ14" s="48">
        <v>2.2000000000000001E-3</v>
      </c>
      <c r="NA14" s="48">
        <v>9.5999999999999992E-3</v>
      </c>
      <c r="NB14" s="48">
        <v>4.4000000000000003E-3</v>
      </c>
      <c r="NC14" s="48">
        <v>1E-4</v>
      </c>
      <c r="ND14" s="48"/>
      <c r="NE14" s="48"/>
      <c r="NF14" s="48"/>
      <c r="NG14" s="48"/>
      <c r="NH14" s="48"/>
      <c r="NI14" s="48"/>
      <c r="NJ14" s="58">
        <f t="shared" si="24"/>
        <v>-6.7000000000000002E-3</v>
      </c>
      <c r="NK14" s="58">
        <f t="shared" si="25"/>
        <v>1.2789473684210525E-3</v>
      </c>
      <c r="NL14" s="58">
        <f t="shared" si="26"/>
        <v>9.5999999999999992E-3</v>
      </c>
      <c r="NO14" s="15"/>
      <c r="NP14" s="15"/>
      <c r="NQ14" s="15"/>
      <c r="NR14" s="15"/>
      <c r="NS14" s="15"/>
      <c r="NT14" s="15"/>
      <c r="NU14" s="15"/>
      <c r="NV14" s="95"/>
      <c r="NW14" s="15"/>
      <c r="NX14" s="5" t="s">
        <v>114</v>
      </c>
      <c r="NY14" s="6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58">
        <f t="shared" si="27"/>
        <v>0</v>
      </c>
      <c r="PF14" s="58" t="e">
        <f t="shared" si="28"/>
        <v>#DIV/0!</v>
      </c>
      <c r="PG14" s="58">
        <f t="shared" si="29"/>
        <v>0</v>
      </c>
      <c r="PJ14" s="15"/>
      <c r="PK14" s="15"/>
      <c r="PL14" s="15"/>
      <c r="PM14" s="15"/>
      <c r="PN14" s="15"/>
      <c r="PO14" s="15"/>
      <c r="PP14" s="15"/>
      <c r="PQ14" s="95"/>
      <c r="PR14" s="15"/>
      <c r="PS14" s="15"/>
      <c r="PT14" s="5" t="s">
        <v>114</v>
      </c>
      <c r="PU14" s="15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58">
        <f t="shared" si="30"/>
        <v>0</v>
      </c>
      <c r="RB14" s="58" t="e">
        <f t="shared" si="31"/>
        <v>#DIV/0!</v>
      </c>
      <c r="RC14" s="58">
        <f t="shared" si="32"/>
        <v>0</v>
      </c>
      <c r="RF14" s="15"/>
      <c r="RG14" s="15"/>
      <c r="RH14" s="15"/>
      <c r="RI14" s="15"/>
      <c r="RJ14" s="15"/>
      <c r="RK14" s="15"/>
      <c r="RL14" s="15"/>
      <c r="RM14" s="95"/>
      <c r="RN14" s="15"/>
      <c r="RO14" s="15"/>
      <c r="RP14" s="15"/>
      <c r="RQ14" s="5" t="s">
        <v>114</v>
      </c>
      <c r="RR14" s="15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58">
        <f t="shared" si="33"/>
        <v>0</v>
      </c>
      <c r="SY14" s="58" t="e">
        <f t="shared" si="34"/>
        <v>#DIV/0!</v>
      </c>
      <c r="SZ14" s="58">
        <f t="shared" si="35"/>
        <v>0</v>
      </c>
    </row>
    <row r="15" spans="1:521" ht="15.75" thickBot="1" x14ac:dyDescent="0.3">
      <c r="B15" s="5" t="s">
        <v>113</v>
      </c>
      <c r="C15" s="15">
        <v>1.663</v>
      </c>
      <c r="D15" s="48">
        <v>5.7000000000000002E-3</v>
      </c>
      <c r="E15" s="48">
        <v>-2E-3</v>
      </c>
      <c r="F15" s="48">
        <v>4.1000000000000003E-3</v>
      </c>
      <c r="G15" s="48"/>
      <c r="H15" s="48"/>
      <c r="I15" s="48">
        <v>2.3E-3</v>
      </c>
      <c r="J15" s="48">
        <v>2.9999999999999997E-4</v>
      </c>
      <c r="K15" s="48">
        <v>-4.7999999999999996E-3</v>
      </c>
      <c r="L15" s="48">
        <v>5.0000000000000001E-3</v>
      </c>
      <c r="M15" s="48">
        <v>-2E-3</v>
      </c>
      <c r="N15" s="48"/>
      <c r="O15" s="48"/>
      <c r="P15" s="48">
        <v>2.0999999999999999E-3</v>
      </c>
      <c r="Q15" s="48">
        <v>1.6999999999999999E-3</v>
      </c>
      <c r="R15" s="48">
        <v>1.9E-3</v>
      </c>
      <c r="S15" s="48">
        <v>-4.3E-3</v>
      </c>
      <c r="T15" s="48">
        <v>-1.4E-3</v>
      </c>
      <c r="U15" s="48"/>
      <c r="V15" s="48"/>
      <c r="W15" s="48">
        <v>1.6999999999999999E-3</v>
      </c>
      <c r="X15" s="48">
        <v>8.0000000000000004E-4</v>
      </c>
      <c r="Y15" s="48">
        <v>1.2999999999999999E-3</v>
      </c>
      <c r="Z15" s="48">
        <v>-6.7999999999999996E-3</v>
      </c>
      <c r="AA15" s="48">
        <v>-1.2999999999999999E-3</v>
      </c>
      <c r="AB15" s="48"/>
      <c r="AC15" s="48"/>
      <c r="AD15" s="48">
        <v>9.4999999999999998E-3</v>
      </c>
      <c r="AE15" s="48">
        <v>8.0000000000000004E-4</v>
      </c>
      <c r="AF15" s="48">
        <v>1.5E-3</v>
      </c>
      <c r="AG15" s="48">
        <v>7.4999999999999997E-3</v>
      </c>
      <c r="AH15" s="48">
        <v>8.8999999999999999E-3</v>
      </c>
      <c r="AI15" s="58">
        <f t="shared" si="0"/>
        <v>-6.7999999999999996E-3</v>
      </c>
      <c r="AJ15" s="58">
        <f t="shared" si="1"/>
        <v>1.4130434782608696E-3</v>
      </c>
      <c r="AK15" s="58">
        <f t="shared" si="2"/>
        <v>9.4999999999999998E-3</v>
      </c>
      <c r="AM15" s="15">
        <v>1.663</v>
      </c>
      <c r="AN15" s="9" t="s">
        <v>113</v>
      </c>
      <c r="AO15" s="15">
        <v>1.7131000000000001</v>
      </c>
      <c r="AP15" s="48"/>
      <c r="AQ15" s="48"/>
      <c r="AR15" s="48">
        <v>-2.0999999999999999E-3</v>
      </c>
      <c r="AS15" s="48">
        <v>-5.7999999999999996E-3</v>
      </c>
      <c r="AT15" s="48">
        <v>-1.6000000000000001E-3</v>
      </c>
      <c r="AU15" s="48">
        <v>8.9999999999999998E-4</v>
      </c>
      <c r="AV15" s="48">
        <v>5.3E-3</v>
      </c>
      <c r="AW15" s="48"/>
      <c r="AX15" s="48"/>
      <c r="AY15" s="48">
        <v>-1E-4</v>
      </c>
      <c r="AZ15" s="48">
        <v>-2.5000000000000001E-3</v>
      </c>
      <c r="BA15" s="48">
        <v>-1.2500000000000001E-2</v>
      </c>
      <c r="BB15" s="48">
        <v>1.6000000000000001E-3</v>
      </c>
      <c r="BC15" s="48">
        <v>-6.9999999999999999E-4</v>
      </c>
      <c r="BD15" s="48"/>
      <c r="BE15" s="48"/>
      <c r="BF15" s="48">
        <v>1E-4</v>
      </c>
      <c r="BG15" s="48">
        <v>4.3E-3</v>
      </c>
      <c r="BH15" s="48">
        <v>1.6999999999999999E-3</v>
      </c>
      <c r="BI15" s="48">
        <v>6.6E-3</v>
      </c>
      <c r="BJ15" s="48">
        <v>3.0999999999999999E-3</v>
      </c>
      <c r="BK15" s="48"/>
      <c r="BL15" s="48"/>
      <c r="BM15" s="48">
        <v>2.5000000000000001E-3</v>
      </c>
      <c r="BN15" s="48">
        <v>5.7000000000000002E-3</v>
      </c>
      <c r="BO15" s="48">
        <v>5.1000000000000004E-3</v>
      </c>
      <c r="BP15" s="48">
        <v>9.5999999999999992E-3</v>
      </c>
      <c r="BQ15" s="48">
        <v>1.1599999999999999E-2</v>
      </c>
      <c r="BR15" s="48"/>
      <c r="BS15" s="48"/>
      <c r="BT15" s="48"/>
      <c r="BU15" s="58">
        <f t="shared" si="3"/>
        <v>-1.2500000000000001E-2</v>
      </c>
      <c r="BV15" s="58">
        <f t="shared" si="4"/>
        <v>1.6400000000000002E-3</v>
      </c>
      <c r="BW15" s="58">
        <f t="shared" si="5"/>
        <v>1.1599999999999999E-2</v>
      </c>
      <c r="BZ15" s="15">
        <v>1.663</v>
      </c>
      <c r="CA15" s="15">
        <v>1.7131000000000001</v>
      </c>
      <c r="CB15" s="5" t="s">
        <v>113</v>
      </c>
      <c r="CC15" s="15">
        <v>1.782</v>
      </c>
      <c r="CD15" s="48"/>
      <c r="CE15" s="48">
        <v>7.7000000000000002E-3</v>
      </c>
      <c r="CF15" s="48">
        <v>1.1999999999999999E-3</v>
      </c>
      <c r="CG15" s="48">
        <v>-6.6E-3</v>
      </c>
      <c r="CH15" s="48">
        <v>7.7999999999999996E-3</v>
      </c>
      <c r="CI15" s="48">
        <v>-3.3E-3</v>
      </c>
      <c r="CJ15" s="48"/>
      <c r="CK15" s="48"/>
      <c r="CL15" s="48">
        <v>1.6799999999999999E-2</v>
      </c>
      <c r="CM15" s="48">
        <v>-2.0000000000000001E-4</v>
      </c>
      <c r="CN15" s="48">
        <v>1E-4</v>
      </c>
      <c r="CO15" s="48">
        <v>2.0899999999999998E-2</v>
      </c>
      <c r="CP15" s="48">
        <v>-3.8999999999999998E-3</v>
      </c>
      <c r="CQ15" s="48"/>
      <c r="CR15" s="48"/>
      <c r="CS15" s="48">
        <v>8.9999999999999993E-3</v>
      </c>
      <c r="CT15" s="48">
        <v>8.9999999999999998E-4</v>
      </c>
      <c r="CU15" s="48">
        <v>2.63E-2</v>
      </c>
      <c r="CV15" s="48">
        <v>-8.0000000000000002E-3</v>
      </c>
      <c r="CW15" s="48">
        <v>-6.3E-3</v>
      </c>
      <c r="CX15" s="48"/>
      <c r="CY15" s="48"/>
      <c r="CZ15" s="48">
        <v>5.1000000000000004E-3</v>
      </c>
      <c r="DA15" s="48">
        <v>-1.2999999999999999E-2</v>
      </c>
      <c r="DB15" s="48">
        <v>5.1000000000000004E-3</v>
      </c>
      <c r="DC15" s="48">
        <v>-5.1000000000000004E-3</v>
      </c>
      <c r="DD15" s="48">
        <v>-3.8999999999999998E-3</v>
      </c>
      <c r="DE15" s="48"/>
      <c r="DF15" s="48"/>
      <c r="DG15" s="48">
        <v>-4.0000000000000001E-3</v>
      </c>
      <c r="DH15" s="48">
        <v>7.4000000000000003E-3</v>
      </c>
      <c r="DI15" s="58">
        <f t="shared" si="6"/>
        <v>-1.2999999999999999E-2</v>
      </c>
      <c r="DJ15" s="58">
        <f t="shared" si="7"/>
        <v>2.4545454545454536E-3</v>
      </c>
      <c r="DK15" s="58">
        <f t="shared" si="8"/>
        <v>2.63E-2</v>
      </c>
      <c r="DN15" s="15">
        <v>1.663</v>
      </c>
      <c r="DO15" s="15">
        <v>1.7131000000000001</v>
      </c>
      <c r="DP15" s="15">
        <v>1.782</v>
      </c>
      <c r="DQ15" s="5" t="s">
        <v>113</v>
      </c>
      <c r="DR15" s="15">
        <v>1.8496999999999999</v>
      </c>
      <c r="DS15" s="48">
        <v>1.1999999999999999E-3</v>
      </c>
      <c r="DT15" s="48">
        <v>-9.4999999999999998E-3</v>
      </c>
      <c r="DU15" s="48">
        <v>5.7000000000000002E-3</v>
      </c>
      <c r="DV15" s="48"/>
      <c r="DW15" s="48"/>
      <c r="DX15" s="48">
        <v>-1.21E-2</v>
      </c>
      <c r="DY15" s="48">
        <v>2.3E-3</v>
      </c>
      <c r="DZ15" s="48">
        <v>-8.8999999999999999E-3</v>
      </c>
      <c r="EA15" s="48">
        <v>-5.4999999999999997E-3</v>
      </c>
      <c r="EB15" s="48">
        <v>-2.7000000000000001E-3</v>
      </c>
      <c r="EC15" s="48"/>
      <c r="ED15" s="48"/>
      <c r="EE15" s="48">
        <v>-3.0999999999999999E-3</v>
      </c>
      <c r="EF15" s="48">
        <v>4.1999999999999997E-3</v>
      </c>
      <c r="EG15" s="48">
        <v>1.18E-2</v>
      </c>
      <c r="EH15" s="48">
        <v>2.0000000000000001E-4</v>
      </c>
      <c r="EI15" s="48">
        <v>-8.3000000000000001E-3</v>
      </c>
      <c r="EJ15" s="48"/>
      <c r="EK15" s="48"/>
      <c r="EL15" s="48">
        <v>-6.9999999999999999E-4</v>
      </c>
      <c r="EM15" s="48">
        <v>1.06E-2</v>
      </c>
      <c r="EN15" s="48">
        <v>-1E-3</v>
      </c>
      <c r="EO15" s="48">
        <v>-1.32E-2</v>
      </c>
      <c r="EP15" s="48">
        <v>2.8E-3</v>
      </c>
      <c r="EQ15" s="48"/>
      <c r="ER15" s="48"/>
      <c r="ES15" s="48">
        <v>-4.0000000000000001E-3</v>
      </c>
      <c r="ET15" s="48">
        <v>-2.5999999999999999E-3</v>
      </c>
      <c r="EU15" s="48">
        <v>-6.6E-3</v>
      </c>
      <c r="EV15" s="48">
        <v>8.3999999999999995E-3</v>
      </c>
      <c r="EW15" s="48"/>
      <c r="EX15" s="58">
        <f t="shared" si="9"/>
        <v>-1.32E-2</v>
      </c>
      <c r="EY15" s="58">
        <f t="shared" si="10"/>
        <v>-1.4090909090909091E-3</v>
      </c>
      <c r="EZ15" s="58">
        <f t="shared" si="11"/>
        <v>1.18E-2</v>
      </c>
      <c r="FC15" s="15">
        <v>1.663</v>
      </c>
      <c r="FD15" s="15">
        <v>1.7131000000000001</v>
      </c>
      <c r="FE15" s="15">
        <v>1.782</v>
      </c>
      <c r="FF15" s="15">
        <v>1.8496999999999999</v>
      </c>
      <c r="FG15" s="5" t="s">
        <v>113</v>
      </c>
      <c r="FH15" s="15">
        <v>1.7869999999999999</v>
      </c>
      <c r="FI15" s="48">
        <v>1.3299999999999999E-2</v>
      </c>
      <c r="FJ15" s="48"/>
      <c r="FK15" s="48"/>
      <c r="FL15" s="48">
        <v>-4.0000000000000001E-3</v>
      </c>
      <c r="FM15" s="48">
        <v>-6.7000000000000002E-3</v>
      </c>
      <c r="FN15" s="48">
        <v>4.1000000000000003E-3</v>
      </c>
      <c r="FO15" s="48">
        <v>-8.3000000000000001E-3</v>
      </c>
      <c r="FP15" s="48">
        <v>-7.7999999999999996E-3</v>
      </c>
      <c r="FQ15" s="48"/>
      <c r="FR15" s="48"/>
      <c r="FS15" s="48">
        <v>8.6999999999999994E-3</v>
      </c>
      <c r="FT15" s="48">
        <v>4.5999999999999999E-3</v>
      </c>
      <c r="FU15" s="48">
        <v>1.15E-2</v>
      </c>
      <c r="FV15" s="48">
        <v>-8.9999999999999998E-4</v>
      </c>
      <c r="FW15" s="48">
        <v>1.2800000000000001E-2</v>
      </c>
      <c r="FX15" s="48"/>
      <c r="FY15" s="48"/>
      <c r="FZ15" s="48">
        <v>-8.0999999999999996E-3</v>
      </c>
      <c r="GA15" s="48">
        <v>-4.8999999999999998E-3</v>
      </c>
      <c r="GB15" s="48">
        <v>-6.0000000000000001E-3</v>
      </c>
      <c r="GC15" s="48">
        <v>1.1999999999999999E-3</v>
      </c>
      <c r="GD15" s="48">
        <v>-2.0000000000000001E-4</v>
      </c>
      <c r="GE15" s="48"/>
      <c r="GF15" s="48"/>
      <c r="GG15" s="48">
        <v>-4.0000000000000002E-4</v>
      </c>
      <c r="GH15" s="48">
        <v>-7.7999999999999996E-3</v>
      </c>
      <c r="GI15" s="48">
        <v>4.0000000000000001E-3</v>
      </c>
      <c r="GJ15" s="48">
        <v>2.8E-3</v>
      </c>
      <c r="GK15" s="48">
        <v>2.7000000000000001E-3</v>
      </c>
      <c r="GL15" s="48"/>
      <c r="GM15" s="48"/>
      <c r="GN15" s="58">
        <f t="shared" si="12"/>
        <v>-8.3000000000000001E-3</v>
      </c>
      <c r="GO15" s="58">
        <f t="shared" si="13"/>
        <v>5.0476190476190467E-4</v>
      </c>
      <c r="GP15" s="58">
        <f t="shared" si="14"/>
        <v>1.3299999999999999E-2</v>
      </c>
      <c r="GS15" s="15">
        <v>1.663</v>
      </c>
      <c r="GT15" s="15">
        <v>1.7131000000000001</v>
      </c>
      <c r="GU15" s="15">
        <v>1.782</v>
      </c>
      <c r="GV15" s="15">
        <v>1.8496999999999999</v>
      </c>
      <c r="GW15" s="15">
        <v>1.7869999999999999</v>
      </c>
      <c r="GX15" s="5" t="s">
        <v>113</v>
      </c>
      <c r="GY15" s="15">
        <v>1.7937000000000001</v>
      </c>
      <c r="GZ15" s="48">
        <v>-1.11E-2</v>
      </c>
      <c r="HA15" s="48">
        <v>-8.6E-3</v>
      </c>
      <c r="HB15" s="48">
        <v>-2.5000000000000001E-3</v>
      </c>
      <c r="HC15" s="48">
        <v>2.7000000000000001E-3</v>
      </c>
      <c r="HD15" s="48">
        <v>-1.09E-2</v>
      </c>
      <c r="HE15" s="48"/>
      <c r="HF15" s="48"/>
      <c r="HG15" s="48">
        <v>-8.0000000000000002E-3</v>
      </c>
      <c r="HH15" s="48">
        <v>1.0999999999999999E-2</v>
      </c>
      <c r="HI15" s="48">
        <v>-2.9999999999999997E-4</v>
      </c>
      <c r="HJ15" s="48">
        <v>1.01E-2</v>
      </c>
      <c r="HK15" s="48">
        <v>-6.1999999999999998E-3</v>
      </c>
      <c r="HL15" s="48"/>
      <c r="HM15" s="48"/>
      <c r="HN15" s="48">
        <v>1.9E-3</v>
      </c>
      <c r="HO15" s="48">
        <v>-1.6999999999999999E-3</v>
      </c>
      <c r="HP15" s="48">
        <v>-2.7000000000000001E-3</v>
      </c>
      <c r="HQ15" s="48">
        <v>1.1999999999999999E-3</v>
      </c>
      <c r="HR15" s="48">
        <v>8.9999999999999998E-4</v>
      </c>
      <c r="HS15" s="48"/>
      <c r="HT15" s="48"/>
      <c r="HU15" s="48">
        <v>-4.1000000000000003E-3</v>
      </c>
      <c r="HV15" s="48">
        <v>2.5999999999999999E-3</v>
      </c>
      <c r="HW15" s="48">
        <v>8.0000000000000002E-3</v>
      </c>
      <c r="HX15" s="48">
        <v>-6.1999999999999998E-3</v>
      </c>
      <c r="HY15" s="48">
        <v>1.4E-3</v>
      </c>
      <c r="HZ15" s="48"/>
      <c r="IA15" s="48"/>
      <c r="IB15" s="48">
        <v>2.5999999999999999E-3</v>
      </c>
      <c r="IC15" s="48">
        <v>-5.7999999999999996E-3</v>
      </c>
      <c r="ID15" s="48"/>
      <c r="IE15" s="58">
        <f t="shared" si="15"/>
        <v>-1.11E-2</v>
      </c>
      <c r="IF15" s="58">
        <f t="shared" si="16"/>
        <v>-1.1681818181818184E-3</v>
      </c>
      <c r="IG15" s="58">
        <f t="shared" si="17"/>
        <v>1.0999999999999999E-2</v>
      </c>
      <c r="IJ15" s="15">
        <v>1.663</v>
      </c>
      <c r="IK15" s="15">
        <v>1.7131000000000001</v>
      </c>
      <c r="IL15" s="15">
        <v>1.782</v>
      </c>
      <c r="IM15" s="15">
        <v>1.8496999999999999</v>
      </c>
      <c r="IN15" s="15">
        <v>1.7869999999999999</v>
      </c>
      <c r="IO15" s="15">
        <v>1.7937000000000001</v>
      </c>
      <c r="IP15" s="5" t="s">
        <v>113</v>
      </c>
      <c r="IQ15" s="15">
        <v>1.7396</v>
      </c>
      <c r="IR15" s="48">
        <v>-1.8E-3</v>
      </c>
      <c r="IS15" s="48">
        <v>-5.8999999999999999E-3</v>
      </c>
      <c r="IT15" s="48">
        <v>-3.0000000000000001E-3</v>
      </c>
      <c r="IU15" s="48"/>
      <c r="IV15" s="48"/>
      <c r="IW15" s="48">
        <v>2.5999999999999999E-3</v>
      </c>
      <c r="IX15" s="48">
        <v>-1.6000000000000001E-3</v>
      </c>
      <c r="IY15" s="48">
        <v>4.0000000000000002E-4</v>
      </c>
      <c r="IZ15" s="48">
        <v>-3.0999999999999999E-3</v>
      </c>
      <c r="JA15" s="48">
        <v>1.4E-3</v>
      </c>
      <c r="JB15" s="48"/>
      <c r="JC15" s="48"/>
      <c r="JD15" s="48">
        <v>9.7000000000000003E-3</v>
      </c>
      <c r="JE15" s="48">
        <v>6.3E-3</v>
      </c>
      <c r="JF15" s="48">
        <v>-4.7999999999999996E-3</v>
      </c>
      <c r="JG15" s="48">
        <v>2.5999999999999999E-3</v>
      </c>
      <c r="JH15" s="48">
        <v>6.9999999999999999E-4</v>
      </c>
      <c r="JI15" s="48"/>
      <c r="JJ15" s="48"/>
      <c r="JK15" s="48">
        <v>-2.9999999999999997E-4</v>
      </c>
      <c r="JL15" s="48">
        <v>-2.3999999999999998E-3</v>
      </c>
      <c r="JM15" s="48">
        <v>1E-3</v>
      </c>
      <c r="JN15" s="48">
        <v>6.6E-3</v>
      </c>
      <c r="JO15" s="48">
        <v>3.8999999999999998E-3</v>
      </c>
      <c r="JP15" s="48"/>
      <c r="JQ15" s="48"/>
      <c r="JR15" s="48">
        <v>1.8E-3</v>
      </c>
      <c r="JS15" s="48">
        <v>1E-3</v>
      </c>
      <c r="JT15" s="48">
        <v>5.4999999999999997E-3</v>
      </c>
      <c r="JU15" s="48">
        <v>2.0000000000000001E-4</v>
      </c>
      <c r="JV15" s="48">
        <v>4.3E-3</v>
      </c>
      <c r="JW15" s="58">
        <f t="shared" si="18"/>
        <v>-5.8999999999999999E-3</v>
      </c>
      <c r="JX15" s="58">
        <f t="shared" si="19"/>
        <v>1.0913043478260869E-3</v>
      </c>
      <c r="JY15" s="58">
        <f t="shared" si="20"/>
        <v>9.7000000000000003E-3</v>
      </c>
      <c r="KB15" s="15">
        <v>1.663</v>
      </c>
      <c r="KC15" s="15">
        <v>1.7131000000000001</v>
      </c>
      <c r="KD15" s="15">
        <v>1.782</v>
      </c>
      <c r="KE15" s="15">
        <v>1.8496999999999999</v>
      </c>
      <c r="KF15" s="15">
        <v>1.7869999999999999</v>
      </c>
      <c r="KG15" s="15">
        <v>1.7937000000000001</v>
      </c>
      <c r="KH15" s="15">
        <v>1.7396</v>
      </c>
      <c r="KI15" s="5" t="s">
        <v>113</v>
      </c>
      <c r="KJ15" s="15">
        <v>1.7768999999999999</v>
      </c>
      <c r="KK15" s="48"/>
      <c r="KL15" s="48"/>
      <c r="KM15" s="48">
        <v>1.4E-3</v>
      </c>
      <c r="KN15" s="48">
        <v>2E-3</v>
      </c>
      <c r="KO15" s="48">
        <v>1.2999999999999999E-3</v>
      </c>
      <c r="KP15" s="48">
        <v>-4.7000000000000002E-3</v>
      </c>
      <c r="KQ15" s="48">
        <v>5.4999999999999997E-3</v>
      </c>
      <c r="KR15" s="48"/>
      <c r="KS15" s="48"/>
      <c r="KT15" s="48">
        <v>-3.0999999999999999E-3</v>
      </c>
      <c r="KU15" s="48">
        <v>2.0999999999999999E-3</v>
      </c>
      <c r="KV15" s="48">
        <v>3.2000000000000002E-3</v>
      </c>
      <c r="KW15" s="48">
        <v>7.0000000000000001E-3</v>
      </c>
      <c r="KX15" s="48">
        <v>3.0999999999999999E-3</v>
      </c>
      <c r="KY15" s="48"/>
      <c r="KZ15" s="48"/>
      <c r="LA15" s="48">
        <v>-1E-4</v>
      </c>
      <c r="LB15" s="48">
        <v>-8.0000000000000004E-4</v>
      </c>
      <c r="LC15" s="48">
        <v>-1.1000000000000001E-3</v>
      </c>
      <c r="LD15" s="48">
        <v>4.8999999999999998E-3</v>
      </c>
      <c r="LE15" s="48">
        <v>-6.6E-3</v>
      </c>
      <c r="LF15" s="48"/>
      <c r="LG15" s="48"/>
      <c r="LH15" s="48">
        <v>1.6000000000000001E-3</v>
      </c>
      <c r="LI15" s="48">
        <v>6.9999999999999999E-4</v>
      </c>
      <c r="LJ15" s="48">
        <v>-1.15E-2</v>
      </c>
      <c r="LK15" s="48">
        <v>-3.5000000000000001E-3</v>
      </c>
      <c r="LL15" s="48">
        <v>-7.7999999999999996E-3</v>
      </c>
      <c r="LM15" s="48"/>
      <c r="LN15" s="48"/>
      <c r="LO15" s="48">
        <v>4.5999999999999999E-3</v>
      </c>
      <c r="LP15" s="58">
        <f t="shared" si="21"/>
        <v>-1.15E-2</v>
      </c>
      <c r="LQ15" s="58">
        <f t="shared" si="22"/>
        <v>-8.5714285714285604E-5</v>
      </c>
      <c r="LR15" s="58">
        <f t="shared" si="23"/>
        <v>7.0000000000000001E-3</v>
      </c>
      <c r="LU15" s="15">
        <v>1.663</v>
      </c>
      <c r="LV15" s="15">
        <v>1.7131000000000001</v>
      </c>
      <c r="LW15" s="15">
        <v>1.782</v>
      </c>
      <c r="LX15" s="15">
        <v>1.8496999999999999</v>
      </c>
      <c r="LY15" s="15">
        <v>1.7869999999999999</v>
      </c>
      <c r="LZ15" s="15">
        <v>1.7937000000000001</v>
      </c>
      <c r="MA15" s="15">
        <v>1.7396</v>
      </c>
      <c r="MB15" s="15">
        <v>1.7768999999999999</v>
      </c>
      <c r="MC15" s="5" t="s">
        <v>113</v>
      </c>
      <c r="MD15" s="15">
        <v>1.7719</v>
      </c>
      <c r="ME15" s="48">
        <v>-5.7999999999999996E-3</v>
      </c>
      <c r="MF15" s="48">
        <v>-6.4000000000000003E-3</v>
      </c>
      <c r="MG15" s="48">
        <v>8.0999999999999996E-3</v>
      </c>
      <c r="MH15" s="48">
        <v>-2.3E-3</v>
      </c>
      <c r="MI15" s="48"/>
      <c r="MJ15" s="48"/>
      <c r="MK15" s="48">
        <v>2.2000000000000001E-3</v>
      </c>
      <c r="ML15" s="48">
        <v>8.5000000000000006E-3</v>
      </c>
      <c r="MM15" s="48">
        <v>-7.4999999999999997E-3</v>
      </c>
      <c r="MN15" s="48">
        <v>6.1000000000000004E-3</v>
      </c>
      <c r="MO15" s="48">
        <v>2.9999999999999997E-4</v>
      </c>
      <c r="MP15" s="48"/>
      <c r="MQ15" s="48"/>
      <c r="MR15" s="48">
        <v>-3.7000000000000002E-3</v>
      </c>
      <c r="MS15" s="48">
        <v>-3.0999999999999999E-3</v>
      </c>
      <c r="MT15" s="48">
        <v>-4.5999999999999999E-3</v>
      </c>
      <c r="MU15" s="48">
        <v>-6.9999999999999999E-4</v>
      </c>
      <c r="MV15" s="48">
        <v>-5.0000000000000001E-4</v>
      </c>
      <c r="MW15" s="48"/>
      <c r="MX15" s="48"/>
      <c r="MY15" s="48">
        <v>7.7999999999999996E-3</v>
      </c>
      <c r="MZ15" s="48">
        <v>1E-3</v>
      </c>
      <c r="NA15" s="48">
        <v>9.4999999999999998E-3</v>
      </c>
      <c r="NB15" s="48">
        <v>4.5999999999999999E-3</v>
      </c>
      <c r="NC15" s="48">
        <v>-1.2999999999999999E-3</v>
      </c>
      <c r="ND15" s="48"/>
      <c r="NE15" s="48"/>
      <c r="NF15" s="48"/>
      <c r="NG15" s="48"/>
      <c r="NH15" s="48"/>
      <c r="NI15" s="48"/>
      <c r="NJ15" s="58">
        <f t="shared" si="24"/>
        <v>-7.4999999999999997E-3</v>
      </c>
      <c r="NK15" s="58">
        <f t="shared" si="25"/>
        <v>6.4210526315789491E-4</v>
      </c>
      <c r="NL15" s="58">
        <f t="shared" si="26"/>
        <v>9.4999999999999998E-3</v>
      </c>
      <c r="NO15" s="15"/>
      <c r="NP15" s="15"/>
      <c r="NQ15" s="15"/>
      <c r="NR15" s="15"/>
      <c r="NS15" s="15"/>
      <c r="NT15" s="15"/>
      <c r="NU15" s="15"/>
      <c r="NV15" s="95"/>
      <c r="NW15" s="15"/>
      <c r="NX15" s="5" t="s">
        <v>113</v>
      </c>
      <c r="NY15" s="6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58">
        <f t="shared" si="27"/>
        <v>0</v>
      </c>
      <c r="PF15" s="58" t="e">
        <f t="shared" si="28"/>
        <v>#DIV/0!</v>
      </c>
      <c r="PG15" s="58">
        <f t="shared" si="29"/>
        <v>0</v>
      </c>
      <c r="PJ15" s="15"/>
      <c r="PK15" s="15"/>
      <c r="PL15" s="15"/>
      <c r="PM15" s="15"/>
      <c r="PN15" s="15"/>
      <c r="PO15" s="15"/>
      <c r="PP15" s="15"/>
      <c r="PQ15" s="95"/>
      <c r="PR15" s="15"/>
      <c r="PS15" s="15"/>
      <c r="PT15" s="5" t="s">
        <v>113</v>
      </c>
      <c r="PU15" s="15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58">
        <f t="shared" si="30"/>
        <v>0</v>
      </c>
      <c r="RB15" s="58" t="e">
        <f t="shared" si="31"/>
        <v>#DIV/0!</v>
      </c>
      <c r="RC15" s="58">
        <f t="shared" si="32"/>
        <v>0</v>
      </c>
      <c r="RF15" s="15"/>
      <c r="RG15" s="15"/>
      <c r="RH15" s="15"/>
      <c r="RI15" s="15"/>
      <c r="RJ15" s="15"/>
      <c r="RK15" s="15"/>
      <c r="RL15" s="15"/>
      <c r="RM15" s="95"/>
      <c r="RN15" s="15"/>
      <c r="RO15" s="15"/>
      <c r="RP15" s="15"/>
      <c r="RQ15" s="5" t="s">
        <v>113</v>
      </c>
      <c r="RR15" s="15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58">
        <f t="shared" si="33"/>
        <v>0</v>
      </c>
      <c r="SY15" s="58" t="e">
        <f t="shared" si="34"/>
        <v>#DIV/0!</v>
      </c>
      <c r="SZ15" s="58">
        <f t="shared" si="35"/>
        <v>0</v>
      </c>
    </row>
    <row r="16" spans="1:521" ht="15.75" thickBot="1" x14ac:dyDescent="0.3">
      <c r="B16" s="5" t="s">
        <v>112</v>
      </c>
      <c r="C16" s="15">
        <v>1.4558800000000001</v>
      </c>
      <c r="D16" s="48">
        <v>-2.0000000000000001E-4</v>
      </c>
      <c r="E16" s="48">
        <v>-3.3999999999999998E-3</v>
      </c>
      <c r="F16" s="48">
        <v>0</v>
      </c>
      <c r="G16" s="48"/>
      <c r="H16" s="48"/>
      <c r="I16" s="48">
        <v>8.9999999999999998E-4</v>
      </c>
      <c r="J16" s="48">
        <v>-8.9999999999999998E-4</v>
      </c>
      <c r="K16" s="48">
        <v>-1.6000000000000001E-3</v>
      </c>
      <c r="L16" s="48">
        <v>1.2999999999999999E-3</v>
      </c>
      <c r="M16" s="48">
        <v>6.9999999999999999E-4</v>
      </c>
      <c r="N16" s="48"/>
      <c r="O16" s="48"/>
      <c r="P16" s="48">
        <v>2E-3</v>
      </c>
      <c r="Q16" s="48">
        <v>-2.9999999999999997E-4</v>
      </c>
      <c r="R16" s="48">
        <v>6.9999999999999999E-4</v>
      </c>
      <c r="S16" s="48">
        <v>-1.2999999999999999E-3</v>
      </c>
      <c r="T16" s="48">
        <v>-2.3999999999999998E-3</v>
      </c>
      <c r="U16" s="48"/>
      <c r="V16" s="48"/>
      <c r="W16" s="48">
        <v>-8.9999999999999998E-4</v>
      </c>
      <c r="X16" s="48">
        <v>8.0000000000000004E-4</v>
      </c>
      <c r="Y16" s="48">
        <v>5.8999999999999999E-3</v>
      </c>
      <c r="Z16" s="48">
        <v>-3.5000000000000001E-3</v>
      </c>
      <c r="AA16" s="48">
        <v>-1E-3</v>
      </c>
      <c r="AB16" s="48"/>
      <c r="AC16" s="48"/>
      <c r="AD16" s="48">
        <v>3.3999999999999998E-3</v>
      </c>
      <c r="AE16" s="48">
        <v>-2.3999999999999998E-3</v>
      </c>
      <c r="AF16" s="48">
        <v>2.2000000000000001E-3</v>
      </c>
      <c r="AG16" s="48">
        <v>2.2000000000000001E-3</v>
      </c>
      <c r="AH16" s="48">
        <v>7.7999999999999996E-3</v>
      </c>
      <c r="AI16" s="58">
        <f t="shared" si="0"/>
        <v>-3.5000000000000001E-3</v>
      </c>
      <c r="AJ16" s="58">
        <f t="shared" si="1"/>
        <v>4.3478260869565224E-4</v>
      </c>
      <c r="AK16" s="58">
        <f t="shared" si="2"/>
        <v>7.7999999999999996E-3</v>
      </c>
      <c r="AM16" s="15">
        <v>1.4558800000000001</v>
      </c>
      <c r="AN16" s="9" t="s">
        <v>112</v>
      </c>
      <c r="AO16" s="15">
        <v>1.46719</v>
      </c>
      <c r="AP16" s="48"/>
      <c r="AQ16" s="48"/>
      <c r="AR16" s="48">
        <v>1.1999999999999999E-3</v>
      </c>
      <c r="AS16" s="48">
        <v>-1.9E-3</v>
      </c>
      <c r="AT16" s="48">
        <v>-3.8E-3</v>
      </c>
      <c r="AU16" s="48">
        <v>-1.2999999999999999E-3</v>
      </c>
      <c r="AV16" s="48">
        <v>-1.9E-3</v>
      </c>
      <c r="AW16" s="48"/>
      <c r="AX16" s="48"/>
      <c r="AY16" s="48">
        <v>-2E-3</v>
      </c>
      <c r="AZ16" s="48">
        <v>-1.4E-3</v>
      </c>
      <c r="BA16" s="48">
        <v>-6.4999999999999997E-3</v>
      </c>
      <c r="BB16" s="48">
        <v>-1.6000000000000001E-3</v>
      </c>
      <c r="BC16" s="48">
        <v>-2.2000000000000001E-3</v>
      </c>
      <c r="BD16" s="48"/>
      <c r="BE16" s="48"/>
      <c r="BF16" s="48">
        <v>-6.9999999999999999E-4</v>
      </c>
      <c r="BG16" s="48">
        <v>-2E-3</v>
      </c>
      <c r="BH16" s="48">
        <v>-1.4E-3</v>
      </c>
      <c r="BI16" s="48">
        <v>1E-3</v>
      </c>
      <c r="BJ16" s="48">
        <v>3.0999999999999999E-3</v>
      </c>
      <c r="BK16" s="48"/>
      <c r="BL16" s="48"/>
      <c r="BM16" s="48">
        <v>5.4999999999999997E-3</v>
      </c>
      <c r="BN16" s="48">
        <v>1.6999999999999999E-3</v>
      </c>
      <c r="BO16" s="48">
        <v>4.0000000000000001E-3</v>
      </c>
      <c r="BP16" s="48">
        <v>1.55E-2</v>
      </c>
      <c r="BQ16" s="48">
        <v>2.5000000000000001E-3</v>
      </c>
      <c r="BR16" s="48"/>
      <c r="BS16" s="48"/>
      <c r="BT16" s="48"/>
      <c r="BU16" s="58">
        <f t="shared" si="3"/>
        <v>-6.4999999999999997E-3</v>
      </c>
      <c r="BV16" s="58">
        <f t="shared" si="4"/>
        <v>3.8999999999999983E-4</v>
      </c>
      <c r="BW16" s="58">
        <f t="shared" si="5"/>
        <v>1.55E-2</v>
      </c>
      <c r="BZ16" s="15">
        <v>1.4558800000000001</v>
      </c>
      <c r="CA16" s="15">
        <v>1.46719</v>
      </c>
      <c r="CB16" s="5" t="s">
        <v>112</v>
      </c>
      <c r="CC16" s="15">
        <v>1.4842200000000001</v>
      </c>
      <c r="CD16" s="48"/>
      <c r="CE16" s="48">
        <v>4.5999999999999999E-3</v>
      </c>
      <c r="CF16" s="48">
        <v>8.3000000000000001E-3</v>
      </c>
      <c r="CG16" s="48">
        <v>-3.0999999999999999E-3</v>
      </c>
      <c r="CH16" s="48">
        <v>1.09E-2</v>
      </c>
      <c r="CI16" s="48">
        <v>5.7000000000000002E-3</v>
      </c>
      <c r="CJ16" s="48"/>
      <c r="CK16" s="48"/>
      <c r="CL16" s="48">
        <v>3.4799999999999998E-2</v>
      </c>
      <c r="CM16" s="48">
        <v>-1.09E-2</v>
      </c>
      <c r="CN16" s="48">
        <v>3.8999999999999998E-3</v>
      </c>
      <c r="CO16" s="48">
        <v>3.0999999999999999E-3</v>
      </c>
      <c r="CP16" s="48">
        <v>-1.61E-2</v>
      </c>
      <c r="CQ16" s="48"/>
      <c r="CR16" s="48"/>
      <c r="CS16" s="48">
        <v>2.0799999999999999E-2</v>
      </c>
      <c r="CT16" s="48">
        <v>-3.3E-3</v>
      </c>
      <c r="CU16" s="48">
        <v>1.49E-2</v>
      </c>
      <c r="CV16" s="48">
        <v>-2.0400000000000001E-2</v>
      </c>
      <c r="CW16" s="48">
        <v>-1.21E-2</v>
      </c>
      <c r="CX16" s="48"/>
      <c r="CY16" s="48"/>
      <c r="CZ16" s="48">
        <v>1.6299999999999999E-2</v>
      </c>
      <c r="DA16" s="48">
        <v>3.8999999999999998E-3</v>
      </c>
      <c r="DB16" s="48">
        <v>-1.01E-2</v>
      </c>
      <c r="DC16" s="48">
        <v>2.2000000000000001E-3</v>
      </c>
      <c r="DD16" s="48">
        <v>7.7999999999999996E-3</v>
      </c>
      <c r="DE16" s="48"/>
      <c r="DF16" s="48"/>
      <c r="DG16" s="48">
        <v>5.3E-3</v>
      </c>
      <c r="DH16" s="48">
        <v>-8.0000000000000002E-3</v>
      </c>
      <c r="DI16" s="58">
        <f t="shared" si="6"/>
        <v>-2.0400000000000001E-2</v>
      </c>
      <c r="DJ16" s="58">
        <f t="shared" si="7"/>
        <v>2.6590909090909091E-3</v>
      </c>
      <c r="DK16" s="58">
        <f t="shared" si="8"/>
        <v>3.4799999999999998E-2</v>
      </c>
      <c r="DN16" s="15">
        <v>1.4558800000000001</v>
      </c>
      <c r="DO16" s="15">
        <v>1.46719</v>
      </c>
      <c r="DP16" s="15">
        <v>1.4842200000000001</v>
      </c>
      <c r="DQ16" s="5" t="s">
        <v>112</v>
      </c>
      <c r="DR16" s="15">
        <v>1.5513399999999999</v>
      </c>
      <c r="DS16" s="48">
        <v>2.0999999999999999E-3</v>
      </c>
      <c r="DT16" s="48">
        <v>-1.2699999999999999E-2</v>
      </c>
      <c r="DU16" s="48">
        <v>1E-3</v>
      </c>
      <c r="DV16" s="48"/>
      <c r="DW16" s="48"/>
      <c r="DX16" s="48">
        <v>-7.3000000000000001E-3</v>
      </c>
      <c r="DY16" s="48">
        <v>1.1000000000000001E-3</v>
      </c>
      <c r="DZ16" s="48">
        <v>-2E-3</v>
      </c>
      <c r="EA16" s="48">
        <v>4.4999999999999997E-3</v>
      </c>
      <c r="EB16" s="48">
        <v>-8.9999999999999998E-4</v>
      </c>
      <c r="EC16" s="48"/>
      <c r="ED16" s="48"/>
      <c r="EE16" s="48">
        <v>-6.3E-3</v>
      </c>
      <c r="EF16" s="48">
        <v>5.0000000000000001E-3</v>
      </c>
      <c r="EG16" s="48">
        <v>9.9000000000000008E-3</v>
      </c>
      <c r="EH16" s="48">
        <v>-6.6E-3</v>
      </c>
      <c r="EI16" s="48">
        <v>-2.0999999999999999E-3</v>
      </c>
      <c r="EJ16" s="48"/>
      <c r="EK16" s="48"/>
      <c r="EL16" s="48">
        <v>9.4999999999999998E-3</v>
      </c>
      <c r="EM16" s="48">
        <v>3.0999999999999999E-3</v>
      </c>
      <c r="EN16" s="48">
        <v>-6.7999999999999996E-3</v>
      </c>
      <c r="EO16" s="48">
        <v>-1.03E-2</v>
      </c>
      <c r="EP16" s="48">
        <v>6.1000000000000004E-3</v>
      </c>
      <c r="EQ16" s="48"/>
      <c r="ER16" s="48"/>
      <c r="ES16" s="48">
        <v>-2.8E-3</v>
      </c>
      <c r="ET16" s="48">
        <v>-3.3E-3</v>
      </c>
      <c r="EU16" s="48">
        <v>-2.8E-3</v>
      </c>
      <c r="EV16" s="48">
        <v>1.26E-2</v>
      </c>
      <c r="EW16" s="48"/>
      <c r="EX16" s="58">
        <f t="shared" si="9"/>
        <v>-1.2699999999999999E-2</v>
      </c>
      <c r="EY16" s="58">
        <f t="shared" si="10"/>
        <v>-4.090909090909093E-4</v>
      </c>
      <c r="EZ16" s="58">
        <f t="shared" si="11"/>
        <v>1.26E-2</v>
      </c>
      <c r="FC16" s="15">
        <v>1.4558800000000001</v>
      </c>
      <c r="FD16" s="15">
        <v>1.46719</v>
      </c>
      <c r="FE16" s="15">
        <v>1.4842200000000001</v>
      </c>
      <c r="FF16" s="15">
        <v>1.5513399999999999</v>
      </c>
      <c r="FG16" s="5" t="s">
        <v>112</v>
      </c>
      <c r="FH16" s="15">
        <v>1.5268999999999999</v>
      </c>
      <c r="FI16" s="48">
        <v>1.26E-2</v>
      </c>
      <c r="FJ16" s="48"/>
      <c r="FK16" s="48"/>
      <c r="FL16" s="48">
        <v>-6.1000000000000004E-3</v>
      </c>
      <c r="FM16" s="48">
        <v>-8.8000000000000005E-3</v>
      </c>
      <c r="FN16" s="48">
        <v>3.5000000000000001E-3</v>
      </c>
      <c r="FO16" s="48">
        <v>-8.0999999999999996E-3</v>
      </c>
      <c r="FP16" s="48">
        <v>-2.3999999999999998E-3</v>
      </c>
      <c r="FQ16" s="48"/>
      <c r="FR16" s="48"/>
      <c r="FS16" s="48">
        <v>4.4000000000000003E-3</v>
      </c>
      <c r="FT16" s="48">
        <v>8.8000000000000005E-3</v>
      </c>
      <c r="FU16" s="48">
        <v>-8.0000000000000004E-4</v>
      </c>
      <c r="FV16" s="48">
        <v>-5.3E-3</v>
      </c>
      <c r="FW16" s="48">
        <v>5.3E-3</v>
      </c>
      <c r="FX16" s="48"/>
      <c r="FY16" s="48"/>
      <c r="FZ16" s="48">
        <v>-2.3999999999999998E-3</v>
      </c>
      <c r="GA16" s="48">
        <v>1.4E-3</v>
      </c>
      <c r="GB16" s="48">
        <v>2.2000000000000001E-3</v>
      </c>
      <c r="GC16" s="48">
        <v>1.4E-3</v>
      </c>
      <c r="GD16" s="48">
        <v>-1.1000000000000001E-3</v>
      </c>
      <c r="GE16" s="48"/>
      <c r="GF16" s="48"/>
      <c r="GG16" s="48">
        <v>-2.2000000000000001E-3</v>
      </c>
      <c r="GH16" s="48">
        <v>-6.6E-3</v>
      </c>
      <c r="GI16" s="48">
        <v>5.9999999999999995E-4</v>
      </c>
      <c r="GJ16" s="48">
        <v>7.4000000000000003E-3</v>
      </c>
      <c r="GK16" s="48">
        <v>3.0999999999999999E-3</v>
      </c>
      <c r="GL16" s="48"/>
      <c r="GM16" s="48"/>
      <c r="GN16" s="58">
        <f t="shared" si="12"/>
        <v>-8.8000000000000005E-3</v>
      </c>
      <c r="GO16" s="58">
        <f t="shared" si="13"/>
        <v>3.2857142857142867E-4</v>
      </c>
      <c r="GP16" s="58">
        <f t="shared" si="14"/>
        <v>1.26E-2</v>
      </c>
      <c r="GS16" s="15">
        <v>1.4558800000000001</v>
      </c>
      <c r="GT16" s="15">
        <v>1.46719</v>
      </c>
      <c r="GU16" s="15">
        <v>1.4842200000000001</v>
      </c>
      <c r="GV16" s="15">
        <v>1.5513399999999999</v>
      </c>
      <c r="GW16" s="15">
        <v>1.5268999999999999</v>
      </c>
      <c r="GX16" s="5" t="s">
        <v>112</v>
      </c>
      <c r="GY16" s="15">
        <v>1.53173</v>
      </c>
      <c r="GZ16" s="48">
        <v>-1.17E-2</v>
      </c>
      <c r="HA16" s="48">
        <v>-1.1000000000000001E-3</v>
      </c>
      <c r="HB16" s="48">
        <v>4.4000000000000003E-3</v>
      </c>
      <c r="HC16" s="48">
        <v>8.8999999999999999E-3</v>
      </c>
      <c r="HD16" s="48">
        <v>-9.9000000000000008E-3</v>
      </c>
      <c r="HE16" s="48"/>
      <c r="HF16" s="48"/>
      <c r="HG16" s="48">
        <v>-3.2000000000000002E-3</v>
      </c>
      <c r="HH16" s="48">
        <v>6.3E-3</v>
      </c>
      <c r="HI16" s="48">
        <v>2.7000000000000001E-3</v>
      </c>
      <c r="HJ16" s="48">
        <v>9.5999999999999992E-3</v>
      </c>
      <c r="HK16" s="48">
        <v>-6.1999999999999998E-3</v>
      </c>
      <c r="HL16" s="48"/>
      <c r="HM16" s="48"/>
      <c r="HN16" s="48">
        <v>4.8999999999999998E-3</v>
      </c>
      <c r="HO16" s="48">
        <v>-7.6E-3</v>
      </c>
      <c r="HP16" s="48">
        <v>-2.9999999999999997E-4</v>
      </c>
      <c r="HQ16" s="48">
        <v>-5.9999999999999995E-4</v>
      </c>
      <c r="HR16" s="48">
        <v>-1.6999999999999999E-3</v>
      </c>
      <c r="HS16" s="48"/>
      <c r="HT16" s="48"/>
      <c r="HU16" s="48">
        <v>1.6000000000000001E-3</v>
      </c>
      <c r="HV16" s="48">
        <v>6.4999999999999997E-3</v>
      </c>
      <c r="HW16" s="48">
        <v>1E-3</v>
      </c>
      <c r="HX16" s="48">
        <v>-2.5999999999999999E-3</v>
      </c>
      <c r="HY16" s="48">
        <v>3.8E-3</v>
      </c>
      <c r="HZ16" s="48"/>
      <c r="IA16" s="48"/>
      <c r="IB16" s="48">
        <v>2.0000000000000001E-4</v>
      </c>
      <c r="IC16" s="48">
        <v>-7.1000000000000004E-3</v>
      </c>
      <c r="ID16" s="48"/>
      <c r="IE16" s="58">
        <f t="shared" si="15"/>
        <v>-1.17E-2</v>
      </c>
      <c r="IF16" s="58">
        <f t="shared" si="16"/>
        <v>-9.5454545454545624E-5</v>
      </c>
      <c r="IG16" s="58">
        <f t="shared" si="17"/>
        <v>9.5999999999999992E-3</v>
      </c>
      <c r="IJ16" s="15">
        <v>1.4558800000000001</v>
      </c>
      <c r="IK16" s="15">
        <v>1.46719</v>
      </c>
      <c r="IL16" s="15">
        <v>1.4842200000000001</v>
      </c>
      <c r="IM16" s="15">
        <v>1.5513399999999999</v>
      </c>
      <c r="IN16" s="15">
        <v>1.5268999999999999</v>
      </c>
      <c r="IO16" s="15">
        <v>1.53173</v>
      </c>
      <c r="IP16" s="5" t="s">
        <v>112</v>
      </c>
      <c r="IQ16" s="15">
        <v>1.52481</v>
      </c>
      <c r="IR16" s="48">
        <v>2.3999999999999998E-3</v>
      </c>
      <c r="IS16" s="48">
        <v>-2.3999999999999998E-3</v>
      </c>
      <c r="IT16" s="48">
        <v>-1E-3</v>
      </c>
      <c r="IU16" s="48"/>
      <c r="IV16" s="48"/>
      <c r="IW16" s="48">
        <v>5.7000000000000002E-3</v>
      </c>
      <c r="IX16" s="48">
        <v>1.5E-3</v>
      </c>
      <c r="IY16" s="48">
        <v>-1.6999999999999999E-3</v>
      </c>
      <c r="IZ16" s="48">
        <v>1E-3</v>
      </c>
      <c r="JA16" s="48">
        <v>2.2000000000000001E-3</v>
      </c>
      <c r="JB16" s="48"/>
      <c r="JC16" s="48"/>
      <c r="JD16" s="48">
        <v>5.1000000000000004E-3</v>
      </c>
      <c r="JE16" s="48">
        <v>5.4999999999999997E-3</v>
      </c>
      <c r="JF16" s="48">
        <v>-6.6E-3</v>
      </c>
      <c r="JG16" s="48">
        <v>2.3E-3</v>
      </c>
      <c r="JH16" s="48">
        <v>4.1999999999999997E-3</v>
      </c>
      <c r="JI16" s="48"/>
      <c r="JJ16" s="48"/>
      <c r="JK16" s="48">
        <v>-1.5E-3</v>
      </c>
      <c r="JL16" s="48">
        <v>1.1000000000000001E-3</v>
      </c>
      <c r="JM16" s="48">
        <v>5.0000000000000001E-4</v>
      </c>
      <c r="JN16" s="48">
        <v>1.5E-3</v>
      </c>
      <c r="JO16" s="48">
        <v>5.3E-3</v>
      </c>
      <c r="JP16" s="48"/>
      <c r="JQ16" s="48"/>
      <c r="JR16" s="48">
        <v>3.5999999999999999E-3</v>
      </c>
      <c r="JS16" s="48">
        <v>-1.1000000000000001E-3</v>
      </c>
      <c r="JT16" s="48">
        <v>3.5000000000000001E-3</v>
      </c>
      <c r="JU16" s="48">
        <v>1.1299999999999999E-2</v>
      </c>
      <c r="JV16" s="48">
        <v>-7.0000000000000001E-3</v>
      </c>
      <c r="JW16" s="58">
        <f t="shared" si="18"/>
        <v>-7.0000000000000001E-3</v>
      </c>
      <c r="JX16" s="58">
        <f t="shared" si="19"/>
        <v>1.5391304347826087E-3</v>
      </c>
      <c r="JY16" s="58">
        <f t="shared" si="20"/>
        <v>1.1299999999999999E-2</v>
      </c>
      <c r="KB16" s="15">
        <v>1.4558800000000001</v>
      </c>
      <c r="KC16" s="15">
        <v>1.46719</v>
      </c>
      <c r="KD16" s="15">
        <v>1.4842200000000001</v>
      </c>
      <c r="KE16" s="15">
        <v>1.5513399999999999</v>
      </c>
      <c r="KF16" s="15">
        <v>1.5268999999999999</v>
      </c>
      <c r="KG16" s="15">
        <v>1.53173</v>
      </c>
      <c r="KH16" s="15">
        <v>1.52481</v>
      </c>
      <c r="KI16" s="5" t="s">
        <v>112</v>
      </c>
      <c r="KJ16" s="15">
        <v>1.5786500000000001</v>
      </c>
      <c r="KK16" s="48"/>
      <c r="KL16" s="48"/>
      <c r="KM16" s="48">
        <v>-2.7000000000000001E-3</v>
      </c>
      <c r="KN16" s="48">
        <v>-1.4E-3</v>
      </c>
      <c r="KO16" s="48">
        <v>1.1000000000000001E-3</v>
      </c>
      <c r="KP16" s="48">
        <v>4.0000000000000001E-3</v>
      </c>
      <c r="KQ16" s="48">
        <v>-1.6999999999999999E-3</v>
      </c>
      <c r="KR16" s="48"/>
      <c r="KS16" s="48"/>
      <c r="KT16" s="48">
        <v>-6.4999999999999997E-3</v>
      </c>
      <c r="KU16" s="48">
        <v>-4.1000000000000003E-3</v>
      </c>
      <c r="KV16" s="48">
        <v>1E-4</v>
      </c>
      <c r="KW16" s="48">
        <v>5.9999999999999995E-4</v>
      </c>
      <c r="KX16" s="48">
        <v>5.1999999999999998E-3</v>
      </c>
      <c r="KY16" s="48"/>
      <c r="KZ16" s="48"/>
      <c r="LA16" s="48">
        <v>-1.6999999999999999E-3</v>
      </c>
      <c r="LB16" s="48">
        <v>1.6999999999999999E-3</v>
      </c>
      <c r="LC16" s="48">
        <v>-3.7000000000000002E-3</v>
      </c>
      <c r="LD16" s="48">
        <v>-8.0000000000000004E-4</v>
      </c>
      <c r="LE16" s="48">
        <v>-5.1999999999999998E-3</v>
      </c>
      <c r="LF16" s="48"/>
      <c r="LG16" s="48"/>
      <c r="LH16" s="48">
        <v>2.5000000000000001E-3</v>
      </c>
      <c r="LI16" s="48">
        <v>5.0000000000000001E-4</v>
      </c>
      <c r="LJ16" s="48">
        <v>-2.0999999999999999E-3</v>
      </c>
      <c r="LK16" s="48">
        <v>-2.2000000000000001E-3</v>
      </c>
      <c r="LL16" s="48">
        <v>4.4999999999999997E-3</v>
      </c>
      <c r="LM16" s="48"/>
      <c r="LN16" s="48"/>
      <c r="LO16" s="180">
        <v>-1E-3</v>
      </c>
      <c r="LP16" s="58">
        <f t="shared" si="21"/>
        <v>-6.4999999999999997E-3</v>
      </c>
      <c r="LQ16" s="58">
        <f t="shared" si="22"/>
        <v>-6.1428571428571435E-4</v>
      </c>
      <c r="LR16" s="58">
        <f t="shared" si="23"/>
        <v>5.1999999999999998E-3</v>
      </c>
      <c r="LU16" s="15">
        <v>1.4558800000000001</v>
      </c>
      <c r="LV16" s="15">
        <v>1.46719</v>
      </c>
      <c r="LW16" s="15">
        <v>1.4842200000000001</v>
      </c>
      <c r="LX16" s="15">
        <v>1.5513399999999999</v>
      </c>
      <c r="LY16" s="15">
        <v>1.5268999999999999</v>
      </c>
      <c r="LZ16" s="15">
        <v>1.53173</v>
      </c>
      <c r="MA16" s="15">
        <v>1.52481</v>
      </c>
      <c r="MB16" s="15">
        <v>1.5786500000000001</v>
      </c>
      <c r="MC16" s="5" t="s">
        <v>112</v>
      </c>
      <c r="MD16" s="15">
        <v>1.55698</v>
      </c>
      <c r="ME16" s="48">
        <v>-2.0000000000000001E-4</v>
      </c>
      <c r="MF16" s="48">
        <v>-6.1999999999999998E-3</v>
      </c>
      <c r="MG16" s="48">
        <v>5.8999999999999999E-3</v>
      </c>
      <c r="MH16" s="48">
        <v>-6.3E-3</v>
      </c>
      <c r="MI16" s="48"/>
      <c r="MJ16" s="48"/>
      <c r="MK16" s="48">
        <v>5.9999999999999995E-4</v>
      </c>
      <c r="ML16" s="48">
        <v>7.6E-3</v>
      </c>
      <c r="MM16" s="48">
        <v>-4.1999999999999997E-3</v>
      </c>
      <c r="MN16" s="48">
        <v>4.4000000000000003E-3</v>
      </c>
      <c r="MO16" s="48">
        <v>2.0999999999999999E-3</v>
      </c>
      <c r="MP16" s="48"/>
      <c r="MQ16" s="48"/>
      <c r="MR16" s="48">
        <v>1.5E-3</v>
      </c>
      <c r="MS16" s="48">
        <v>-6.9999999999999999E-4</v>
      </c>
      <c r="MT16" s="48">
        <v>-3.2000000000000002E-3</v>
      </c>
      <c r="MU16" s="48">
        <v>1.4E-3</v>
      </c>
      <c r="MV16" s="48">
        <v>2.3999999999999998E-3</v>
      </c>
      <c r="MW16" s="48"/>
      <c r="MX16" s="48"/>
      <c r="MY16" s="48">
        <v>1.4E-3</v>
      </c>
      <c r="MZ16" s="48">
        <v>-5.4999999999999997E-3</v>
      </c>
      <c r="NA16" s="48">
        <v>1.9E-3</v>
      </c>
      <c r="NB16" s="48">
        <v>-1.4E-3</v>
      </c>
      <c r="NC16" s="48">
        <v>-5.9999999999999995E-4</v>
      </c>
      <c r="ND16" s="48"/>
      <c r="NE16" s="48"/>
      <c r="NF16" s="48"/>
      <c r="NG16" s="48"/>
      <c r="NH16" s="48"/>
      <c r="NI16" s="48"/>
      <c r="NJ16" s="58">
        <f t="shared" si="24"/>
        <v>-6.3E-3</v>
      </c>
      <c r="NK16" s="58">
        <f t="shared" si="25"/>
        <v>4.7368421052631615E-5</v>
      </c>
      <c r="NL16" s="58">
        <f t="shared" si="26"/>
        <v>7.6E-3</v>
      </c>
      <c r="NO16" s="15"/>
      <c r="NP16" s="15"/>
      <c r="NQ16" s="15"/>
      <c r="NR16" s="15"/>
      <c r="NS16" s="15"/>
      <c r="NT16" s="15"/>
      <c r="NU16" s="15"/>
      <c r="NV16" s="95"/>
      <c r="NW16" s="15"/>
      <c r="NX16" s="5" t="s">
        <v>112</v>
      </c>
      <c r="NY16" s="6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58">
        <f t="shared" si="27"/>
        <v>0</v>
      </c>
      <c r="PF16" s="58" t="e">
        <f t="shared" si="28"/>
        <v>#DIV/0!</v>
      </c>
      <c r="PG16" s="58">
        <f t="shared" si="29"/>
        <v>0</v>
      </c>
      <c r="PJ16" s="15"/>
      <c r="PK16" s="15"/>
      <c r="PL16" s="15"/>
      <c r="PM16" s="15"/>
      <c r="PN16" s="15"/>
      <c r="PO16" s="15"/>
      <c r="PP16" s="15"/>
      <c r="PQ16" s="95"/>
      <c r="PR16" s="15"/>
      <c r="PS16" s="15"/>
      <c r="PT16" s="5" t="s">
        <v>112</v>
      </c>
      <c r="PU16" s="15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58">
        <f t="shared" si="30"/>
        <v>0</v>
      </c>
      <c r="RB16" s="58" t="e">
        <f t="shared" si="31"/>
        <v>#DIV/0!</v>
      </c>
      <c r="RC16" s="58">
        <f t="shared" si="32"/>
        <v>0</v>
      </c>
      <c r="RF16" s="15"/>
      <c r="RG16" s="15"/>
      <c r="RH16" s="15"/>
      <c r="RI16" s="15"/>
      <c r="RJ16" s="15"/>
      <c r="RK16" s="15"/>
      <c r="RL16" s="15"/>
      <c r="RM16" s="95"/>
      <c r="RN16" s="15"/>
      <c r="RO16" s="15"/>
      <c r="RP16" s="15"/>
      <c r="RQ16" s="5" t="s">
        <v>112</v>
      </c>
      <c r="RR16" s="15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58">
        <f t="shared" si="33"/>
        <v>0</v>
      </c>
      <c r="SY16" s="58" t="e">
        <f t="shared" si="34"/>
        <v>#DIV/0!</v>
      </c>
      <c r="SZ16" s="58">
        <f t="shared" si="35"/>
        <v>0</v>
      </c>
    </row>
    <row r="17" spans="1:520" ht="15.75" thickBot="1" x14ac:dyDescent="0.3">
      <c r="B17" s="5" t="s">
        <v>111</v>
      </c>
      <c r="C17" s="15">
        <v>7.8051000000000004</v>
      </c>
      <c r="D17" s="48">
        <v>-4.0000000000000002E-4</v>
      </c>
      <c r="E17" s="48">
        <v>-3.8999999999999998E-3</v>
      </c>
      <c r="F17" s="48">
        <v>-8.0000000000000004E-4</v>
      </c>
      <c r="G17" s="48"/>
      <c r="H17" s="48"/>
      <c r="I17" s="48">
        <v>4.1000000000000003E-3</v>
      </c>
      <c r="J17" s="48">
        <v>-8.3000000000000001E-3</v>
      </c>
      <c r="K17" s="48">
        <v>-3.0000000000000001E-3</v>
      </c>
      <c r="L17" s="48">
        <v>-2.5999999999999999E-3</v>
      </c>
      <c r="M17" s="48">
        <v>-8.0000000000000004E-4</v>
      </c>
      <c r="N17" s="48"/>
      <c r="O17" s="48"/>
      <c r="P17" s="48">
        <v>-2.2000000000000001E-3</v>
      </c>
      <c r="Q17" s="48">
        <v>-1.8E-3</v>
      </c>
      <c r="R17" s="48">
        <v>2.7000000000000001E-3</v>
      </c>
      <c r="S17" s="48">
        <v>-2.8E-3</v>
      </c>
      <c r="T17" s="48">
        <v>-6.6E-3</v>
      </c>
      <c r="U17" s="48"/>
      <c r="V17" s="48"/>
      <c r="W17" s="48">
        <v>4.0000000000000002E-4</v>
      </c>
      <c r="X17" s="48">
        <v>6.6E-3</v>
      </c>
      <c r="Y17" s="48">
        <v>-1.4E-3</v>
      </c>
      <c r="Z17" s="48">
        <v>2E-3</v>
      </c>
      <c r="AA17" s="48">
        <v>-2.5000000000000001E-3</v>
      </c>
      <c r="AB17" s="48"/>
      <c r="AC17" s="48"/>
      <c r="AD17" s="48">
        <v>-8.9999999999999998E-4</v>
      </c>
      <c r="AE17" s="48">
        <v>-5.0000000000000001E-4</v>
      </c>
      <c r="AF17" s="48">
        <v>-6.9999999999999999E-4</v>
      </c>
      <c r="AG17" s="48">
        <v>2.3999999999999998E-3</v>
      </c>
      <c r="AH17" s="48">
        <v>3.5999999999999999E-3</v>
      </c>
      <c r="AI17" s="58">
        <f t="shared" si="0"/>
        <v>-8.3000000000000001E-3</v>
      </c>
      <c r="AJ17" s="58">
        <f t="shared" si="1"/>
        <v>-7.5652173913043472E-4</v>
      </c>
      <c r="AK17" s="58">
        <f t="shared" si="2"/>
        <v>6.6E-3</v>
      </c>
      <c r="AM17" s="15">
        <v>7.8051000000000004</v>
      </c>
      <c r="AN17" s="9" t="s">
        <v>111</v>
      </c>
      <c r="AO17" s="15">
        <v>7.6729000000000003</v>
      </c>
      <c r="AP17" s="48"/>
      <c r="AQ17" s="48"/>
      <c r="AR17" s="48">
        <v>1.14E-2</v>
      </c>
      <c r="AS17" s="48">
        <v>-4.8999999999999998E-3</v>
      </c>
      <c r="AT17" s="48">
        <v>-7.0000000000000001E-3</v>
      </c>
      <c r="AU17" s="48">
        <v>-2.7000000000000001E-3</v>
      </c>
      <c r="AV17" s="48">
        <v>1.2999999999999999E-3</v>
      </c>
      <c r="AW17" s="48"/>
      <c r="AX17" s="48"/>
      <c r="AY17" s="48">
        <v>-4.7000000000000002E-3</v>
      </c>
      <c r="AZ17" s="48">
        <v>-2.5000000000000001E-3</v>
      </c>
      <c r="BA17" s="48">
        <v>-2.3E-3</v>
      </c>
      <c r="BB17" s="48">
        <v>-2.3999999999999998E-3</v>
      </c>
      <c r="BC17" s="48">
        <v>2.9999999999999997E-4</v>
      </c>
      <c r="BD17" s="48"/>
      <c r="BE17" s="48"/>
      <c r="BF17" s="48">
        <v>-1.5E-3</v>
      </c>
      <c r="BG17" s="48">
        <v>1E-4</v>
      </c>
      <c r="BH17" s="48">
        <v>-1.4E-3</v>
      </c>
      <c r="BI17" s="48">
        <v>3.2000000000000002E-3</v>
      </c>
      <c r="BJ17" s="48">
        <v>5.8999999999999999E-3</v>
      </c>
      <c r="BK17" s="48"/>
      <c r="BL17" s="48"/>
      <c r="BM17" s="48">
        <v>2.0000000000000001E-4</v>
      </c>
      <c r="BN17" s="48">
        <v>-2.9999999999999997E-4</v>
      </c>
      <c r="BO17" s="48">
        <v>2.3999999999999998E-3</v>
      </c>
      <c r="BP17" s="48">
        <v>6.4000000000000003E-3</v>
      </c>
      <c r="BQ17" s="48">
        <v>1E-3</v>
      </c>
      <c r="BR17" s="48"/>
      <c r="BS17" s="48"/>
      <c r="BT17" s="48"/>
      <c r="BU17" s="58">
        <f t="shared" si="3"/>
        <v>-7.0000000000000001E-3</v>
      </c>
      <c r="BV17" s="58">
        <f t="shared" si="4"/>
        <v>1.2500000000000003E-4</v>
      </c>
      <c r="BW17" s="58">
        <f t="shared" si="5"/>
        <v>1.14E-2</v>
      </c>
      <c r="BZ17" s="15">
        <v>7.8051000000000004</v>
      </c>
      <c r="CA17" s="15">
        <v>7.6729000000000003</v>
      </c>
      <c r="CB17" s="5" t="s">
        <v>111</v>
      </c>
      <c r="CC17" s="15">
        <v>7.6898999999999997</v>
      </c>
      <c r="CD17" s="48"/>
      <c r="CE17" s="48">
        <v>8.2000000000000007E-3</v>
      </c>
      <c r="CF17" s="48">
        <v>2.3E-3</v>
      </c>
      <c r="CG17" s="48">
        <v>-9.1000000000000004E-3</v>
      </c>
      <c r="CH17" s="48">
        <v>7.6E-3</v>
      </c>
      <c r="CI17" s="48">
        <v>9.1999999999999998E-3</v>
      </c>
      <c r="CJ17" s="48"/>
      <c r="CK17" s="48"/>
      <c r="CL17" s="48">
        <v>1.46E-2</v>
      </c>
      <c r="CM17" s="48">
        <v>-9.9000000000000008E-3</v>
      </c>
      <c r="CN17" s="48">
        <v>-2.5999999999999999E-3</v>
      </c>
      <c r="CO17" s="48">
        <v>8.9999999999999998E-4</v>
      </c>
      <c r="CP17" s="48">
        <v>-1.11E-2</v>
      </c>
      <c r="CQ17" s="48"/>
      <c r="CR17" s="48"/>
      <c r="CS17" s="48">
        <v>4.0000000000000001E-3</v>
      </c>
      <c r="CT17" s="48">
        <v>-1.3100000000000001E-2</v>
      </c>
      <c r="CU17" s="48">
        <v>-5.7999999999999996E-3</v>
      </c>
      <c r="CV17" s="48">
        <v>-8.2000000000000007E-3</v>
      </c>
      <c r="CW17" s="48">
        <v>-3.3999999999999998E-3</v>
      </c>
      <c r="CX17" s="48"/>
      <c r="CY17" s="48"/>
      <c r="CZ17" s="48">
        <v>7.4000000000000003E-3</v>
      </c>
      <c r="DA17" s="48">
        <v>-2.3999999999999998E-3</v>
      </c>
      <c r="DB17" s="48">
        <v>1.6E-2</v>
      </c>
      <c r="DC17" s="48">
        <v>8.8000000000000005E-3</v>
      </c>
      <c r="DD17" s="48">
        <v>8.6999999999999994E-3</v>
      </c>
      <c r="DE17" s="48"/>
      <c r="DF17" s="48"/>
      <c r="DG17" s="48">
        <v>-3.5999999999999999E-3</v>
      </c>
      <c r="DH17" s="48">
        <v>-5.4999999999999997E-3</v>
      </c>
      <c r="DI17" s="58">
        <f t="shared" si="6"/>
        <v>-1.3100000000000001E-2</v>
      </c>
      <c r="DJ17" s="58">
        <f t="shared" si="7"/>
        <v>5.9090909090909137E-4</v>
      </c>
      <c r="DK17" s="58">
        <f t="shared" si="8"/>
        <v>1.6E-2</v>
      </c>
      <c r="DN17" s="15">
        <v>7.8051000000000004</v>
      </c>
      <c r="DO17" s="15">
        <v>7.6729000000000003</v>
      </c>
      <c r="DP17" s="15">
        <v>7.6898999999999997</v>
      </c>
      <c r="DQ17" s="5" t="s">
        <v>111</v>
      </c>
      <c r="DR17" s="15">
        <v>7.7854000000000001</v>
      </c>
      <c r="DS17" s="48">
        <v>-3.5000000000000001E-3</v>
      </c>
      <c r="DT17" s="48">
        <v>-1.01E-2</v>
      </c>
      <c r="DU17" s="48">
        <v>-3.3E-3</v>
      </c>
      <c r="DV17" s="48"/>
      <c r="DW17" s="48"/>
      <c r="DX17" s="48">
        <v>-2.9999999999999997E-4</v>
      </c>
      <c r="DY17" s="48">
        <v>3.0000000000000001E-3</v>
      </c>
      <c r="DZ17" s="48">
        <v>-5.9999999999999995E-4</v>
      </c>
      <c r="EA17" s="48">
        <v>2.5999999999999999E-3</v>
      </c>
      <c r="EB17" s="48">
        <v>0</v>
      </c>
      <c r="EC17" s="48"/>
      <c r="ED17" s="48"/>
      <c r="EE17" s="48">
        <v>0</v>
      </c>
      <c r="EF17" s="48">
        <v>4.8999999999999998E-3</v>
      </c>
      <c r="EG17" s="48">
        <v>-4.1999999999999997E-3</v>
      </c>
      <c r="EH17" s="48">
        <v>-3.2000000000000002E-3</v>
      </c>
      <c r="EI17" s="48">
        <v>1.1999999999999999E-3</v>
      </c>
      <c r="EJ17" s="48"/>
      <c r="EK17" s="48"/>
      <c r="EL17" s="48">
        <v>-4.0000000000000002E-4</v>
      </c>
      <c r="EM17" s="48">
        <v>1.2999999999999999E-3</v>
      </c>
      <c r="EN17" s="48">
        <v>-2.3E-3</v>
      </c>
      <c r="EO17" s="48">
        <v>-6.0000000000000001E-3</v>
      </c>
      <c r="EP17" s="48">
        <v>2.2000000000000001E-3</v>
      </c>
      <c r="EQ17" s="48"/>
      <c r="ER17" s="48"/>
      <c r="ES17" s="48">
        <v>3.7000000000000002E-3</v>
      </c>
      <c r="ET17" s="48">
        <v>1E-4</v>
      </c>
      <c r="EU17" s="48">
        <v>1.4E-3</v>
      </c>
      <c r="EV17" s="48">
        <v>3.5999999999999999E-3</v>
      </c>
      <c r="EW17" s="48"/>
      <c r="EX17" s="58">
        <f t="shared" si="9"/>
        <v>-1.01E-2</v>
      </c>
      <c r="EY17" s="58">
        <f t="shared" si="10"/>
        <v>-4.500000000000001E-4</v>
      </c>
      <c r="EZ17" s="58">
        <f t="shared" si="11"/>
        <v>4.8999999999999998E-3</v>
      </c>
      <c r="FC17" s="15">
        <v>7.8051000000000004</v>
      </c>
      <c r="FD17" s="15">
        <v>7.6729000000000003</v>
      </c>
      <c r="FE17" s="15">
        <v>7.6898999999999997</v>
      </c>
      <c r="FF17" s="15">
        <v>7.7854000000000001</v>
      </c>
      <c r="FG17" s="5" t="s">
        <v>111</v>
      </c>
      <c r="FH17" s="15">
        <v>7.7081999999999997</v>
      </c>
      <c r="FI17" s="48">
        <v>6.9999999999999999E-4</v>
      </c>
      <c r="FJ17" s="48"/>
      <c r="FK17" s="48"/>
      <c r="FL17" s="48">
        <v>-2.3E-3</v>
      </c>
      <c r="FM17" s="48">
        <v>-5.5999999999999999E-3</v>
      </c>
      <c r="FN17" s="48">
        <v>1.9E-3</v>
      </c>
      <c r="FO17" s="48">
        <v>-2.3E-3</v>
      </c>
      <c r="FP17" s="48">
        <v>1.6999999999999999E-3</v>
      </c>
      <c r="FQ17" s="48"/>
      <c r="FR17" s="48"/>
      <c r="FS17" s="48">
        <v>6.9999999999999999E-4</v>
      </c>
      <c r="FT17" s="48">
        <v>1.6999999999999999E-3</v>
      </c>
      <c r="FU17" s="48">
        <v>0</v>
      </c>
      <c r="FV17" s="48">
        <v>-3.5000000000000001E-3</v>
      </c>
      <c r="FW17" s="48">
        <v>3.0000000000000001E-3</v>
      </c>
      <c r="FX17" s="48"/>
      <c r="FY17" s="48"/>
      <c r="FZ17" s="48">
        <v>8.5000000000000006E-3</v>
      </c>
      <c r="GA17" s="48">
        <v>2.3E-3</v>
      </c>
      <c r="GB17" s="48">
        <v>3.0000000000000001E-3</v>
      </c>
      <c r="GC17" s="48">
        <v>8.9999999999999998E-4</v>
      </c>
      <c r="GD17" s="48">
        <v>-3.0999999999999999E-3</v>
      </c>
      <c r="GE17" s="48"/>
      <c r="GF17" s="48"/>
      <c r="GG17" s="48">
        <v>4.0000000000000002E-4</v>
      </c>
      <c r="GH17" s="48">
        <v>7.3000000000000001E-3</v>
      </c>
      <c r="GI17" s="48">
        <v>5.8999999999999999E-3</v>
      </c>
      <c r="GJ17" s="48">
        <v>3.5000000000000001E-3</v>
      </c>
      <c r="GK17" s="48">
        <v>2.0999999999999999E-3</v>
      </c>
      <c r="GL17" s="48"/>
      <c r="GM17" s="48"/>
      <c r="GN17" s="58">
        <f t="shared" si="12"/>
        <v>-5.5999999999999999E-3</v>
      </c>
      <c r="GO17" s="58">
        <f t="shared" si="13"/>
        <v>1.2761904761904763E-3</v>
      </c>
      <c r="GP17" s="58">
        <f t="shared" si="14"/>
        <v>8.5000000000000006E-3</v>
      </c>
      <c r="GS17" s="15">
        <v>7.8051000000000004</v>
      </c>
      <c r="GT17" s="15">
        <v>7.6729000000000003</v>
      </c>
      <c r="GU17" s="15">
        <v>7.6898999999999997</v>
      </c>
      <c r="GV17" s="15">
        <v>7.7854000000000001</v>
      </c>
      <c r="GW17" s="15">
        <v>7.7081999999999997</v>
      </c>
      <c r="GX17" s="5" t="s">
        <v>111</v>
      </c>
      <c r="GY17" s="15">
        <v>7.9132999999999996</v>
      </c>
      <c r="GZ17" s="48">
        <v>1.2999999999999999E-3</v>
      </c>
      <c r="HA17" s="48">
        <v>4.0000000000000002E-4</v>
      </c>
      <c r="HB17" s="48">
        <v>7.1999999999999998E-3</v>
      </c>
      <c r="HC17" s="48">
        <v>7.0000000000000001E-3</v>
      </c>
      <c r="HD17" s="48">
        <v>-5.7000000000000002E-3</v>
      </c>
      <c r="HE17" s="48"/>
      <c r="HF17" s="48"/>
      <c r="HG17" s="48">
        <v>-1.6999999999999999E-3</v>
      </c>
      <c r="HH17" s="48">
        <v>3.8999999999999998E-3</v>
      </c>
      <c r="HI17" s="48">
        <v>2.5000000000000001E-3</v>
      </c>
      <c r="HJ17" s="48">
        <v>-4.5999999999999999E-3</v>
      </c>
      <c r="HK17" s="48">
        <v>-4.0000000000000001E-3</v>
      </c>
      <c r="HL17" s="48"/>
      <c r="HM17" s="48"/>
      <c r="HN17" s="48">
        <v>4.7999999999999996E-3</v>
      </c>
      <c r="HO17" s="48">
        <v>-3.2000000000000002E-3</v>
      </c>
      <c r="HP17" s="48">
        <v>-2.7000000000000001E-3</v>
      </c>
      <c r="HQ17" s="48">
        <v>-8.9999999999999998E-4</v>
      </c>
      <c r="HR17" s="48">
        <v>-4.4999999999999997E-3</v>
      </c>
      <c r="HS17" s="48"/>
      <c r="HT17" s="48"/>
      <c r="HU17" s="48">
        <v>4.4999999999999997E-3</v>
      </c>
      <c r="HV17" s="48">
        <v>4.5999999999999999E-3</v>
      </c>
      <c r="HW17" s="48">
        <v>-1.6000000000000001E-3</v>
      </c>
      <c r="HX17" s="48">
        <v>-4.7999999999999996E-3</v>
      </c>
      <c r="HY17" s="48">
        <v>0</v>
      </c>
      <c r="HZ17" s="48"/>
      <c r="IA17" s="48"/>
      <c r="IB17" s="48">
        <v>2.5000000000000001E-3</v>
      </c>
      <c r="IC17" s="48">
        <v>-2.5999999999999999E-3</v>
      </c>
      <c r="ID17" s="48"/>
      <c r="IE17" s="58">
        <f t="shared" si="15"/>
        <v>-5.7000000000000002E-3</v>
      </c>
      <c r="IF17" s="58">
        <f t="shared" si="16"/>
        <v>1.0909090909090921E-4</v>
      </c>
      <c r="IG17" s="58">
        <f t="shared" si="17"/>
        <v>7.1999999999999998E-3</v>
      </c>
      <c r="IJ17" s="15">
        <v>7.8051000000000004</v>
      </c>
      <c r="IK17" s="15">
        <v>7.6729000000000003</v>
      </c>
      <c r="IL17" s="15">
        <v>7.6898999999999997</v>
      </c>
      <c r="IM17" s="15">
        <v>7.7854000000000001</v>
      </c>
      <c r="IN17" s="15">
        <v>7.7081999999999997</v>
      </c>
      <c r="IO17" s="15">
        <v>7.9132999999999996</v>
      </c>
      <c r="IP17" s="5" t="s">
        <v>111</v>
      </c>
      <c r="IQ17" s="15">
        <v>7.9282000000000004</v>
      </c>
      <c r="IR17" s="48">
        <v>1.9E-3</v>
      </c>
      <c r="IS17" s="48">
        <v>-1.1000000000000001E-3</v>
      </c>
      <c r="IT17" s="48">
        <v>1E-4</v>
      </c>
      <c r="IU17" s="48"/>
      <c r="IV17" s="48"/>
      <c r="IW17" s="48">
        <v>-4.0000000000000002E-4</v>
      </c>
      <c r="IX17" s="48">
        <v>-2.7000000000000001E-3</v>
      </c>
      <c r="IY17" s="48">
        <v>2.2000000000000001E-3</v>
      </c>
      <c r="IZ17" s="48">
        <v>-3.5999999999999999E-3</v>
      </c>
      <c r="JA17" s="48">
        <v>8.9999999999999998E-4</v>
      </c>
      <c r="JB17" s="48"/>
      <c r="JC17" s="48"/>
      <c r="JD17" s="48">
        <v>4.1999999999999997E-3</v>
      </c>
      <c r="JE17" s="48">
        <v>5.0000000000000001E-3</v>
      </c>
      <c r="JF17" s="48">
        <v>-8.0000000000000004E-4</v>
      </c>
      <c r="JG17" s="48">
        <v>-1.4E-3</v>
      </c>
      <c r="JH17" s="48">
        <v>4.0000000000000001E-3</v>
      </c>
      <c r="JI17" s="48"/>
      <c r="JJ17" s="48"/>
      <c r="JK17" s="48">
        <v>-6.9999999999999999E-4</v>
      </c>
      <c r="JL17" s="48">
        <v>7.4000000000000003E-3</v>
      </c>
      <c r="JM17" s="48">
        <v>6.3E-3</v>
      </c>
      <c r="JN17" s="48">
        <v>2.5000000000000001E-3</v>
      </c>
      <c r="JO17" s="48">
        <v>4.3E-3</v>
      </c>
      <c r="JP17" s="48"/>
      <c r="JQ17" s="48"/>
      <c r="JR17" s="48">
        <v>7.7000000000000002E-3</v>
      </c>
      <c r="JS17" s="48">
        <v>-1.5E-3</v>
      </c>
      <c r="JT17" s="48">
        <v>4.4000000000000003E-3</v>
      </c>
      <c r="JU17" s="48">
        <v>2.5999999999999999E-3</v>
      </c>
      <c r="JV17" s="48">
        <v>-2.7000000000000001E-3</v>
      </c>
      <c r="JW17" s="58">
        <f t="shared" si="18"/>
        <v>-3.5999999999999999E-3</v>
      </c>
      <c r="JX17" s="58">
        <f t="shared" si="19"/>
        <v>1.6782608695652171E-3</v>
      </c>
      <c r="JY17" s="58">
        <f t="shared" si="20"/>
        <v>7.7000000000000002E-3</v>
      </c>
      <c r="KB17" s="15">
        <v>7.8051000000000004</v>
      </c>
      <c r="KC17" s="15">
        <v>7.6729000000000003</v>
      </c>
      <c r="KD17" s="15">
        <v>7.6898999999999997</v>
      </c>
      <c r="KE17" s="15">
        <v>7.7854000000000001</v>
      </c>
      <c r="KF17" s="15">
        <v>7.7081999999999997</v>
      </c>
      <c r="KG17" s="15">
        <v>7.9132999999999996</v>
      </c>
      <c r="KH17" s="15">
        <v>7.9282000000000004</v>
      </c>
      <c r="KI17" s="5" t="s">
        <v>111</v>
      </c>
      <c r="KJ17" s="15">
        <v>8.2357999999999993</v>
      </c>
      <c r="KK17" s="48"/>
      <c r="KL17" s="48"/>
      <c r="KM17" s="48">
        <v>-5.3E-3</v>
      </c>
      <c r="KN17" s="48">
        <v>1E-3</v>
      </c>
      <c r="KO17" s="48">
        <v>3.2000000000000002E-3</v>
      </c>
      <c r="KP17" s="48">
        <v>1.2999999999999999E-3</v>
      </c>
      <c r="KQ17" s="48">
        <v>-4.4999999999999997E-3</v>
      </c>
      <c r="KR17" s="48"/>
      <c r="KS17" s="48"/>
      <c r="KT17" s="48">
        <v>-3.3E-3</v>
      </c>
      <c r="KU17" s="48">
        <v>-1.4E-3</v>
      </c>
      <c r="KV17" s="48">
        <v>1.1000000000000001E-3</v>
      </c>
      <c r="KW17" s="48">
        <v>4.5999999999999999E-3</v>
      </c>
      <c r="KX17" s="48">
        <v>8.9999999999999998E-4</v>
      </c>
      <c r="KY17" s="48"/>
      <c r="KZ17" s="48"/>
      <c r="LA17" s="48">
        <v>4.0000000000000002E-4</v>
      </c>
      <c r="LB17" s="48">
        <v>3.7000000000000002E-3</v>
      </c>
      <c r="LC17" s="48">
        <v>-4.5999999999999999E-3</v>
      </c>
      <c r="LD17" s="48">
        <v>-3.0999999999999999E-3</v>
      </c>
      <c r="LE17" s="48">
        <v>-4.8999999999999998E-3</v>
      </c>
      <c r="LF17" s="48"/>
      <c r="LG17" s="48"/>
      <c r="LH17" s="48">
        <v>1.8E-3</v>
      </c>
      <c r="LI17" s="48">
        <v>8.9999999999999998E-4</v>
      </c>
      <c r="LJ17" s="48">
        <v>-4.1999999999999997E-3</v>
      </c>
      <c r="LK17" s="48">
        <v>-1E-4</v>
      </c>
      <c r="LL17" s="48">
        <v>3.0000000000000001E-3</v>
      </c>
      <c r="LM17" s="48"/>
      <c r="LN17" s="48"/>
      <c r="LO17" s="48">
        <v>1.5E-3</v>
      </c>
      <c r="LP17" s="58">
        <f t="shared" si="21"/>
        <v>-5.3E-3</v>
      </c>
      <c r="LQ17" s="58">
        <f t="shared" si="22"/>
        <v>-3.8095238095238085E-4</v>
      </c>
      <c r="LR17" s="58">
        <f t="shared" si="23"/>
        <v>4.5999999999999999E-3</v>
      </c>
      <c r="LU17" s="15">
        <v>7.8051000000000004</v>
      </c>
      <c r="LV17" s="15">
        <v>7.6729000000000003</v>
      </c>
      <c r="LW17" s="15">
        <v>7.6898999999999997</v>
      </c>
      <c r="LX17" s="15">
        <v>7.7854000000000001</v>
      </c>
      <c r="LY17" s="15">
        <v>7.7081999999999997</v>
      </c>
      <c r="LZ17" s="15">
        <v>7.9132999999999996</v>
      </c>
      <c r="MA17" s="15">
        <v>7.9282000000000004</v>
      </c>
      <c r="MB17" s="15">
        <v>8.2357999999999993</v>
      </c>
      <c r="MC17" s="5" t="s">
        <v>111</v>
      </c>
      <c r="MD17" s="15">
        <v>8.1676000000000002</v>
      </c>
      <c r="ME17" s="48">
        <v>-3.8E-3</v>
      </c>
      <c r="MF17" s="48">
        <v>-6.4000000000000003E-3</v>
      </c>
      <c r="MG17" s="48">
        <v>1.1999999999999999E-3</v>
      </c>
      <c r="MH17" s="48">
        <v>-5.0000000000000001E-4</v>
      </c>
      <c r="MI17" s="48"/>
      <c r="MJ17" s="48"/>
      <c r="MK17" s="48">
        <v>-3.3999999999999998E-3</v>
      </c>
      <c r="ML17" s="48">
        <v>-2.9999999999999997E-4</v>
      </c>
      <c r="MM17" s="48">
        <v>-2.0000000000000001E-4</v>
      </c>
      <c r="MN17" s="48">
        <v>4.4999999999999997E-3</v>
      </c>
      <c r="MO17" s="48">
        <v>-1.2999999999999999E-3</v>
      </c>
      <c r="MP17" s="48"/>
      <c r="MQ17" s="48"/>
      <c r="MR17" s="48">
        <v>-5.0000000000000001E-4</v>
      </c>
      <c r="MS17" s="48">
        <v>-5.7000000000000002E-3</v>
      </c>
      <c r="MT17" s="48">
        <v>-6.7999999999999996E-3</v>
      </c>
      <c r="MU17" s="48">
        <v>1.6999999999999999E-3</v>
      </c>
      <c r="MV17" s="48">
        <v>2.8E-3</v>
      </c>
      <c r="MW17" s="48"/>
      <c r="MX17" s="48"/>
      <c r="MY17" s="48">
        <v>-3.3999999999999998E-3</v>
      </c>
      <c r="MZ17" s="48">
        <v>-6.7999999999999996E-3</v>
      </c>
      <c r="NA17" s="48">
        <v>5.0000000000000001E-4</v>
      </c>
      <c r="NB17" s="48">
        <v>1E-3</v>
      </c>
      <c r="NC17" s="48">
        <v>-2.0999999999999999E-3</v>
      </c>
      <c r="ND17" s="48"/>
      <c r="NE17" s="48"/>
      <c r="NF17" s="48"/>
      <c r="NG17" s="48"/>
      <c r="NH17" s="48"/>
      <c r="NI17" s="48"/>
      <c r="NJ17" s="58">
        <f t="shared" si="24"/>
        <v>-6.7999999999999996E-3</v>
      </c>
      <c r="NK17" s="58">
        <f t="shared" si="25"/>
        <v>-1.5526315789473686E-3</v>
      </c>
      <c r="NL17" s="58">
        <f t="shared" si="26"/>
        <v>4.4999999999999997E-3</v>
      </c>
      <c r="NO17" s="4"/>
      <c r="NP17" s="15"/>
      <c r="NQ17" s="15"/>
      <c r="NR17" s="15"/>
      <c r="NS17" s="15"/>
      <c r="NT17" s="15"/>
      <c r="NU17" s="15"/>
      <c r="NV17" s="95"/>
      <c r="NW17" s="15"/>
      <c r="NX17" s="5" t="s">
        <v>111</v>
      </c>
      <c r="NY17" s="6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58">
        <f t="shared" si="27"/>
        <v>0</v>
      </c>
      <c r="PF17" s="58" t="e">
        <f t="shared" si="28"/>
        <v>#DIV/0!</v>
      </c>
      <c r="PG17" s="58">
        <f t="shared" si="29"/>
        <v>0</v>
      </c>
      <c r="PJ17" s="4"/>
      <c r="PK17" s="15"/>
      <c r="PL17" s="15"/>
      <c r="PM17" s="15"/>
      <c r="PN17" s="15"/>
      <c r="PO17" s="15"/>
      <c r="PP17" s="15"/>
      <c r="PQ17" s="95"/>
      <c r="PR17" s="15"/>
      <c r="PS17" s="15"/>
      <c r="PT17" s="5" t="s">
        <v>111</v>
      </c>
      <c r="PU17" s="15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58">
        <f t="shared" si="30"/>
        <v>0</v>
      </c>
      <c r="RB17" s="58" t="e">
        <f t="shared" si="31"/>
        <v>#DIV/0!</v>
      </c>
      <c r="RC17" s="58">
        <f t="shared" si="32"/>
        <v>0</v>
      </c>
      <c r="RE17" t="s">
        <v>0</v>
      </c>
      <c r="RF17" s="4"/>
      <c r="RG17" s="15"/>
      <c r="RH17" s="15"/>
      <c r="RI17" s="15"/>
      <c r="RJ17" s="15"/>
      <c r="RK17" s="15"/>
      <c r="RL17" s="15"/>
      <c r="RM17" s="95"/>
      <c r="RN17" s="15"/>
      <c r="RO17" s="15"/>
      <c r="RP17" s="15"/>
      <c r="RQ17" s="5" t="s">
        <v>111</v>
      </c>
      <c r="RR17" s="15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58">
        <f t="shared" si="33"/>
        <v>0</v>
      </c>
      <c r="SY17" s="58" t="e">
        <f t="shared" si="34"/>
        <v>#DIV/0!</v>
      </c>
      <c r="SZ17" s="58">
        <f t="shared" si="35"/>
        <v>0</v>
      </c>
    </row>
    <row r="18" spans="1:520" ht="15.75" thickBot="1" x14ac:dyDescent="0.3">
      <c r="A18" t="s">
        <v>0</v>
      </c>
      <c r="B18" s="20" t="s">
        <v>8</v>
      </c>
      <c r="C18" s="121"/>
      <c r="D18" s="119">
        <f t="shared" ref="D18:AH18" si="48">SUM(D11,D12,D13,D14,D15,D16,D2,D17)</f>
        <v>1.9800000000000002E-2</v>
      </c>
      <c r="E18" s="119">
        <f t="shared" si="48"/>
        <v>-2.3800000000000002E-2</v>
      </c>
      <c r="F18" s="119">
        <f t="shared" si="48"/>
        <v>2.3000000000000004E-3</v>
      </c>
      <c r="G18" s="119">
        <f t="shared" si="48"/>
        <v>0</v>
      </c>
      <c r="H18" s="119">
        <f t="shared" si="48"/>
        <v>0</v>
      </c>
      <c r="I18" s="119">
        <f t="shared" si="48"/>
        <v>1.9099999999999999E-2</v>
      </c>
      <c r="J18" s="119">
        <f t="shared" si="48"/>
        <v>-1.37E-2</v>
      </c>
      <c r="K18" s="119">
        <f t="shared" si="48"/>
        <v>-1.6299999999999999E-2</v>
      </c>
      <c r="L18" s="119">
        <f t="shared" si="48"/>
        <v>1.0199999999999999E-2</v>
      </c>
      <c r="M18" s="119">
        <f t="shared" si="48"/>
        <v>-3.8E-3</v>
      </c>
      <c r="N18" s="119">
        <f t="shared" si="48"/>
        <v>0</v>
      </c>
      <c r="O18" s="119">
        <f t="shared" si="48"/>
        <v>0</v>
      </c>
      <c r="P18" s="119">
        <f t="shared" si="48"/>
        <v>1.6799999999999999E-2</v>
      </c>
      <c r="Q18" s="119">
        <f t="shared" si="48"/>
        <v>-7.7999999999999996E-3</v>
      </c>
      <c r="R18" s="119">
        <f t="shared" si="48"/>
        <v>1.0200000000000001E-2</v>
      </c>
      <c r="S18" s="119">
        <f t="shared" si="48"/>
        <v>-1.3899999999999999E-2</v>
      </c>
      <c r="T18" s="119">
        <f t="shared" si="48"/>
        <v>-1.9500000000000003E-2</v>
      </c>
      <c r="U18" s="119">
        <f t="shared" si="48"/>
        <v>0</v>
      </c>
      <c r="V18" s="119">
        <f t="shared" si="48"/>
        <v>0</v>
      </c>
      <c r="W18" s="119">
        <f t="shared" si="48"/>
        <v>4.7000000000000002E-3</v>
      </c>
      <c r="X18" s="119">
        <f t="shared" si="48"/>
        <v>2.3999999999999985E-3</v>
      </c>
      <c r="Y18" s="119">
        <f t="shared" si="48"/>
        <v>1.7999999999999997E-3</v>
      </c>
      <c r="Z18" s="119">
        <f t="shared" si="48"/>
        <v>-2.4399999999999998E-2</v>
      </c>
      <c r="AA18" s="119">
        <f t="shared" si="48"/>
        <v>-9.1000000000000004E-3</v>
      </c>
      <c r="AB18" s="119">
        <f t="shared" si="48"/>
        <v>0</v>
      </c>
      <c r="AC18" s="119">
        <f t="shared" si="48"/>
        <v>0</v>
      </c>
      <c r="AD18" s="119">
        <f t="shared" si="48"/>
        <v>1.7199999999999997E-2</v>
      </c>
      <c r="AE18" s="119">
        <f t="shared" si="48"/>
        <v>8.5000000000000006E-3</v>
      </c>
      <c r="AF18" s="119">
        <f t="shared" si="48"/>
        <v>-2.2999999999999991E-3</v>
      </c>
      <c r="AG18" s="119">
        <f t="shared" si="48"/>
        <v>1.7400000000000002E-2</v>
      </c>
      <c r="AH18" s="119">
        <f t="shared" si="48"/>
        <v>3.2399999999999998E-2</v>
      </c>
      <c r="AI18" s="58">
        <f t="shared" si="0"/>
        <v>-2.4399999999999998E-2</v>
      </c>
      <c r="AJ18" s="58">
        <f t="shared" si="1"/>
        <v>9.0967741935483873E-4</v>
      </c>
      <c r="AK18" s="58">
        <f t="shared" si="2"/>
        <v>3.2399999999999998E-2</v>
      </c>
      <c r="AM18" s="122"/>
      <c r="AN18" s="183" t="s">
        <v>8</v>
      </c>
      <c r="AO18" s="121"/>
      <c r="AP18" s="119">
        <f t="shared" ref="AP18:BT18" si="49">SUM(AP11,AP12,AP13,AP14,AP15,AP16,AP2,AP17)</f>
        <v>0</v>
      </c>
      <c r="AQ18" s="119">
        <f t="shared" si="49"/>
        <v>0</v>
      </c>
      <c r="AR18" s="119">
        <f t="shared" si="49"/>
        <v>1.8599999999999998E-2</v>
      </c>
      <c r="AS18" s="119">
        <f t="shared" si="49"/>
        <v>-1.6199999999999999E-2</v>
      </c>
      <c r="AT18" s="119">
        <f t="shared" si="49"/>
        <v>-2.41E-2</v>
      </c>
      <c r="AU18" s="119">
        <f t="shared" si="49"/>
        <v>-1.0000000000000026E-4</v>
      </c>
      <c r="AV18" s="119">
        <f t="shared" si="49"/>
        <v>1.3999999999999993E-3</v>
      </c>
      <c r="AW18" s="119">
        <f t="shared" si="49"/>
        <v>0</v>
      </c>
      <c r="AX18" s="119">
        <f t="shared" si="49"/>
        <v>0</v>
      </c>
      <c r="AY18" s="119">
        <f t="shared" si="49"/>
        <v>-2.4299999999999999E-2</v>
      </c>
      <c r="AZ18" s="119">
        <f t="shared" si="49"/>
        <v>-1.1900000000000001E-2</v>
      </c>
      <c r="BA18" s="119">
        <f t="shared" si="49"/>
        <v>-3.9099999999999996E-2</v>
      </c>
      <c r="BB18" s="119">
        <f t="shared" si="49"/>
        <v>-2.1700000000000001E-2</v>
      </c>
      <c r="BC18" s="119">
        <f t="shared" si="49"/>
        <v>-4.4000000000000003E-3</v>
      </c>
      <c r="BD18" s="119">
        <f t="shared" si="49"/>
        <v>0</v>
      </c>
      <c r="BE18" s="119">
        <f t="shared" si="49"/>
        <v>0</v>
      </c>
      <c r="BF18" s="119">
        <f t="shared" si="49"/>
        <v>3.8E-3</v>
      </c>
      <c r="BG18" s="119">
        <f t="shared" si="49"/>
        <v>-9.9000000000000008E-3</v>
      </c>
      <c r="BH18" s="119">
        <f t="shared" si="49"/>
        <v>2.9900000000000003E-2</v>
      </c>
      <c r="BI18" s="119">
        <f t="shared" si="49"/>
        <v>2.23E-2</v>
      </c>
      <c r="BJ18" s="119">
        <f t="shared" si="49"/>
        <v>2.4E-2</v>
      </c>
      <c r="BK18" s="119">
        <f t="shared" si="49"/>
        <v>0</v>
      </c>
      <c r="BL18" s="119">
        <f t="shared" si="49"/>
        <v>0</v>
      </c>
      <c r="BM18" s="119">
        <f t="shared" si="49"/>
        <v>1.41E-2</v>
      </c>
      <c r="BN18" s="119">
        <f t="shared" si="49"/>
        <v>9.300000000000001E-3</v>
      </c>
      <c r="BO18" s="119">
        <f t="shared" si="49"/>
        <v>3.2100000000000004E-2</v>
      </c>
      <c r="BP18" s="119">
        <f t="shared" si="49"/>
        <v>6.9900000000000004E-2</v>
      </c>
      <c r="BQ18" s="119">
        <f t="shared" si="49"/>
        <v>2.0899999999999998E-2</v>
      </c>
      <c r="BR18" s="119">
        <f t="shared" si="49"/>
        <v>0</v>
      </c>
      <c r="BS18" s="119">
        <f t="shared" si="49"/>
        <v>0</v>
      </c>
      <c r="BT18" s="119">
        <f t="shared" si="49"/>
        <v>0</v>
      </c>
      <c r="BU18" s="58">
        <f t="shared" si="3"/>
        <v>-3.9099999999999996E-2</v>
      </c>
      <c r="BV18" s="58">
        <f t="shared" si="4"/>
        <v>3.0516129032258071E-3</v>
      </c>
      <c r="BW18" s="58">
        <f t="shared" si="5"/>
        <v>6.9900000000000004E-2</v>
      </c>
      <c r="BY18" t="s">
        <v>0</v>
      </c>
      <c r="BZ18" s="122"/>
      <c r="CA18" s="121"/>
      <c r="CB18" s="20" t="s">
        <v>8</v>
      </c>
      <c r="CC18" s="97">
        <v>0</v>
      </c>
      <c r="CD18" s="119">
        <f t="shared" ref="CD18:DH18" si="50">SUM(CD11,CD12,CD13,CD14,CD15,CD16,CD2,CD17)</f>
        <v>0</v>
      </c>
      <c r="CE18" s="119">
        <f t="shared" si="50"/>
        <v>7.0300000000000001E-2</v>
      </c>
      <c r="CF18" s="119">
        <f t="shared" si="50"/>
        <v>6.1000000000000004E-3</v>
      </c>
      <c r="CG18" s="119">
        <f t="shared" si="50"/>
        <v>-4.0400000000000005E-2</v>
      </c>
      <c r="CH18" s="119">
        <f t="shared" si="50"/>
        <v>4.36E-2</v>
      </c>
      <c r="CI18" s="119">
        <f t="shared" si="50"/>
        <v>9.4000000000000004E-3</v>
      </c>
      <c r="CJ18" s="119">
        <f t="shared" si="50"/>
        <v>0</v>
      </c>
      <c r="CK18" s="119">
        <f t="shared" si="50"/>
        <v>0</v>
      </c>
      <c r="CL18" s="119">
        <f t="shared" si="50"/>
        <v>9.8299999999999998E-2</v>
      </c>
      <c r="CM18" s="119">
        <f t="shared" si="50"/>
        <v>-7.9000000000000008E-3</v>
      </c>
      <c r="CN18" s="119">
        <f t="shared" si="50"/>
        <v>-4.9999999999999984E-3</v>
      </c>
      <c r="CO18" s="119">
        <f t="shared" si="50"/>
        <v>5.3699999999999991E-2</v>
      </c>
      <c r="CP18" s="119">
        <f t="shared" si="50"/>
        <v>9.9999999999999742E-4</v>
      </c>
      <c r="CQ18" s="119">
        <f t="shared" si="50"/>
        <v>0</v>
      </c>
      <c r="CR18" s="119">
        <f t="shared" si="50"/>
        <v>0</v>
      </c>
      <c r="CS18" s="119">
        <f t="shared" si="50"/>
        <v>5.4199999999999998E-2</v>
      </c>
      <c r="CT18" s="119">
        <f t="shared" si="50"/>
        <v>-2.8299999999999999E-2</v>
      </c>
      <c r="CU18" s="119">
        <f t="shared" si="50"/>
        <v>8.4100000000000008E-2</v>
      </c>
      <c r="CV18" s="119">
        <f t="shared" si="50"/>
        <v>-7.8800000000000009E-2</v>
      </c>
      <c r="CW18" s="119">
        <f t="shared" si="50"/>
        <v>-4.4400000000000002E-2</v>
      </c>
      <c r="CX18" s="119">
        <f t="shared" si="50"/>
        <v>0</v>
      </c>
      <c r="CY18" s="119">
        <f t="shared" si="50"/>
        <v>0</v>
      </c>
      <c r="CZ18" s="119">
        <f t="shared" si="50"/>
        <v>6.5099999999999991E-2</v>
      </c>
      <c r="DA18" s="119">
        <f t="shared" si="50"/>
        <v>-2.0399999999999998E-2</v>
      </c>
      <c r="DB18" s="119">
        <f t="shared" si="50"/>
        <v>3.9800000000000002E-2</v>
      </c>
      <c r="DC18" s="119">
        <f t="shared" si="50"/>
        <v>5.2000000000000015E-3</v>
      </c>
      <c r="DD18" s="119">
        <f t="shared" si="50"/>
        <v>-2.900000000000005E-3</v>
      </c>
      <c r="DE18" s="119">
        <f t="shared" si="50"/>
        <v>0</v>
      </c>
      <c r="DF18" s="119">
        <f t="shared" si="50"/>
        <v>0</v>
      </c>
      <c r="DG18" s="119">
        <f t="shared" si="50"/>
        <v>-3.3599999999999998E-2</v>
      </c>
      <c r="DH18" s="119">
        <f t="shared" si="50"/>
        <v>-2.0999999999999994E-3</v>
      </c>
      <c r="DI18" s="58">
        <f t="shared" si="6"/>
        <v>-7.8800000000000009E-2</v>
      </c>
      <c r="DJ18" s="58">
        <f t="shared" si="7"/>
        <v>8.6129032258064498E-3</v>
      </c>
      <c r="DK18" s="58">
        <f t="shared" si="8"/>
        <v>9.8299999999999998E-2</v>
      </c>
      <c r="DM18" t="s">
        <v>0</v>
      </c>
      <c r="DN18" s="122"/>
      <c r="DO18" s="121"/>
      <c r="DP18" s="121" t="s">
        <v>0</v>
      </c>
      <c r="DQ18" s="20" t="s">
        <v>8</v>
      </c>
      <c r="DR18" s="97">
        <v>0</v>
      </c>
      <c r="DS18" s="119">
        <f t="shared" ref="DS18:EW18" si="51">SUM(DS11,DS12,DS13,DS14,DS15,DS16,DS2,DS17)</f>
        <v>-1.4700000000000001E-2</v>
      </c>
      <c r="DT18" s="119">
        <f t="shared" si="51"/>
        <v>-6.3800000000000009E-2</v>
      </c>
      <c r="DU18" s="119">
        <f t="shared" si="51"/>
        <v>1.43E-2</v>
      </c>
      <c r="DV18" s="119">
        <f t="shared" si="51"/>
        <v>0</v>
      </c>
      <c r="DW18" s="119">
        <f t="shared" si="51"/>
        <v>0</v>
      </c>
      <c r="DX18" s="119">
        <f t="shared" si="51"/>
        <v>-2.4700000000000003E-2</v>
      </c>
      <c r="DY18" s="119">
        <f t="shared" si="51"/>
        <v>1.7399999999999999E-2</v>
      </c>
      <c r="DZ18" s="119">
        <f t="shared" si="51"/>
        <v>-3.8400000000000004E-2</v>
      </c>
      <c r="EA18" s="119">
        <f t="shared" si="51"/>
        <v>4.3999999999999994E-3</v>
      </c>
      <c r="EB18" s="119">
        <f t="shared" si="51"/>
        <v>-2.7000000000000001E-3</v>
      </c>
      <c r="EC18" s="119">
        <f t="shared" si="51"/>
        <v>0</v>
      </c>
      <c r="ED18" s="119">
        <f t="shared" si="51"/>
        <v>0</v>
      </c>
      <c r="EE18" s="119">
        <f t="shared" si="51"/>
        <v>-2.8799999999999996E-2</v>
      </c>
      <c r="EF18" s="119">
        <f t="shared" si="51"/>
        <v>1.7399999999999999E-2</v>
      </c>
      <c r="EG18" s="119">
        <f t="shared" si="51"/>
        <v>2.1100000000000001E-2</v>
      </c>
      <c r="EH18" s="119">
        <f t="shared" si="51"/>
        <v>-2.58E-2</v>
      </c>
      <c r="EI18" s="119">
        <f t="shared" si="51"/>
        <v>-9.4999999999999998E-3</v>
      </c>
      <c r="EJ18" s="119">
        <f t="shared" si="51"/>
        <v>0</v>
      </c>
      <c r="EK18" s="119">
        <f t="shared" si="51"/>
        <v>0</v>
      </c>
      <c r="EL18" s="119">
        <f t="shared" si="51"/>
        <v>1.78E-2</v>
      </c>
      <c r="EM18" s="119">
        <f t="shared" si="51"/>
        <v>3.5099999999999999E-2</v>
      </c>
      <c r="EN18" s="119">
        <f t="shared" si="51"/>
        <v>-3.4000000000000002E-2</v>
      </c>
      <c r="EO18" s="119">
        <f t="shared" si="51"/>
        <v>-5.5500000000000008E-2</v>
      </c>
      <c r="EP18" s="119">
        <f t="shared" si="51"/>
        <v>2.35E-2</v>
      </c>
      <c r="EQ18" s="119">
        <f t="shared" si="51"/>
        <v>0</v>
      </c>
      <c r="ER18" s="119">
        <f t="shared" si="51"/>
        <v>0</v>
      </c>
      <c r="ES18" s="119">
        <f t="shared" si="51"/>
        <v>-1.3300000000000001E-2</v>
      </c>
      <c r="ET18" s="119">
        <f t="shared" si="51"/>
        <v>-1.7499999999999998E-2</v>
      </c>
      <c r="EU18" s="119">
        <f t="shared" si="51"/>
        <v>3.5000000000000005E-3</v>
      </c>
      <c r="EV18" s="119">
        <f t="shared" si="51"/>
        <v>5.7499999999999996E-2</v>
      </c>
      <c r="EW18" s="119">
        <f t="shared" si="51"/>
        <v>0</v>
      </c>
      <c r="EX18" s="58">
        <f t="shared" si="9"/>
        <v>-6.3800000000000009E-2</v>
      </c>
      <c r="EY18" s="58">
        <f t="shared" si="10"/>
        <v>-3.7645161290322578E-3</v>
      </c>
      <c r="EZ18" s="58">
        <f t="shared" si="11"/>
        <v>5.7499999999999996E-2</v>
      </c>
      <c r="FC18" s="122"/>
      <c r="FD18" s="121"/>
      <c r="FE18" s="121"/>
      <c r="FF18" s="121"/>
      <c r="FG18" s="20" t="s">
        <v>8</v>
      </c>
      <c r="FH18" s="97">
        <v>0</v>
      </c>
      <c r="FI18" s="119">
        <f t="shared" ref="FI18:GM18" si="52">SUM(FI11,FI12,FI13,FI14,FI15,FI16,FI2,FI17)</f>
        <v>5.5599999999999997E-2</v>
      </c>
      <c r="FJ18" s="119">
        <f t="shared" si="52"/>
        <v>0</v>
      </c>
      <c r="FK18" s="119">
        <f t="shared" si="52"/>
        <v>0</v>
      </c>
      <c r="FL18" s="119">
        <f t="shared" si="52"/>
        <v>-3.7100000000000008E-2</v>
      </c>
      <c r="FM18" s="119">
        <f t="shared" si="52"/>
        <v>-4.6100000000000002E-2</v>
      </c>
      <c r="FN18" s="119">
        <f t="shared" si="52"/>
        <v>3.2000000000000006E-3</v>
      </c>
      <c r="FO18" s="119">
        <f t="shared" si="52"/>
        <v>-1.5599999999999999E-2</v>
      </c>
      <c r="FP18" s="119">
        <f t="shared" si="52"/>
        <v>-1.1699999999999999E-2</v>
      </c>
      <c r="FQ18" s="119">
        <f t="shared" si="52"/>
        <v>0</v>
      </c>
      <c r="FR18" s="119">
        <f t="shared" si="52"/>
        <v>0</v>
      </c>
      <c r="FS18" s="119">
        <f t="shared" si="52"/>
        <v>2.9500000000000002E-2</v>
      </c>
      <c r="FT18" s="119">
        <f t="shared" si="52"/>
        <v>3.5400000000000001E-2</v>
      </c>
      <c r="FU18" s="119">
        <f t="shared" si="52"/>
        <v>5.0000000000000001E-3</v>
      </c>
      <c r="FV18" s="119">
        <f t="shared" si="52"/>
        <v>-1.3699999999999999E-2</v>
      </c>
      <c r="FW18" s="119">
        <f t="shared" si="52"/>
        <v>4.19E-2</v>
      </c>
      <c r="FX18" s="119">
        <f t="shared" si="52"/>
        <v>0</v>
      </c>
      <c r="FY18" s="119">
        <f t="shared" si="52"/>
        <v>0</v>
      </c>
      <c r="FZ18" s="119">
        <f t="shared" si="52"/>
        <v>2.2499999999999999E-2</v>
      </c>
      <c r="GA18" s="119">
        <f t="shared" si="52"/>
        <v>1.1999999999999997E-3</v>
      </c>
      <c r="GB18" s="119">
        <f t="shared" si="52"/>
        <v>9.1000000000000004E-3</v>
      </c>
      <c r="GC18" s="119">
        <f t="shared" si="52"/>
        <v>3.7000000000000002E-3</v>
      </c>
      <c r="GD18" s="119">
        <f t="shared" si="52"/>
        <v>-1.5599999999999999E-2</v>
      </c>
      <c r="GE18" s="119">
        <f t="shared" si="52"/>
        <v>0</v>
      </c>
      <c r="GF18" s="119">
        <f t="shared" si="52"/>
        <v>0</v>
      </c>
      <c r="GG18" s="119">
        <f t="shared" si="52"/>
        <v>-5.4999999999999997E-3</v>
      </c>
      <c r="GH18" s="119">
        <f t="shared" si="52"/>
        <v>-3.099999999999996E-3</v>
      </c>
      <c r="GI18" s="119">
        <f t="shared" si="52"/>
        <v>3.7600000000000001E-2</v>
      </c>
      <c r="GJ18" s="119">
        <f t="shared" si="52"/>
        <v>3.5100000000000006E-2</v>
      </c>
      <c r="GK18" s="119">
        <f t="shared" si="52"/>
        <v>8.3000000000000001E-3</v>
      </c>
      <c r="GL18" s="119">
        <f t="shared" si="52"/>
        <v>0</v>
      </c>
      <c r="GM18" s="119">
        <f t="shared" si="52"/>
        <v>0</v>
      </c>
      <c r="GN18" s="58">
        <f t="shared" si="12"/>
        <v>-4.6100000000000002E-2</v>
      </c>
      <c r="GO18" s="58">
        <f t="shared" si="13"/>
        <v>4.5064516129032263E-3</v>
      </c>
      <c r="GP18" s="58">
        <f t="shared" si="14"/>
        <v>5.5599999999999997E-2</v>
      </c>
      <c r="GR18" t="s">
        <v>0</v>
      </c>
      <c r="GS18" s="245">
        <v>0</v>
      </c>
      <c r="GT18" s="97">
        <v>0</v>
      </c>
      <c r="GU18" s="97">
        <v>0</v>
      </c>
      <c r="GV18" s="97">
        <v>0</v>
      </c>
      <c r="GW18" s="97">
        <v>0</v>
      </c>
      <c r="GX18" s="20" t="s">
        <v>8</v>
      </c>
      <c r="GY18" s="97">
        <v>0</v>
      </c>
      <c r="GZ18" s="119">
        <f t="shared" ref="GZ18:ID18" si="53">SUM(GZ11,GZ12,GZ13,GZ14,GZ15,GZ16,GZ2,GZ17)</f>
        <v>-3.6899999999999995E-2</v>
      </c>
      <c r="HA18" s="119">
        <f t="shared" si="53"/>
        <v>-1.8000000000000006E-3</v>
      </c>
      <c r="HB18" s="119">
        <f t="shared" si="53"/>
        <v>3.4500000000000003E-2</v>
      </c>
      <c r="HC18" s="119">
        <f t="shared" si="53"/>
        <v>5.5199999999999999E-2</v>
      </c>
      <c r="HD18" s="119">
        <f t="shared" si="53"/>
        <v>-4.6899999999999997E-2</v>
      </c>
      <c r="HE18" s="119">
        <f t="shared" si="53"/>
        <v>0</v>
      </c>
      <c r="HF18" s="119">
        <f t="shared" si="53"/>
        <v>0</v>
      </c>
      <c r="HG18" s="119">
        <f t="shared" si="53"/>
        <v>-3.6999999999999998E-2</v>
      </c>
      <c r="HH18" s="119">
        <f t="shared" si="53"/>
        <v>3.5099999999999999E-2</v>
      </c>
      <c r="HI18" s="119">
        <f t="shared" si="53"/>
        <v>1.5000000000000005E-3</v>
      </c>
      <c r="HJ18" s="119">
        <f t="shared" si="53"/>
        <v>1.4899999999999997E-2</v>
      </c>
      <c r="HK18" s="119">
        <f t="shared" si="53"/>
        <v>-1.7899999999999999E-2</v>
      </c>
      <c r="HL18" s="119">
        <f t="shared" si="53"/>
        <v>0</v>
      </c>
      <c r="HM18" s="119">
        <f t="shared" si="53"/>
        <v>0</v>
      </c>
      <c r="HN18" s="119">
        <f t="shared" si="53"/>
        <v>2.5600000000000001E-2</v>
      </c>
      <c r="HO18" s="119">
        <f t="shared" si="53"/>
        <v>-2.9600000000000001E-2</v>
      </c>
      <c r="HP18" s="119">
        <f t="shared" si="53"/>
        <v>-1.9100000000000002E-2</v>
      </c>
      <c r="HQ18" s="119">
        <f t="shared" si="53"/>
        <v>1.8999999999999996E-3</v>
      </c>
      <c r="HR18" s="119">
        <f t="shared" si="53"/>
        <v>-9.6000000000000009E-3</v>
      </c>
      <c r="HS18" s="119">
        <f t="shared" si="53"/>
        <v>0</v>
      </c>
      <c r="HT18" s="119">
        <f t="shared" si="53"/>
        <v>0</v>
      </c>
      <c r="HU18" s="119">
        <f t="shared" si="53"/>
        <v>1.5799999999999998E-2</v>
      </c>
      <c r="HV18" s="119">
        <f t="shared" si="53"/>
        <v>2.0899999999999998E-2</v>
      </c>
      <c r="HW18" s="119">
        <f t="shared" si="53"/>
        <v>6.8000000000000014E-3</v>
      </c>
      <c r="HX18" s="119">
        <f t="shared" si="53"/>
        <v>-2.92E-2</v>
      </c>
      <c r="HY18" s="119">
        <f t="shared" si="53"/>
        <v>1.6799999999999999E-2</v>
      </c>
      <c r="HZ18" s="119">
        <f t="shared" si="53"/>
        <v>0</v>
      </c>
      <c r="IA18" s="119">
        <f t="shared" si="53"/>
        <v>0</v>
      </c>
      <c r="IB18" s="119">
        <f t="shared" si="53"/>
        <v>2.5600000000000001E-2</v>
      </c>
      <c r="IC18" s="119">
        <f t="shared" si="53"/>
        <v>-3.2899999999999999E-2</v>
      </c>
      <c r="ID18" s="119">
        <f t="shared" si="53"/>
        <v>0</v>
      </c>
      <c r="IE18" s="58">
        <f t="shared" si="15"/>
        <v>-4.6899999999999997E-2</v>
      </c>
      <c r="IF18" s="58">
        <f t="shared" si="16"/>
        <v>-2.0322580645161289E-4</v>
      </c>
      <c r="IG18" s="58">
        <f t="shared" si="17"/>
        <v>5.5199999999999999E-2</v>
      </c>
      <c r="IJ18" s="245">
        <v>0</v>
      </c>
      <c r="IK18" s="97">
        <v>0</v>
      </c>
      <c r="IL18" s="97">
        <v>0</v>
      </c>
      <c r="IM18" s="97">
        <v>0</v>
      </c>
      <c r="IN18" s="97">
        <v>0</v>
      </c>
      <c r="IO18" s="97">
        <v>0</v>
      </c>
      <c r="IP18" s="20" t="s">
        <v>8</v>
      </c>
      <c r="IQ18" s="97">
        <v>0</v>
      </c>
      <c r="IR18" s="119">
        <f t="shared" ref="IR18:JV18" si="54">SUM(IR11,IR12,IR13,IR14,IR15,IR16,IR2,IR17)</f>
        <v>-3.5000000000000014E-3</v>
      </c>
      <c r="IS18" s="119">
        <f t="shared" si="54"/>
        <v>-1.5900000000000001E-2</v>
      </c>
      <c r="IT18" s="119">
        <f t="shared" si="54"/>
        <v>-7.1999999999999998E-3</v>
      </c>
      <c r="IU18" s="119">
        <f t="shared" si="54"/>
        <v>0</v>
      </c>
      <c r="IV18" s="119">
        <f t="shared" si="54"/>
        <v>0</v>
      </c>
      <c r="IW18" s="119">
        <f t="shared" si="54"/>
        <v>3.0299999999999997E-2</v>
      </c>
      <c r="IX18" s="119">
        <f t="shared" si="54"/>
        <v>-1.6500000000000001E-2</v>
      </c>
      <c r="IY18" s="119">
        <f t="shared" si="54"/>
        <v>8.8000000000000005E-3</v>
      </c>
      <c r="IZ18" s="119">
        <f t="shared" si="54"/>
        <v>-2.18E-2</v>
      </c>
      <c r="JA18" s="119">
        <f t="shared" si="54"/>
        <v>1.09E-2</v>
      </c>
      <c r="JB18" s="119">
        <f t="shared" si="54"/>
        <v>0</v>
      </c>
      <c r="JC18" s="119">
        <f t="shared" si="54"/>
        <v>0</v>
      </c>
      <c r="JD18" s="119">
        <f t="shared" si="54"/>
        <v>4.9600000000000005E-2</v>
      </c>
      <c r="JE18" s="119">
        <f t="shared" si="54"/>
        <v>3.3999999999999996E-2</v>
      </c>
      <c r="JF18" s="119">
        <f t="shared" si="54"/>
        <v>-1.23E-2</v>
      </c>
      <c r="JG18" s="119">
        <f t="shared" si="54"/>
        <v>3.1999999999999997E-3</v>
      </c>
      <c r="JH18" s="119">
        <f t="shared" si="54"/>
        <v>1.34E-2</v>
      </c>
      <c r="JI18" s="119">
        <f t="shared" si="54"/>
        <v>0</v>
      </c>
      <c r="JJ18" s="119">
        <f t="shared" si="54"/>
        <v>0</v>
      </c>
      <c r="JK18" s="119">
        <f t="shared" si="54"/>
        <v>1.7000000000000001E-3</v>
      </c>
      <c r="JL18" s="119">
        <f t="shared" si="54"/>
        <v>9.2000000000000016E-3</v>
      </c>
      <c r="JM18" s="119">
        <f t="shared" si="54"/>
        <v>2.4300000000000002E-2</v>
      </c>
      <c r="JN18" s="119">
        <f t="shared" si="54"/>
        <v>2.07E-2</v>
      </c>
      <c r="JO18" s="119">
        <f t="shared" si="54"/>
        <v>2.1299999999999999E-2</v>
      </c>
      <c r="JP18" s="119">
        <f t="shared" si="54"/>
        <v>0</v>
      </c>
      <c r="JQ18" s="119">
        <f t="shared" si="54"/>
        <v>0</v>
      </c>
      <c r="JR18" s="119">
        <f t="shared" si="54"/>
        <v>3.3599999999999998E-2</v>
      </c>
      <c r="JS18" s="119">
        <f t="shared" si="54"/>
        <v>-2.6200000000000001E-2</v>
      </c>
      <c r="JT18" s="119">
        <f t="shared" si="54"/>
        <v>3.0899999999999997E-2</v>
      </c>
      <c r="JU18" s="119">
        <f t="shared" si="54"/>
        <v>2.3899999999999998E-2</v>
      </c>
      <c r="JV18" s="119">
        <f t="shared" si="54"/>
        <v>-1.1900000000000001E-2</v>
      </c>
      <c r="JW18" s="58">
        <f t="shared" si="18"/>
        <v>-2.6200000000000001E-2</v>
      </c>
      <c r="JX18" s="58">
        <f t="shared" si="19"/>
        <v>6.4677419354838717E-3</v>
      </c>
      <c r="JY18" s="58">
        <f t="shared" si="20"/>
        <v>4.9600000000000005E-2</v>
      </c>
      <c r="KA18" t="s">
        <v>0</v>
      </c>
      <c r="KB18" s="245">
        <v>0</v>
      </c>
      <c r="KC18" s="97">
        <v>0</v>
      </c>
      <c r="KD18" s="97">
        <v>0</v>
      </c>
      <c r="KE18" s="97">
        <v>0</v>
      </c>
      <c r="KF18" s="97">
        <v>0</v>
      </c>
      <c r="KG18" s="97">
        <v>0</v>
      </c>
      <c r="KH18" s="97">
        <v>0</v>
      </c>
      <c r="KI18" s="20" t="s">
        <v>8</v>
      </c>
      <c r="KJ18" s="245">
        <v>0</v>
      </c>
      <c r="KK18" s="119">
        <f t="shared" ref="KK18:LO18" si="55">SUM(KK11,KK12,KK13,KK14,KK15,KK16,KK2,KK17)</f>
        <v>0</v>
      </c>
      <c r="KL18" s="119">
        <f t="shared" si="55"/>
        <v>0</v>
      </c>
      <c r="KM18" s="119">
        <f t="shared" si="55"/>
        <v>-2.1000000000000003E-3</v>
      </c>
      <c r="KN18" s="119">
        <f t="shared" si="55"/>
        <v>6.3E-3</v>
      </c>
      <c r="KO18" s="119">
        <f t="shared" si="55"/>
        <v>1.6900000000000002E-2</v>
      </c>
      <c r="KP18" s="119">
        <f t="shared" si="55"/>
        <v>-1E-3</v>
      </c>
      <c r="KQ18" s="119">
        <f t="shared" si="55"/>
        <v>-1.5300000000000001E-2</v>
      </c>
      <c r="KR18" s="119">
        <f t="shared" si="55"/>
        <v>0</v>
      </c>
      <c r="KS18" s="119">
        <f t="shared" si="55"/>
        <v>0</v>
      </c>
      <c r="KT18" s="119">
        <f t="shared" si="55"/>
        <v>-3.04E-2</v>
      </c>
      <c r="KU18" s="119">
        <f t="shared" si="55"/>
        <v>6.8000000000000005E-3</v>
      </c>
      <c r="KV18" s="119">
        <f t="shared" si="55"/>
        <v>2.12E-2</v>
      </c>
      <c r="KW18" s="119">
        <f t="shared" si="55"/>
        <v>2.24E-2</v>
      </c>
      <c r="KX18" s="119">
        <f t="shared" si="55"/>
        <v>1.1899999999999999E-2</v>
      </c>
      <c r="KY18" s="119">
        <f t="shared" si="55"/>
        <v>0</v>
      </c>
      <c r="KZ18" s="119">
        <f t="shared" si="55"/>
        <v>0</v>
      </c>
      <c r="LA18" s="119">
        <f t="shared" si="55"/>
        <v>-5.0000000000000001E-3</v>
      </c>
      <c r="LB18" s="119">
        <f t="shared" si="55"/>
        <v>7.5999999999999991E-3</v>
      </c>
      <c r="LC18" s="119">
        <f t="shared" si="55"/>
        <v>-9.7000000000000003E-3</v>
      </c>
      <c r="LD18" s="119">
        <f t="shared" si="55"/>
        <v>-1.0900000000000002E-2</v>
      </c>
      <c r="LE18" s="119">
        <f t="shared" si="55"/>
        <v>-2.52E-2</v>
      </c>
      <c r="LF18" s="119">
        <f t="shared" si="55"/>
        <v>0</v>
      </c>
      <c r="LG18" s="119">
        <f t="shared" si="55"/>
        <v>0</v>
      </c>
      <c r="LH18" s="119">
        <f t="shared" si="55"/>
        <v>6.0999999999999995E-3</v>
      </c>
      <c r="LI18" s="119">
        <f t="shared" si="55"/>
        <v>1.0699999999999999E-2</v>
      </c>
      <c r="LJ18" s="119">
        <f t="shared" si="55"/>
        <v>-3.3000000000000002E-2</v>
      </c>
      <c r="LK18" s="119">
        <f t="shared" si="55"/>
        <v>-5.6000000000000008E-3</v>
      </c>
      <c r="LL18" s="119">
        <f t="shared" si="55"/>
        <v>-7.6999999999999976E-3</v>
      </c>
      <c r="LM18" s="119">
        <f t="shared" si="55"/>
        <v>0</v>
      </c>
      <c r="LN18" s="119">
        <f t="shared" si="55"/>
        <v>0</v>
      </c>
      <c r="LO18" s="119">
        <f t="shared" si="55"/>
        <v>2.0799999999999999E-2</v>
      </c>
      <c r="LP18" s="58">
        <f t="shared" si="21"/>
        <v>-3.3000000000000002E-2</v>
      </c>
      <c r="LQ18" s="58">
        <f t="shared" si="22"/>
        <v>-4.9032258064516125E-4</v>
      </c>
      <c r="LR18" s="58">
        <f t="shared" si="23"/>
        <v>2.24E-2</v>
      </c>
      <c r="LT18" t="s">
        <v>0</v>
      </c>
      <c r="LU18" s="245">
        <v>0</v>
      </c>
      <c r="LV18" s="97">
        <v>0</v>
      </c>
      <c r="LW18" s="97">
        <v>0</v>
      </c>
      <c r="LX18" s="97">
        <v>0</v>
      </c>
      <c r="LY18" s="97">
        <v>0</v>
      </c>
      <c r="LZ18" s="97">
        <v>0</v>
      </c>
      <c r="MA18" s="97">
        <v>0</v>
      </c>
      <c r="MB18" s="245">
        <v>0</v>
      </c>
      <c r="MC18" s="20" t="s">
        <v>8</v>
      </c>
      <c r="MD18" s="245">
        <v>0</v>
      </c>
      <c r="ME18" s="119">
        <f t="shared" ref="ME18:NI18" si="56">SUM(ME11,ME12,ME13,ME14,ME15,ME16,ME2,ME17)</f>
        <v>-1.3499999999999998E-2</v>
      </c>
      <c r="MF18" s="119">
        <f t="shared" si="56"/>
        <v>-3.1199999999999999E-2</v>
      </c>
      <c r="MG18" s="119">
        <f t="shared" si="56"/>
        <v>2.6599999999999995E-2</v>
      </c>
      <c r="MH18" s="119">
        <f t="shared" si="56"/>
        <v>-1.1200000000000002E-2</v>
      </c>
      <c r="MI18" s="119">
        <f t="shared" si="56"/>
        <v>0</v>
      </c>
      <c r="MJ18" s="119">
        <f t="shared" si="56"/>
        <v>0</v>
      </c>
      <c r="MK18" s="119">
        <f t="shared" si="56"/>
        <v>1.2000000000000001E-3</v>
      </c>
      <c r="ML18" s="119">
        <f t="shared" si="56"/>
        <v>2.3299999999999998E-2</v>
      </c>
      <c r="MM18" s="119">
        <f t="shared" si="56"/>
        <v>-1.41E-2</v>
      </c>
      <c r="MN18" s="119">
        <f t="shared" si="56"/>
        <v>3.61E-2</v>
      </c>
      <c r="MO18" s="119">
        <f t="shared" si="56"/>
        <v>1.0800000000000001E-2</v>
      </c>
      <c r="MP18" s="119">
        <f t="shared" si="56"/>
        <v>0</v>
      </c>
      <c r="MQ18" s="119">
        <f t="shared" si="56"/>
        <v>0</v>
      </c>
      <c r="MR18" s="119">
        <f t="shared" si="56"/>
        <v>-4.3E-3</v>
      </c>
      <c r="MS18" s="119">
        <f t="shared" si="56"/>
        <v>-2.4199999999999996E-2</v>
      </c>
      <c r="MT18" s="119">
        <f t="shared" si="56"/>
        <v>-3.6400000000000002E-2</v>
      </c>
      <c r="MU18" s="119">
        <f t="shared" si="56"/>
        <v>1.21E-2</v>
      </c>
      <c r="MV18" s="119">
        <f t="shared" si="56"/>
        <v>1.17E-2</v>
      </c>
      <c r="MW18" s="119">
        <f t="shared" si="56"/>
        <v>0</v>
      </c>
      <c r="MX18" s="119">
        <f t="shared" si="56"/>
        <v>0</v>
      </c>
      <c r="MY18" s="119">
        <f t="shared" si="56"/>
        <v>-1.2000000000000001E-3</v>
      </c>
      <c r="MZ18" s="119">
        <f t="shared" si="56"/>
        <v>-1.4800000000000001E-2</v>
      </c>
      <c r="NA18" s="119">
        <f t="shared" si="56"/>
        <v>1.6999999999999998E-2</v>
      </c>
      <c r="NB18" s="119">
        <f t="shared" si="56"/>
        <v>1.4200000000000001E-2</v>
      </c>
      <c r="NC18" s="119">
        <f t="shared" si="56"/>
        <v>-7.7000000000000002E-3</v>
      </c>
      <c r="ND18" s="119">
        <f t="shared" si="56"/>
        <v>0</v>
      </c>
      <c r="NE18" s="119">
        <f t="shared" si="56"/>
        <v>0</v>
      </c>
      <c r="NF18" s="119">
        <f t="shared" si="56"/>
        <v>0</v>
      </c>
      <c r="NG18" s="119">
        <f t="shared" si="56"/>
        <v>0</v>
      </c>
      <c r="NH18" s="119">
        <f t="shared" si="56"/>
        <v>0</v>
      </c>
      <c r="NI18" s="119">
        <f t="shared" si="56"/>
        <v>0</v>
      </c>
      <c r="NJ18" s="58">
        <f t="shared" si="24"/>
        <v>-3.6400000000000002E-2</v>
      </c>
      <c r="NK18" s="58">
        <f t="shared" si="25"/>
        <v>-1.8064516129032265E-4</v>
      </c>
      <c r="NL18" s="58">
        <f t="shared" si="26"/>
        <v>3.61E-2</v>
      </c>
      <c r="NN18" t="s">
        <v>0</v>
      </c>
      <c r="NO18" s="122"/>
      <c r="NP18" s="121"/>
      <c r="NQ18" s="121"/>
      <c r="NR18" s="121"/>
      <c r="NS18" s="121"/>
      <c r="NT18" s="120"/>
      <c r="NU18" s="120"/>
      <c r="NV18" s="120"/>
      <c r="NW18" s="120"/>
      <c r="NX18" s="20" t="s">
        <v>8</v>
      </c>
      <c r="NY18" s="97"/>
      <c r="NZ18" s="119">
        <f t="shared" ref="NZ18:PD18" si="57">SUM(NZ11,NZ12,NZ13,NZ14,NZ15,NZ16,NZ2,NZ17)</f>
        <v>0</v>
      </c>
      <c r="OA18" s="119">
        <f t="shared" si="57"/>
        <v>0</v>
      </c>
      <c r="OB18" s="119">
        <f t="shared" si="57"/>
        <v>0</v>
      </c>
      <c r="OC18" s="119">
        <f t="shared" si="57"/>
        <v>0</v>
      </c>
      <c r="OD18" s="119">
        <f t="shared" si="57"/>
        <v>0</v>
      </c>
      <c r="OE18" s="119">
        <f t="shared" si="57"/>
        <v>0</v>
      </c>
      <c r="OF18" s="119">
        <f t="shared" si="57"/>
        <v>0</v>
      </c>
      <c r="OG18" s="119">
        <f t="shared" si="57"/>
        <v>0</v>
      </c>
      <c r="OH18" s="119">
        <f t="shared" si="57"/>
        <v>0</v>
      </c>
      <c r="OI18" s="119">
        <f t="shared" si="57"/>
        <v>0</v>
      </c>
      <c r="OJ18" s="119">
        <f t="shared" si="57"/>
        <v>0</v>
      </c>
      <c r="OK18" s="119">
        <f t="shared" si="57"/>
        <v>0</v>
      </c>
      <c r="OL18" s="119">
        <f t="shared" si="57"/>
        <v>0</v>
      </c>
      <c r="OM18" s="119">
        <f t="shared" si="57"/>
        <v>0</v>
      </c>
      <c r="ON18" s="119">
        <f t="shared" si="57"/>
        <v>0</v>
      </c>
      <c r="OO18" s="119">
        <f t="shared" si="57"/>
        <v>0</v>
      </c>
      <c r="OP18" s="119">
        <f t="shared" si="57"/>
        <v>0</v>
      </c>
      <c r="OQ18" s="119">
        <f t="shared" si="57"/>
        <v>0</v>
      </c>
      <c r="OR18" s="119">
        <f t="shared" si="57"/>
        <v>0</v>
      </c>
      <c r="OS18" s="119">
        <f t="shared" si="57"/>
        <v>0</v>
      </c>
      <c r="OT18" s="119">
        <f t="shared" si="57"/>
        <v>0</v>
      </c>
      <c r="OU18" s="119">
        <f t="shared" si="57"/>
        <v>0</v>
      </c>
      <c r="OV18" s="119">
        <f t="shared" si="57"/>
        <v>0</v>
      </c>
      <c r="OW18" s="119">
        <f t="shared" si="57"/>
        <v>0</v>
      </c>
      <c r="OX18" s="119">
        <f t="shared" si="57"/>
        <v>0</v>
      </c>
      <c r="OY18" s="119">
        <f t="shared" si="57"/>
        <v>0</v>
      </c>
      <c r="OZ18" s="119">
        <f t="shared" si="57"/>
        <v>0</v>
      </c>
      <c r="PA18" s="119">
        <f t="shared" si="57"/>
        <v>0</v>
      </c>
      <c r="PB18" s="119">
        <f t="shared" si="57"/>
        <v>0</v>
      </c>
      <c r="PC18" s="119">
        <f t="shared" si="57"/>
        <v>0</v>
      </c>
      <c r="PD18" s="119">
        <f t="shared" si="57"/>
        <v>0</v>
      </c>
      <c r="PE18" s="58">
        <f t="shared" si="27"/>
        <v>0</v>
      </c>
      <c r="PF18" s="58">
        <f t="shared" si="28"/>
        <v>0</v>
      </c>
      <c r="PG18" s="58">
        <f t="shared" si="29"/>
        <v>0</v>
      </c>
      <c r="PI18" t="s">
        <v>0</v>
      </c>
      <c r="PJ18" s="122"/>
      <c r="PK18" s="121"/>
      <c r="PL18" s="121"/>
      <c r="PM18" s="121"/>
      <c r="PN18" s="121"/>
      <c r="PO18" s="120"/>
      <c r="PP18" s="120"/>
      <c r="PQ18" s="120"/>
      <c r="PR18" s="120"/>
      <c r="PS18" s="120"/>
      <c r="PT18" s="20" t="s">
        <v>8</v>
      </c>
      <c r="PU18" s="97"/>
      <c r="PV18" s="119">
        <f t="shared" ref="PV18:QZ18" si="58">SUM(PV11,PV12,PV13,PV14,PV15,PV16,PV2,PV17)</f>
        <v>0</v>
      </c>
      <c r="PW18" s="119">
        <f t="shared" si="58"/>
        <v>0</v>
      </c>
      <c r="PX18" s="119">
        <f t="shared" si="58"/>
        <v>0</v>
      </c>
      <c r="PY18" s="119">
        <f t="shared" si="58"/>
        <v>0</v>
      </c>
      <c r="PZ18" s="119">
        <f t="shared" si="58"/>
        <v>0</v>
      </c>
      <c r="QA18" s="119">
        <f t="shared" si="58"/>
        <v>0</v>
      </c>
      <c r="QB18" s="119">
        <f t="shared" si="58"/>
        <v>0</v>
      </c>
      <c r="QC18" s="119">
        <f t="shared" si="58"/>
        <v>0</v>
      </c>
      <c r="QD18" s="119">
        <f t="shared" si="58"/>
        <v>0</v>
      </c>
      <c r="QE18" s="119">
        <f t="shared" si="58"/>
        <v>0</v>
      </c>
      <c r="QF18" s="119">
        <f t="shared" si="58"/>
        <v>0</v>
      </c>
      <c r="QG18" s="119">
        <f t="shared" si="58"/>
        <v>0</v>
      </c>
      <c r="QH18" s="119">
        <f t="shared" si="58"/>
        <v>0</v>
      </c>
      <c r="QI18" s="119">
        <f t="shared" si="58"/>
        <v>0</v>
      </c>
      <c r="QJ18" s="119">
        <f t="shared" si="58"/>
        <v>0</v>
      </c>
      <c r="QK18" s="119">
        <f t="shared" si="58"/>
        <v>0</v>
      </c>
      <c r="QL18" s="119">
        <f t="shared" si="58"/>
        <v>0</v>
      </c>
      <c r="QM18" s="119">
        <f t="shared" si="58"/>
        <v>0</v>
      </c>
      <c r="QN18" s="119">
        <f t="shared" si="58"/>
        <v>0</v>
      </c>
      <c r="QO18" s="119">
        <f t="shared" si="58"/>
        <v>0</v>
      </c>
      <c r="QP18" s="119">
        <f t="shared" si="58"/>
        <v>0</v>
      </c>
      <c r="QQ18" s="119">
        <f t="shared" si="58"/>
        <v>0</v>
      </c>
      <c r="QR18" s="119">
        <f t="shared" si="58"/>
        <v>0</v>
      </c>
      <c r="QS18" s="119">
        <f t="shared" si="58"/>
        <v>0</v>
      </c>
      <c r="QT18" s="119">
        <f t="shared" si="58"/>
        <v>0</v>
      </c>
      <c r="QU18" s="119">
        <f t="shared" si="58"/>
        <v>0</v>
      </c>
      <c r="QV18" s="119">
        <f t="shared" si="58"/>
        <v>0</v>
      </c>
      <c r="QW18" s="119">
        <f t="shared" si="58"/>
        <v>0</v>
      </c>
      <c r="QX18" s="119">
        <f t="shared" si="58"/>
        <v>0</v>
      </c>
      <c r="QY18" s="119">
        <f t="shared" si="58"/>
        <v>0</v>
      </c>
      <c r="QZ18" s="119">
        <f t="shared" si="58"/>
        <v>0</v>
      </c>
      <c r="RA18" s="58">
        <f t="shared" si="30"/>
        <v>0</v>
      </c>
      <c r="RB18" s="58">
        <f t="shared" si="31"/>
        <v>0</v>
      </c>
      <c r="RC18" s="58">
        <f t="shared" si="32"/>
        <v>0</v>
      </c>
      <c r="RE18" t="s">
        <v>0</v>
      </c>
      <c r="RF18" s="122"/>
      <c r="RG18" s="121"/>
      <c r="RH18" s="121"/>
      <c r="RI18" s="121"/>
      <c r="RJ18" s="121"/>
      <c r="RK18" s="120"/>
      <c r="RL18" s="120"/>
      <c r="RM18" s="120"/>
      <c r="RN18" s="120"/>
      <c r="RO18" s="120"/>
      <c r="RP18" s="120"/>
      <c r="RQ18" s="20" t="s">
        <v>8</v>
      </c>
      <c r="RR18" s="97"/>
      <c r="RS18" s="119">
        <f t="shared" ref="RS18:SW18" si="59">SUM(RS11,RS12,RS13,RS14,RS15,RS16,RS2,RS17)</f>
        <v>0</v>
      </c>
      <c r="RT18" s="119">
        <f t="shared" si="59"/>
        <v>0</v>
      </c>
      <c r="RU18" s="119">
        <f t="shared" si="59"/>
        <v>0</v>
      </c>
      <c r="RV18" s="119">
        <f t="shared" si="59"/>
        <v>0</v>
      </c>
      <c r="RW18" s="119">
        <f t="shared" si="59"/>
        <v>0</v>
      </c>
      <c r="RX18" s="119">
        <f t="shared" si="59"/>
        <v>0</v>
      </c>
      <c r="RY18" s="119">
        <f t="shared" si="59"/>
        <v>0</v>
      </c>
      <c r="RZ18" s="119">
        <f t="shared" si="59"/>
        <v>0</v>
      </c>
      <c r="SA18" s="119">
        <f t="shared" si="59"/>
        <v>0</v>
      </c>
      <c r="SB18" s="119">
        <f t="shared" si="59"/>
        <v>0</v>
      </c>
      <c r="SC18" s="119">
        <f t="shared" si="59"/>
        <v>0</v>
      </c>
      <c r="SD18" s="119">
        <f t="shared" si="59"/>
        <v>0</v>
      </c>
      <c r="SE18" s="119">
        <f t="shared" si="59"/>
        <v>0</v>
      </c>
      <c r="SF18" s="119">
        <f t="shared" si="59"/>
        <v>0</v>
      </c>
      <c r="SG18" s="119">
        <f t="shared" si="59"/>
        <v>0</v>
      </c>
      <c r="SH18" s="119">
        <f t="shared" si="59"/>
        <v>0</v>
      </c>
      <c r="SI18" s="119">
        <f t="shared" si="59"/>
        <v>0</v>
      </c>
      <c r="SJ18" s="119">
        <f t="shared" si="59"/>
        <v>0</v>
      </c>
      <c r="SK18" s="119">
        <f t="shared" si="59"/>
        <v>0</v>
      </c>
      <c r="SL18" s="119">
        <f t="shared" si="59"/>
        <v>0</v>
      </c>
      <c r="SM18" s="119">
        <f t="shared" si="59"/>
        <v>0</v>
      </c>
      <c r="SN18" s="119">
        <f t="shared" si="59"/>
        <v>0</v>
      </c>
      <c r="SO18" s="119">
        <f t="shared" si="59"/>
        <v>0</v>
      </c>
      <c r="SP18" s="119">
        <f t="shared" si="59"/>
        <v>0</v>
      </c>
      <c r="SQ18" s="119">
        <f t="shared" si="59"/>
        <v>0</v>
      </c>
      <c r="SR18" s="119">
        <f t="shared" si="59"/>
        <v>0</v>
      </c>
      <c r="SS18" s="119">
        <f t="shared" si="59"/>
        <v>0</v>
      </c>
      <c r="ST18" s="119">
        <f t="shared" si="59"/>
        <v>0</v>
      </c>
      <c r="SU18" s="119">
        <f t="shared" si="59"/>
        <v>0</v>
      </c>
      <c r="SV18" s="119">
        <f t="shared" si="59"/>
        <v>0</v>
      </c>
      <c r="SW18" s="119">
        <f t="shared" si="59"/>
        <v>0</v>
      </c>
      <c r="SX18" s="58">
        <f t="shared" si="33"/>
        <v>0</v>
      </c>
      <c r="SY18" s="58">
        <f t="shared" si="34"/>
        <v>0</v>
      </c>
      <c r="SZ18" s="58">
        <f t="shared" si="35"/>
        <v>0</v>
      </c>
    </row>
    <row r="19" spans="1:520" ht="15.75" thickBot="1" x14ac:dyDescent="0.3">
      <c r="B19" s="118" t="s">
        <v>110</v>
      </c>
      <c r="C19" s="15">
        <v>1.2804500000000001</v>
      </c>
      <c r="D19" s="48">
        <v>5.0000000000000001E-4</v>
      </c>
      <c r="E19" s="48">
        <v>-4.5999999999999999E-3</v>
      </c>
      <c r="F19" s="48">
        <v>-2.7000000000000001E-3</v>
      </c>
      <c r="G19" s="48"/>
      <c r="H19" s="48"/>
      <c r="I19" s="48">
        <v>1.5E-3</v>
      </c>
      <c r="J19" s="48">
        <v>-8.9999999999999998E-4</v>
      </c>
      <c r="K19" s="48">
        <v>1.6999999999999999E-3</v>
      </c>
      <c r="L19" s="48">
        <v>-2.8999999999999998E-3</v>
      </c>
      <c r="M19" s="48">
        <v>-8.9999999999999998E-4</v>
      </c>
      <c r="N19" s="48"/>
      <c r="O19" s="48"/>
      <c r="P19" s="48">
        <v>-8.0000000000000002E-3</v>
      </c>
      <c r="Q19" s="48">
        <v>-5.0000000000000001E-4</v>
      </c>
      <c r="R19" s="48">
        <v>-1.8E-3</v>
      </c>
      <c r="S19" s="48">
        <v>3.3E-3</v>
      </c>
      <c r="T19" s="48">
        <v>-2.5000000000000001E-3</v>
      </c>
      <c r="U19" s="48"/>
      <c r="V19" s="48"/>
      <c r="W19" s="48">
        <v>1.1999999999999999E-3</v>
      </c>
      <c r="X19" s="48">
        <v>3.7000000000000002E-3</v>
      </c>
      <c r="Y19" s="48">
        <v>6.3E-3</v>
      </c>
      <c r="Z19" s="48">
        <v>2.0000000000000001E-4</v>
      </c>
      <c r="AA19" s="48">
        <v>-1.6000000000000001E-3</v>
      </c>
      <c r="AB19" s="48"/>
      <c r="AC19" s="48"/>
      <c r="AD19" s="48">
        <v>-2.5999999999999999E-3</v>
      </c>
      <c r="AE19" s="48">
        <v>1.9E-3</v>
      </c>
      <c r="AF19" s="48">
        <v>-4.0000000000000002E-4</v>
      </c>
      <c r="AG19" s="48">
        <v>2.5000000000000001E-3</v>
      </c>
      <c r="AH19" s="48">
        <v>1.6999999999999999E-3</v>
      </c>
      <c r="AI19" s="51">
        <f t="shared" si="0"/>
        <v>-8.0000000000000002E-3</v>
      </c>
      <c r="AJ19" s="51">
        <f t="shared" si="1"/>
        <v>-2.1304347826086933E-4</v>
      </c>
      <c r="AK19" s="51">
        <f t="shared" si="2"/>
        <v>6.3E-3</v>
      </c>
      <c r="AM19" s="15">
        <v>1.2804500000000001</v>
      </c>
      <c r="AN19" s="184" t="s">
        <v>110</v>
      </c>
      <c r="AO19" s="15">
        <v>1.26976</v>
      </c>
      <c r="AP19" s="48"/>
      <c r="AQ19" s="48"/>
      <c r="AR19" s="48">
        <v>-1.2E-2</v>
      </c>
      <c r="AS19" s="48">
        <v>6.4000000000000003E-3</v>
      </c>
      <c r="AT19" s="48">
        <v>1.8E-3</v>
      </c>
      <c r="AU19" s="48">
        <v>-4.1999999999999997E-3</v>
      </c>
      <c r="AV19" s="48">
        <v>-2.0000000000000001E-4</v>
      </c>
      <c r="AW19" s="48"/>
      <c r="AX19" s="48"/>
      <c r="AY19" s="48">
        <v>2.2000000000000001E-3</v>
      </c>
      <c r="AZ19" s="48">
        <v>1.6000000000000001E-3</v>
      </c>
      <c r="BA19" s="48">
        <v>3.0000000000000001E-3</v>
      </c>
      <c r="BB19" s="48">
        <v>7.7999999999999996E-3</v>
      </c>
      <c r="BC19" s="48">
        <v>3.0999999999999999E-3</v>
      </c>
      <c r="BD19" s="48"/>
      <c r="BE19" s="48"/>
      <c r="BF19" s="48">
        <v>-4.7999999999999996E-3</v>
      </c>
      <c r="BG19" s="48">
        <v>2E-3</v>
      </c>
      <c r="BH19" s="48">
        <v>-5.0000000000000001E-3</v>
      </c>
      <c r="BI19" s="48">
        <v>-2.5999999999999999E-3</v>
      </c>
      <c r="BJ19" s="48">
        <v>0</v>
      </c>
      <c r="BK19" s="48"/>
      <c r="BL19" s="48"/>
      <c r="BM19" s="48">
        <v>-5.0000000000000001E-4</v>
      </c>
      <c r="BN19" s="48">
        <v>3.2000000000000002E-3</v>
      </c>
      <c r="BO19" s="48">
        <v>-7.3000000000000001E-3</v>
      </c>
      <c r="BP19" s="48">
        <v>-1.01E-2</v>
      </c>
      <c r="BQ19" s="48">
        <v>-7.7999999999999996E-3</v>
      </c>
      <c r="BR19" s="48"/>
      <c r="BS19" s="48"/>
      <c r="BT19" s="48"/>
      <c r="BU19" s="51">
        <f t="shared" si="3"/>
        <v>-1.2E-2</v>
      </c>
      <c r="BV19" s="51">
        <f t="shared" si="4"/>
        <v>-1.1699999999999998E-3</v>
      </c>
      <c r="BW19" s="51">
        <f t="shared" si="5"/>
        <v>7.7999999999999996E-3</v>
      </c>
      <c r="BY19" t="s">
        <v>0</v>
      </c>
      <c r="BZ19" s="15">
        <v>1.2804500000000001</v>
      </c>
      <c r="CA19" s="15">
        <v>1.26976</v>
      </c>
      <c r="CB19" s="118" t="s">
        <v>110</v>
      </c>
      <c r="CC19" s="15">
        <v>1.23038</v>
      </c>
      <c r="CD19" s="48"/>
      <c r="CE19" s="48">
        <v>-1.0800000000000001E-2</v>
      </c>
      <c r="CF19" s="48">
        <v>2.0999999999999999E-3</v>
      </c>
      <c r="CG19" s="48">
        <v>5.7999999999999996E-3</v>
      </c>
      <c r="CH19" s="48">
        <v>-6.0000000000000001E-3</v>
      </c>
      <c r="CI19" s="48">
        <v>-8.0000000000000004E-4</v>
      </c>
      <c r="CJ19" s="48"/>
      <c r="CK19" s="48"/>
      <c r="CL19" s="48">
        <v>-6.8999999999999999E-3</v>
      </c>
      <c r="CM19" s="48">
        <v>-4.0000000000000002E-4</v>
      </c>
      <c r="CN19" s="48">
        <v>-8.0000000000000002E-3</v>
      </c>
      <c r="CO19" s="48">
        <v>-1.38E-2</v>
      </c>
      <c r="CP19" s="48">
        <v>-1.0800000000000001E-2</v>
      </c>
      <c r="CQ19" s="48"/>
      <c r="CR19" s="48"/>
      <c r="CS19" s="48">
        <v>-5.0000000000000001E-3</v>
      </c>
      <c r="CT19" s="48">
        <v>-2.8E-3</v>
      </c>
      <c r="CU19" s="48">
        <v>-2.8500000000000001E-2</v>
      </c>
      <c r="CV19" s="48">
        <v>7.0000000000000001E-3</v>
      </c>
      <c r="CW19" s="48">
        <v>1.4200000000000001E-2</v>
      </c>
      <c r="CX19" s="48"/>
      <c r="CY19" s="48"/>
      <c r="CZ19" s="48">
        <v>-8.5000000000000006E-3</v>
      </c>
      <c r="DA19" s="48">
        <v>1.49E-2</v>
      </c>
      <c r="DB19" s="48">
        <v>7.0000000000000001E-3</v>
      </c>
      <c r="DC19" s="48">
        <v>1.3100000000000001E-2</v>
      </c>
      <c r="DD19" s="48">
        <v>8.0000000000000002E-3</v>
      </c>
      <c r="DE19" s="48"/>
      <c r="DF19" s="48"/>
      <c r="DG19" s="48">
        <v>5.1000000000000004E-3</v>
      </c>
      <c r="DH19" s="48">
        <v>2.3999999999999998E-3</v>
      </c>
      <c r="DI19" s="51">
        <f t="shared" si="6"/>
        <v>-2.8500000000000001E-2</v>
      </c>
      <c r="DJ19" s="51">
        <f t="shared" si="7"/>
        <v>-1.0318181818181815E-3</v>
      </c>
      <c r="DK19" s="51">
        <f t="shared" si="8"/>
        <v>1.49E-2</v>
      </c>
      <c r="DN19" s="15">
        <v>1.2804500000000001</v>
      </c>
      <c r="DO19" s="15">
        <v>1.26976</v>
      </c>
      <c r="DP19" s="15">
        <v>1.23038</v>
      </c>
      <c r="DQ19" s="118" t="s">
        <v>110</v>
      </c>
      <c r="DR19" s="15">
        <v>1.19269</v>
      </c>
      <c r="DS19" s="48">
        <v>1.1999999999999999E-3</v>
      </c>
      <c r="DT19" s="48">
        <v>1.0800000000000001E-2</v>
      </c>
      <c r="DU19" s="48">
        <v>-7.6E-3</v>
      </c>
      <c r="DV19" s="48"/>
      <c r="DW19" s="48"/>
      <c r="DX19" s="48">
        <v>-5.0000000000000001E-4</v>
      </c>
      <c r="DY19" s="48">
        <v>-2.9999999999999997E-4</v>
      </c>
      <c r="DZ19" s="48">
        <v>6.4000000000000003E-3</v>
      </c>
      <c r="EA19" s="48">
        <v>8.0000000000000004E-4</v>
      </c>
      <c r="EB19" s="48">
        <v>0</v>
      </c>
      <c r="EC19" s="48"/>
      <c r="ED19" s="48"/>
      <c r="EE19" s="48">
        <v>7.4999999999999997E-3</v>
      </c>
      <c r="EF19" s="48">
        <v>3.3999999999999998E-3</v>
      </c>
      <c r="EG19" s="48">
        <v>-3.3999999999999998E-3</v>
      </c>
      <c r="EH19" s="48">
        <v>5.0000000000000001E-4</v>
      </c>
      <c r="EI19" s="48">
        <v>6.9999999999999999E-4</v>
      </c>
      <c r="EJ19" s="48"/>
      <c r="EK19" s="48"/>
      <c r="EL19" s="48">
        <v>-4.1999999999999997E-3</v>
      </c>
      <c r="EM19" s="48">
        <v>-9.2999999999999992E-3</v>
      </c>
      <c r="EN19" s="48">
        <v>5.1999999999999998E-3</v>
      </c>
      <c r="EO19" s="48">
        <v>6.0000000000000001E-3</v>
      </c>
      <c r="EP19" s="48">
        <v>-1.6999999999999999E-3</v>
      </c>
      <c r="EQ19" s="48"/>
      <c r="ER19" s="48"/>
      <c r="ES19" s="48">
        <v>8.6999999999999994E-3</v>
      </c>
      <c r="ET19" s="48">
        <v>-1E-3</v>
      </c>
      <c r="EU19" s="48">
        <v>3.0000000000000001E-3</v>
      </c>
      <c r="EV19" s="48">
        <v>1.2999999999999999E-3</v>
      </c>
      <c r="EW19" s="48"/>
      <c r="EX19" s="51">
        <f t="shared" si="9"/>
        <v>-9.2999999999999992E-3</v>
      </c>
      <c r="EY19" s="51">
        <f t="shared" si="10"/>
        <v>1.2499999999999998E-3</v>
      </c>
      <c r="EZ19" s="51">
        <f t="shared" si="11"/>
        <v>1.0800000000000001E-2</v>
      </c>
      <c r="FC19" s="15">
        <v>1.2804500000000001</v>
      </c>
      <c r="FD19" s="15">
        <v>1.26976</v>
      </c>
      <c r="FE19" s="15">
        <v>1.23038</v>
      </c>
      <c r="FF19" s="15">
        <v>1.19269</v>
      </c>
      <c r="FG19" s="118" t="s">
        <v>110</v>
      </c>
      <c r="FH19" s="15">
        <v>1.21549</v>
      </c>
      <c r="FI19" s="48">
        <v>-1.2200000000000001E-2</v>
      </c>
      <c r="FJ19" s="48"/>
      <c r="FK19" s="48"/>
      <c r="FL19" s="48">
        <v>5.0000000000000001E-4</v>
      </c>
      <c r="FM19" s="48">
        <v>7.9000000000000008E-3</v>
      </c>
      <c r="FN19" s="48">
        <v>-5.0000000000000001E-3</v>
      </c>
      <c r="FO19" s="48">
        <v>-1E-4</v>
      </c>
      <c r="FP19" s="48">
        <v>1.5E-3</v>
      </c>
      <c r="FQ19" s="48"/>
      <c r="FR19" s="48"/>
      <c r="FS19" s="48">
        <v>-3.5999999999999999E-3</v>
      </c>
      <c r="FT19" s="48">
        <v>-9.4000000000000004E-3</v>
      </c>
      <c r="FU19" s="48">
        <v>1.1999999999999999E-3</v>
      </c>
      <c r="FV19" s="48">
        <v>6.9999999999999999E-4</v>
      </c>
      <c r="FW19" s="48">
        <v>-1.21E-2</v>
      </c>
      <c r="FX19" s="48"/>
      <c r="FY19" s="48"/>
      <c r="FZ19" s="48">
        <v>7.9000000000000008E-3</v>
      </c>
      <c r="GA19" s="48">
        <v>5.1999999999999998E-3</v>
      </c>
      <c r="GB19" s="48">
        <v>-7.6E-3</v>
      </c>
      <c r="GC19" s="48">
        <v>4.7000000000000002E-3</v>
      </c>
      <c r="GD19" s="48">
        <v>-3.8E-3</v>
      </c>
      <c r="GE19" s="48"/>
      <c r="GF19" s="48"/>
      <c r="GG19" s="48">
        <v>2.3999999999999998E-3</v>
      </c>
      <c r="GH19" s="48">
        <v>6.6E-3</v>
      </c>
      <c r="GI19" s="48">
        <v>-3.2000000000000002E-3</v>
      </c>
      <c r="GJ19" s="48">
        <v>8.9999999999999998E-4</v>
      </c>
      <c r="GK19" s="48">
        <v>-1.5E-3</v>
      </c>
      <c r="GL19" s="48"/>
      <c r="GM19" s="48"/>
      <c r="GN19" s="51">
        <f t="shared" si="12"/>
        <v>-1.2200000000000001E-2</v>
      </c>
      <c r="GO19" s="51">
        <f t="shared" si="13"/>
        <v>-9.0476190476190496E-4</v>
      </c>
      <c r="GP19" s="51">
        <f t="shared" si="14"/>
        <v>7.9000000000000008E-3</v>
      </c>
      <c r="GS19" s="15">
        <v>1.2804500000000001</v>
      </c>
      <c r="GT19" s="15">
        <v>1.26976</v>
      </c>
      <c r="GU19" s="15">
        <v>1.23038</v>
      </c>
      <c r="GV19" s="15">
        <v>1.19269</v>
      </c>
      <c r="GW19" s="15">
        <v>1.21549</v>
      </c>
      <c r="GX19" s="118" t="s">
        <v>110</v>
      </c>
      <c r="GY19" s="15">
        <v>1.1843600000000001</v>
      </c>
      <c r="GZ19" s="48">
        <v>1.21E-2</v>
      </c>
      <c r="HA19" s="48">
        <v>6.6E-3</v>
      </c>
      <c r="HB19" s="48">
        <v>4.0000000000000002E-4</v>
      </c>
      <c r="HC19" s="48">
        <v>-4.1000000000000003E-3</v>
      </c>
      <c r="HD19" s="48">
        <v>1.29E-2</v>
      </c>
      <c r="HE19" s="48"/>
      <c r="HF19" s="48"/>
      <c r="HG19" s="48">
        <v>-2.0000000000000001E-4</v>
      </c>
      <c r="HH19" s="48">
        <v>-6.7000000000000002E-3</v>
      </c>
      <c r="HI19" s="48">
        <v>-6.1000000000000004E-3</v>
      </c>
      <c r="HJ19" s="48">
        <v>-1.11E-2</v>
      </c>
      <c r="HK19" s="48">
        <v>3.5000000000000001E-3</v>
      </c>
      <c r="HL19" s="48"/>
      <c r="HM19" s="48"/>
      <c r="HN19" s="48">
        <v>1.6999999999999999E-3</v>
      </c>
      <c r="HO19" s="48">
        <v>-2.9999999999999997E-4</v>
      </c>
      <c r="HP19" s="48">
        <v>-4.0000000000000001E-3</v>
      </c>
      <c r="HQ19" s="48">
        <v>-7.7999999999999996E-3</v>
      </c>
      <c r="HR19" s="48">
        <v>-4.5999999999999999E-3</v>
      </c>
      <c r="HS19" s="48"/>
      <c r="HT19" s="48"/>
      <c r="HU19" s="48">
        <v>4.4999999999999997E-3</v>
      </c>
      <c r="HV19" s="48">
        <v>1.1000000000000001E-3</v>
      </c>
      <c r="HW19" s="48">
        <v>-4.5999999999999999E-3</v>
      </c>
      <c r="HX19" s="48">
        <v>4.0000000000000002E-4</v>
      </c>
      <c r="HY19" s="48">
        <v>-6.7999999999999996E-3</v>
      </c>
      <c r="HZ19" s="48"/>
      <c r="IA19" s="48"/>
      <c r="IB19" s="48">
        <v>4.0000000000000002E-4</v>
      </c>
      <c r="IC19" s="48">
        <v>4.3E-3</v>
      </c>
      <c r="ID19" s="48"/>
      <c r="IE19" s="51">
        <f t="shared" si="15"/>
        <v>-1.11E-2</v>
      </c>
      <c r="IF19" s="51">
        <f t="shared" si="16"/>
        <v>-3.818181818181819E-4</v>
      </c>
      <c r="IG19" s="51">
        <f t="shared" si="17"/>
        <v>1.29E-2</v>
      </c>
      <c r="IJ19" s="15">
        <v>1.2804500000000001</v>
      </c>
      <c r="IK19" s="15">
        <v>1.26976</v>
      </c>
      <c r="IL19" s="15">
        <v>1.23038</v>
      </c>
      <c r="IM19" s="15">
        <v>1.19269</v>
      </c>
      <c r="IN19" s="15">
        <v>1.21549</v>
      </c>
      <c r="IO19" s="15">
        <v>1.1843600000000001</v>
      </c>
      <c r="IP19" s="118" t="s">
        <v>110</v>
      </c>
      <c r="IQ19" s="15">
        <v>1.17449</v>
      </c>
      <c r="IR19" s="48">
        <v>4.5999999999999999E-3</v>
      </c>
      <c r="IS19" s="48">
        <v>-8.9999999999999998E-4</v>
      </c>
      <c r="IT19" s="48">
        <v>8.9999999999999998E-4</v>
      </c>
      <c r="IU19" s="48"/>
      <c r="IV19" s="48"/>
      <c r="IW19" s="48">
        <v>-1.5E-3</v>
      </c>
      <c r="IX19" s="48">
        <v>4.4000000000000003E-3</v>
      </c>
      <c r="IY19" s="48">
        <v>1.5E-3</v>
      </c>
      <c r="IZ19" s="48">
        <v>1.8E-3</v>
      </c>
      <c r="JA19" s="48">
        <v>2.5999999999999999E-3</v>
      </c>
      <c r="JB19" s="48"/>
      <c r="JC19" s="48"/>
      <c r="JD19" s="48">
        <v>-4.7999999999999996E-3</v>
      </c>
      <c r="JE19" s="48">
        <v>-1.6000000000000001E-3</v>
      </c>
      <c r="JF19" s="48">
        <v>7.6E-3</v>
      </c>
      <c r="JG19" s="48">
        <v>-1E-3</v>
      </c>
      <c r="JH19" s="48">
        <v>-6.3E-3</v>
      </c>
      <c r="JI19" s="48"/>
      <c r="JJ19" s="48"/>
      <c r="JK19" s="48">
        <v>7.4999999999999997E-3</v>
      </c>
      <c r="JL19" s="48">
        <v>-8.9999999999999998E-4</v>
      </c>
      <c r="JM19" s="48">
        <v>-3.0999999999999999E-3</v>
      </c>
      <c r="JN19" s="48">
        <v>-4.3E-3</v>
      </c>
      <c r="JO19" s="48">
        <v>-2.0000000000000001E-4</v>
      </c>
      <c r="JP19" s="48"/>
      <c r="JQ19" s="48"/>
      <c r="JR19" s="48">
        <v>6.1000000000000004E-3</v>
      </c>
      <c r="JS19" s="48">
        <v>1.6999999999999999E-3</v>
      </c>
      <c r="JT19" s="48">
        <v>-8.9999999999999998E-4</v>
      </c>
      <c r="JU19" s="48">
        <v>4.1000000000000003E-3</v>
      </c>
      <c r="JV19" s="48">
        <v>4.4000000000000003E-3</v>
      </c>
      <c r="JW19" s="51">
        <f t="shared" si="18"/>
        <v>-6.3E-3</v>
      </c>
      <c r="JX19" s="51">
        <f t="shared" si="19"/>
        <v>9.4347826086956541E-4</v>
      </c>
      <c r="JY19" s="51">
        <f t="shared" si="20"/>
        <v>7.6E-3</v>
      </c>
      <c r="KB19" s="15">
        <v>1.2804500000000001</v>
      </c>
      <c r="KC19" s="15">
        <v>1.26976</v>
      </c>
      <c r="KD19" s="15">
        <v>1.23038</v>
      </c>
      <c r="KE19" s="15">
        <v>1.19269</v>
      </c>
      <c r="KF19" s="15">
        <v>1.21549</v>
      </c>
      <c r="KG19" s="15">
        <v>1.1843600000000001</v>
      </c>
      <c r="KH19" s="15">
        <v>1.17449</v>
      </c>
      <c r="KI19" s="118" t="s">
        <v>110</v>
      </c>
      <c r="KJ19" s="15">
        <v>1.1949700000000001</v>
      </c>
      <c r="KK19" s="48"/>
      <c r="KL19" s="48"/>
      <c r="KM19" s="48">
        <v>4.4999999999999997E-3</v>
      </c>
      <c r="KN19" s="48">
        <v>-5.0000000000000001E-3</v>
      </c>
      <c r="KO19" s="48">
        <v>-1.8E-3</v>
      </c>
      <c r="KP19" s="48">
        <v>4.0000000000000001E-3</v>
      </c>
      <c r="KQ19" s="48">
        <v>-3.3999999999999998E-3</v>
      </c>
      <c r="KR19" s="48"/>
      <c r="KS19" s="48"/>
      <c r="KT19" s="48">
        <v>5.1000000000000004E-3</v>
      </c>
      <c r="KU19" s="48">
        <v>-2.9999999999999997E-4</v>
      </c>
      <c r="KV19" s="48">
        <v>-6.4999999999999997E-3</v>
      </c>
      <c r="KW19" s="48">
        <v>1E-4</v>
      </c>
      <c r="KX19" s="48">
        <v>1.2999999999999999E-3</v>
      </c>
      <c r="KY19" s="48"/>
      <c r="KZ19" s="48"/>
      <c r="LA19" s="48">
        <v>-1.1999999999999999E-3</v>
      </c>
      <c r="LB19" s="48">
        <v>6.7999999999999996E-3</v>
      </c>
      <c r="LC19" s="48">
        <v>1.8E-3</v>
      </c>
      <c r="LD19" s="48">
        <v>8.9999999999999998E-4</v>
      </c>
      <c r="LE19" s="48">
        <v>-4.7000000000000002E-3</v>
      </c>
      <c r="LF19" s="48"/>
      <c r="LG19" s="48"/>
      <c r="LH19" s="48">
        <v>-1.6999999999999999E-3</v>
      </c>
      <c r="LI19" s="48">
        <v>1.9E-3</v>
      </c>
      <c r="LJ19" s="48">
        <v>5.1999999999999998E-3</v>
      </c>
      <c r="LK19" s="48">
        <v>0</v>
      </c>
      <c r="LL19" s="48">
        <v>6.1999999999999998E-3</v>
      </c>
      <c r="LM19" s="48"/>
      <c r="LN19" s="48"/>
      <c r="LO19" s="48">
        <v>1.1999999999999999E-3</v>
      </c>
      <c r="LP19" s="51">
        <f t="shared" si="21"/>
        <v>-6.4999999999999997E-3</v>
      </c>
      <c r="LQ19" s="51">
        <f t="shared" si="22"/>
        <v>6.857142857142857E-4</v>
      </c>
      <c r="LR19" s="51">
        <f t="shared" si="23"/>
        <v>6.7999999999999996E-3</v>
      </c>
      <c r="LU19" s="15">
        <v>1.2804500000000001</v>
      </c>
      <c r="LV19" s="15">
        <v>1.26976</v>
      </c>
      <c r="LW19" s="15">
        <v>1.23038</v>
      </c>
      <c r="LX19" s="15">
        <v>1.19269</v>
      </c>
      <c r="LY19" s="15">
        <v>1.21549</v>
      </c>
      <c r="LZ19" s="15">
        <v>1.1843600000000001</v>
      </c>
      <c r="MA19" s="15">
        <v>1.17449</v>
      </c>
      <c r="MB19" s="15">
        <v>1.1949700000000001</v>
      </c>
      <c r="MC19" s="118" t="s">
        <v>110</v>
      </c>
      <c r="MD19" s="15">
        <v>1.2080200000000001</v>
      </c>
      <c r="ME19" s="48">
        <v>7.4999999999999997E-3</v>
      </c>
      <c r="MF19" s="48">
        <v>-8.9999999999999998E-4</v>
      </c>
      <c r="MG19" s="48">
        <v>-6.6E-3</v>
      </c>
      <c r="MH19" s="48">
        <v>4.0000000000000001E-3</v>
      </c>
      <c r="MI19" s="48"/>
      <c r="MJ19" s="48"/>
      <c r="MK19" s="48">
        <v>-5.7999999999999996E-3</v>
      </c>
      <c r="ML19" s="48">
        <v>-1.14E-2</v>
      </c>
      <c r="MM19" s="48">
        <v>-4.5999999999999999E-3</v>
      </c>
      <c r="MN19" s="48">
        <v>-1.6400000000000001E-2</v>
      </c>
      <c r="MO19" s="48">
        <v>-2.3E-3</v>
      </c>
      <c r="MP19" s="48"/>
      <c r="MQ19" s="48"/>
      <c r="MR19" s="180">
        <v>3.3999999999999998E-3</v>
      </c>
      <c r="MS19" s="48">
        <v>3.3999999999999998E-3</v>
      </c>
      <c r="MT19" s="48">
        <v>7.6E-3</v>
      </c>
      <c r="MU19" s="48">
        <v>-2.0000000000000001E-4</v>
      </c>
      <c r="MV19" s="48">
        <v>-6.9999999999999999E-4</v>
      </c>
      <c r="MW19" s="48"/>
      <c r="MX19" s="48"/>
      <c r="MY19" s="48">
        <v>-4.4000000000000003E-3</v>
      </c>
      <c r="MZ19" s="48">
        <v>-8.0000000000000004E-4</v>
      </c>
      <c r="NA19" s="48">
        <v>4.0000000000000001E-3</v>
      </c>
      <c r="NB19" s="48">
        <v>4.7999999999999996E-3</v>
      </c>
      <c r="NC19" s="48">
        <v>2.5000000000000001E-3</v>
      </c>
      <c r="ND19" s="48"/>
      <c r="NE19" s="48"/>
      <c r="NF19" s="48"/>
      <c r="NG19" s="48"/>
      <c r="NH19" s="48"/>
      <c r="NI19" s="48"/>
      <c r="NJ19" s="51">
        <f t="shared" si="24"/>
        <v>-1.6400000000000001E-2</v>
      </c>
      <c r="NK19" s="51">
        <f t="shared" si="25"/>
        <v>-8.8947368421052656E-4</v>
      </c>
      <c r="NL19" s="51">
        <f t="shared" si="26"/>
        <v>7.6E-3</v>
      </c>
      <c r="NO19" s="15"/>
      <c r="NP19" s="15"/>
      <c r="NQ19" s="15"/>
      <c r="NR19" s="15"/>
      <c r="NS19" s="15"/>
      <c r="NT19" s="15"/>
      <c r="NU19" s="15"/>
      <c r="NV19" s="95"/>
      <c r="NW19" s="15"/>
      <c r="NX19" s="118" t="s">
        <v>110</v>
      </c>
      <c r="NY19" s="6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51">
        <f t="shared" si="27"/>
        <v>0</v>
      </c>
      <c r="PF19" s="51" t="e">
        <f t="shared" si="28"/>
        <v>#DIV/0!</v>
      </c>
      <c r="PG19" s="51">
        <f t="shared" si="29"/>
        <v>0</v>
      </c>
      <c r="PJ19" s="15"/>
      <c r="PK19" s="15"/>
      <c r="PL19" s="15"/>
      <c r="PM19" s="15"/>
      <c r="PN19" s="15"/>
      <c r="PO19" s="15"/>
      <c r="PP19" s="15"/>
      <c r="PQ19" s="95"/>
      <c r="PR19" s="15"/>
      <c r="PS19" s="15"/>
      <c r="PT19" s="118" t="s">
        <v>110</v>
      </c>
      <c r="PU19" s="15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51">
        <f t="shared" si="30"/>
        <v>0</v>
      </c>
      <c r="RB19" s="51" t="e">
        <f t="shared" si="31"/>
        <v>#DIV/0!</v>
      </c>
      <c r="RC19" s="51">
        <f t="shared" si="32"/>
        <v>0</v>
      </c>
      <c r="RF19" s="15"/>
      <c r="RG19" s="15"/>
      <c r="RH19" s="15"/>
      <c r="RI19" s="15"/>
      <c r="RJ19" s="15"/>
      <c r="RK19" s="15"/>
      <c r="RL19" s="15"/>
      <c r="RM19" s="95"/>
      <c r="RN19" s="15"/>
      <c r="RO19" s="15"/>
      <c r="RP19" s="15"/>
      <c r="RQ19" s="118" t="s">
        <v>110</v>
      </c>
      <c r="RR19" s="15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51">
        <f t="shared" si="33"/>
        <v>0</v>
      </c>
      <c r="SY19" s="51" t="e">
        <f t="shared" si="34"/>
        <v>#DIV/0!</v>
      </c>
      <c r="SZ19" s="51">
        <f t="shared" si="35"/>
        <v>0</v>
      </c>
    </row>
    <row r="20" spans="1:520" ht="15.75" thickBot="1" x14ac:dyDescent="0.3">
      <c r="B20" s="118" t="s">
        <v>85</v>
      </c>
      <c r="C20" s="15">
        <v>144.01900000000001</v>
      </c>
      <c r="D20" s="48">
        <v>2.9999999999999997E-4</v>
      </c>
      <c r="E20" s="48">
        <v>-1.0200000000000001E-2</v>
      </c>
      <c r="F20" s="48">
        <v>-8.6E-3</v>
      </c>
      <c r="G20" s="48"/>
      <c r="H20" s="48"/>
      <c r="I20" s="48">
        <v>9.4000000000000004E-3</v>
      </c>
      <c r="J20" s="48">
        <v>-2.8999999999999998E-3</v>
      </c>
      <c r="K20" s="48">
        <v>4.1999999999999997E-3</v>
      </c>
      <c r="L20" s="48">
        <v>1.6000000000000001E-3</v>
      </c>
      <c r="M20" s="48">
        <v>-1.1000000000000001E-3</v>
      </c>
      <c r="N20" s="48"/>
      <c r="O20" s="48"/>
      <c r="P20" s="48">
        <v>-1.1999999999999999E-3</v>
      </c>
      <c r="Q20" s="48">
        <v>2.8999999999999998E-3</v>
      </c>
      <c r="R20" s="48">
        <v>8.0000000000000004E-4</v>
      </c>
      <c r="S20" s="48">
        <v>5.3E-3</v>
      </c>
      <c r="T20" s="48">
        <v>-5.7000000000000002E-3</v>
      </c>
      <c r="U20" s="48"/>
      <c r="V20" s="48"/>
      <c r="W20" s="48">
        <v>5.9999999999999995E-4</v>
      </c>
      <c r="X20" s="48">
        <v>2.0000000000000001E-4</v>
      </c>
      <c r="Y20" s="48">
        <v>6.7999999999999996E-3</v>
      </c>
      <c r="Z20" s="48">
        <v>-4.1999999999999997E-3</v>
      </c>
      <c r="AA20" s="48">
        <v>-6.0000000000000001E-3</v>
      </c>
      <c r="AB20" s="48"/>
      <c r="AC20" s="48"/>
      <c r="AD20" s="48">
        <v>-4.4999999999999997E-3</v>
      </c>
      <c r="AE20" s="48">
        <v>1E-4</v>
      </c>
      <c r="AF20" s="48">
        <v>-1.8E-3</v>
      </c>
      <c r="AG20" s="48">
        <v>5.0000000000000001E-3</v>
      </c>
      <c r="AH20" s="48">
        <v>2.8999999999999998E-3</v>
      </c>
      <c r="AI20" s="51">
        <f t="shared" si="0"/>
        <v>-1.0200000000000001E-2</v>
      </c>
      <c r="AJ20" s="51">
        <f t="shared" si="1"/>
        <v>-2.6521739130434786E-4</v>
      </c>
      <c r="AK20" s="51">
        <f t="shared" si="2"/>
        <v>9.4000000000000004E-3</v>
      </c>
      <c r="AM20" s="15">
        <v>144.01900000000001</v>
      </c>
      <c r="AN20" s="184" t="s">
        <v>85</v>
      </c>
      <c r="AO20" s="15">
        <v>142.90799999999999</v>
      </c>
      <c r="AP20" s="48"/>
      <c r="AQ20" s="48"/>
      <c r="AR20" s="48">
        <v>-1.23E-2</v>
      </c>
      <c r="AS20" s="48">
        <v>1.0999999999999999E-2</v>
      </c>
      <c r="AT20" s="48">
        <v>4.0000000000000002E-4</v>
      </c>
      <c r="AU20" s="48">
        <v>-4.0000000000000001E-3</v>
      </c>
      <c r="AV20" s="48">
        <v>-5.4000000000000003E-3</v>
      </c>
      <c r="AW20" s="48"/>
      <c r="AX20" s="48"/>
      <c r="AY20" s="48">
        <v>2.5999999999999999E-3</v>
      </c>
      <c r="AZ20" s="48">
        <v>3.3E-3</v>
      </c>
      <c r="BA20" s="48">
        <v>3.2000000000000002E-3</v>
      </c>
      <c r="BB20" s="48">
        <v>4.1000000000000003E-3</v>
      </c>
      <c r="BC20" s="48">
        <v>-1E-4</v>
      </c>
      <c r="BD20" s="48"/>
      <c r="BE20" s="48"/>
      <c r="BF20" s="48">
        <v>-2.3999999999999998E-3</v>
      </c>
      <c r="BG20" s="48">
        <v>-2.0000000000000001E-4</v>
      </c>
      <c r="BH20" s="48">
        <v>7.7000000000000002E-3</v>
      </c>
      <c r="BI20" s="48">
        <v>3.7000000000000002E-3</v>
      </c>
      <c r="BJ20" s="48">
        <v>1E-3</v>
      </c>
      <c r="BK20" s="48"/>
      <c r="BL20" s="48"/>
      <c r="BM20" s="48">
        <v>-9.5999999999999992E-3</v>
      </c>
      <c r="BN20" s="48">
        <v>1.1000000000000001E-3</v>
      </c>
      <c r="BO20" s="48">
        <v>-6.1999999999999998E-3</v>
      </c>
      <c r="BP20" s="48">
        <v>-8.0999999999999996E-3</v>
      </c>
      <c r="BQ20" s="48">
        <v>-1.9099999999999999E-2</v>
      </c>
      <c r="BR20" s="48"/>
      <c r="BS20" s="48"/>
      <c r="BT20" s="48"/>
      <c r="BU20" s="51">
        <f t="shared" si="3"/>
        <v>-1.9099999999999999E-2</v>
      </c>
      <c r="BV20" s="51">
        <f t="shared" si="4"/>
        <v>-1.4649999999999997E-3</v>
      </c>
      <c r="BW20" s="51">
        <f t="shared" si="5"/>
        <v>1.0999999999999999E-2</v>
      </c>
      <c r="BZ20" s="15">
        <v>144.01900000000001</v>
      </c>
      <c r="CA20" s="15">
        <v>142.90799999999999</v>
      </c>
      <c r="CB20" s="118" t="s">
        <v>85</v>
      </c>
      <c r="CC20" s="15">
        <v>137.24</v>
      </c>
      <c r="CD20" s="48"/>
      <c r="CE20" s="48">
        <v>-2.3999999999999998E-3</v>
      </c>
      <c r="CF20" s="48">
        <v>-6.0000000000000001E-3</v>
      </c>
      <c r="CG20" s="48">
        <v>8.5000000000000006E-3</v>
      </c>
      <c r="CH20" s="48">
        <v>-6.4000000000000003E-3</v>
      </c>
      <c r="CI20" s="48">
        <v>0</v>
      </c>
      <c r="CJ20" s="48"/>
      <c r="CK20" s="48"/>
      <c r="CL20" s="48">
        <v>-2.3E-2</v>
      </c>
      <c r="CM20" s="48">
        <v>1.4999999999999999E-2</v>
      </c>
      <c r="CN20" s="48">
        <v>-1.6799999999999999E-2</v>
      </c>
      <c r="CO20" s="48">
        <v>-1.9099999999999999E-2</v>
      </c>
      <c r="CP20" s="48">
        <v>1.2999999999999999E-2</v>
      </c>
      <c r="CQ20" s="48"/>
      <c r="CR20" s="48"/>
      <c r="CS20" s="48">
        <v>-1.9400000000000001E-2</v>
      </c>
      <c r="CT20" s="48">
        <v>-1.1000000000000001E-3</v>
      </c>
      <c r="CU20" s="48">
        <v>-3.1600000000000003E-2</v>
      </c>
      <c r="CV20" s="48">
        <v>1.2E-2</v>
      </c>
      <c r="CW20" s="48">
        <v>1.61E-2</v>
      </c>
      <c r="CX20" s="48"/>
      <c r="CY20" s="48"/>
      <c r="CZ20" s="48">
        <v>-6.1000000000000004E-3</v>
      </c>
      <c r="DA20" s="48">
        <v>1.9E-2</v>
      </c>
      <c r="DB20" s="48">
        <v>1.12E-2</v>
      </c>
      <c r="DC20" s="48">
        <v>1.2E-2</v>
      </c>
      <c r="DD20" s="48">
        <v>5.7000000000000002E-3</v>
      </c>
      <c r="DE20" s="48"/>
      <c r="DF20" s="48"/>
      <c r="DG20" s="48">
        <v>-3.3999999999999998E-3</v>
      </c>
      <c r="DH20" s="48">
        <v>-2.8E-3</v>
      </c>
      <c r="DI20" s="51">
        <f t="shared" si="6"/>
        <v>-3.1600000000000003E-2</v>
      </c>
      <c r="DJ20" s="51">
        <f t="shared" si="7"/>
        <v>-1.1636363636363628E-3</v>
      </c>
      <c r="DK20" s="51">
        <f t="shared" si="8"/>
        <v>1.9E-2</v>
      </c>
      <c r="DN20" s="15">
        <v>144.01900000000001</v>
      </c>
      <c r="DO20" s="15">
        <v>142.90799999999999</v>
      </c>
      <c r="DP20" s="15">
        <v>137.24</v>
      </c>
      <c r="DQ20" s="118" t="s">
        <v>85</v>
      </c>
      <c r="DR20" s="15">
        <v>133.44499999999999</v>
      </c>
      <c r="DS20" s="48">
        <v>-6.4999999999999997E-3</v>
      </c>
      <c r="DT20" s="48">
        <v>8.9999999999999993E-3</v>
      </c>
      <c r="DU20" s="48">
        <v>-4.8999999999999998E-3</v>
      </c>
      <c r="DV20" s="48"/>
      <c r="DW20" s="48"/>
      <c r="DX20" s="48">
        <v>4.0000000000000001E-3</v>
      </c>
      <c r="DY20" s="48">
        <v>5.1000000000000004E-3</v>
      </c>
      <c r="DZ20" s="48">
        <v>4.7000000000000002E-3</v>
      </c>
      <c r="EA20" s="48">
        <v>3.5000000000000001E-3</v>
      </c>
      <c r="EB20" s="48">
        <v>-8.9999999999999998E-4</v>
      </c>
      <c r="EC20" s="48"/>
      <c r="ED20" s="48"/>
      <c r="EE20" s="48">
        <v>-6.9999999999999999E-4</v>
      </c>
      <c r="EF20" s="48">
        <v>5.4999999999999997E-3</v>
      </c>
      <c r="EG20" s="48">
        <v>-5.5999999999999999E-3</v>
      </c>
      <c r="EH20" s="48">
        <v>-1.1000000000000001E-3</v>
      </c>
      <c r="EI20" s="48">
        <v>5.0000000000000001E-4</v>
      </c>
      <c r="EJ20" s="48"/>
      <c r="EK20" s="48"/>
      <c r="EL20" s="48">
        <v>-4.1000000000000003E-3</v>
      </c>
      <c r="EM20" s="48">
        <v>-9.5999999999999992E-3</v>
      </c>
      <c r="EN20" s="48">
        <v>2.5000000000000001E-3</v>
      </c>
      <c r="EO20" s="48">
        <v>-4.0000000000000002E-4</v>
      </c>
      <c r="EP20" s="48">
        <v>5.9999999999999995E-4</v>
      </c>
      <c r="EQ20" s="48"/>
      <c r="ER20" s="48"/>
      <c r="ES20" s="48">
        <v>3.5999999999999999E-3</v>
      </c>
      <c r="ET20" s="48">
        <v>-3.8999999999999998E-3</v>
      </c>
      <c r="EU20" s="48">
        <v>1E-3</v>
      </c>
      <c r="EV20" s="48">
        <v>1.4800000000000001E-2</v>
      </c>
      <c r="EW20" s="48"/>
      <c r="EX20" s="51">
        <f t="shared" si="9"/>
        <v>-9.5999999999999992E-3</v>
      </c>
      <c r="EY20" s="51">
        <f t="shared" si="10"/>
        <v>7.7727272727272747E-4</v>
      </c>
      <c r="EZ20" s="51">
        <f t="shared" si="11"/>
        <v>1.4800000000000001E-2</v>
      </c>
      <c r="FC20" s="15">
        <v>144.01900000000001</v>
      </c>
      <c r="FD20" s="15">
        <v>142.90799999999999</v>
      </c>
      <c r="FE20" s="15">
        <v>137.24</v>
      </c>
      <c r="FF20" s="15">
        <v>133.44499999999999</v>
      </c>
      <c r="FG20" s="118" t="s">
        <v>85</v>
      </c>
      <c r="FH20" s="15">
        <v>134.911</v>
      </c>
      <c r="FI20" s="48">
        <v>-1.03E-2</v>
      </c>
      <c r="FJ20" s="48"/>
      <c r="FK20" s="48"/>
      <c r="FL20" s="48">
        <v>-5.5999999999999999E-3</v>
      </c>
      <c r="FM20" s="48">
        <v>-2.2000000000000001E-3</v>
      </c>
      <c r="FN20" s="48">
        <v>-1.15E-2</v>
      </c>
      <c r="FO20" s="48">
        <v>3.5000000000000001E-3</v>
      </c>
      <c r="FP20" s="48">
        <v>8.2000000000000007E-3</v>
      </c>
      <c r="FQ20" s="48"/>
      <c r="FR20" s="48"/>
      <c r="FS20" s="48">
        <v>4.3E-3</v>
      </c>
      <c r="FT20" s="48">
        <v>-1.0699999999999999E-2</v>
      </c>
      <c r="FU20" s="48">
        <v>-2.5000000000000001E-3</v>
      </c>
      <c r="FV20" s="48">
        <v>1.5E-3</v>
      </c>
      <c r="FW20" s="48">
        <v>-1.2200000000000001E-2</v>
      </c>
      <c r="FX20" s="48"/>
      <c r="FY20" s="48"/>
      <c r="FZ20" s="48">
        <v>1.01E-2</v>
      </c>
      <c r="GA20" s="48">
        <v>8.6999999999999994E-3</v>
      </c>
      <c r="GB20" s="48">
        <v>-2.5999999999999999E-3</v>
      </c>
      <c r="GC20" s="48">
        <v>-2.9999999999999997E-4</v>
      </c>
      <c r="GD20" s="48">
        <v>-4.5999999999999999E-3</v>
      </c>
      <c r="GE20" s="48"/>
      <c r="GF20" s="48"/>
      <c r="GG20" s="48">
        <v>2.7000000000000001E-3</v>
      </c>
      <c r="GH20" s="48">
        <v>1.15E-2</v>
      </c>
      <c r="GI20" s="48">
        <v>-4.1999999999999997E-3</v>
      </c>
      <c r="GJ20" s="48">
        <v>4.1000000000000003E-3</v>
      </c>
      <c r="GK20" s="48">
        <v>3.3E-3</v>
      </c>
      <c r="GL20" s="48"/>
      <c r="GM20" s="48"/>
      <c r="GN20" s="51">
        <f t="shared" si="12"/>
        <v>-1.2200000000000001E-2</v>
      </c>
      <c r="GO20" s="51">
        <f t="shared" si="13"/>
        <v>-4.1904761904761897E-4</v>
      </c>
      <c r="GP20" s="51">
        <f t="shared" si="14"/>
        <v>1.15E-2</v>
      </c>
      <c r="GS20" s="15">
        <v>144.01900000000001</v>
      </c>
      <c r="GT20" s="15">
        <v>142.90799999999999</v>
      </c>
      <c r="GU20" s="15">
        <v>137.24</v>
      </c>
      <c r="GV20" s="15">
        <v>133.44499999999999</v>
      </c>
      <c r="GW20" s="15">
        <v>134.911</v>
      </c>
      <c r="GX20" s="118" t="s">
        <v>85</v>
      </c>
      <c r="GY20" s="15">
        <v>132.77199999999999</v>
      </c>
      <c r="GZ20" s="48">
        <v>9.9000000000000008E-3</v>
      </c>
      <c r="HA20" s="48">
        <v>1.52E-2</v>
      </c>
      <c r="HB20" s="48">
        <v>4.1000000000000003E-3</v>
      </c>
      <c r="HC20" s="48">
        <v>4.0000000000000001E-3</v>
      </c>
      <c r="HD20" s="48">
        <v>0.01</v>
      </c>
      <c r="HE20" s="48"/>
      <c r="HF20" s="48"/>
      <c r="HG20" s="48">
        <v>-6.1000000000000004E-3</v>
      </c>
      <c r="HH20" s="48">
        <v>-6.0000000000000001E-3</v>
      </c>
      <c r="HI20" s="48">
        <v>-4.0000000000000001E-3</v>
      </c>
      <c r="HJ20" s="48">
        <v>-1.41E-2</v>
      </c>
      <c r="HK20" s="48">
        <v>-4.0000000000000002E-4</v>
      </c>
      <c r="HL20" s="48"/>
      <c r="HM20" s="48"/>
      <c r="HN20" s="48">
        <v>4.5999999999999999E-3</v>
      </c>
      <c r="HO20" s="48">
        <v>-2.5000000000000001E-3</v>
      </c>
      <c r="HP20" s="48">
        <v>-4.4999999999999997E-3</v>
      </c>
      <c r="HQ20" s="48">
        <v>-1.0800000000000001E-2</v>
      </c>
      <c r="HR20" s="48">
        <v>-6.4999999999999997E-3</v>
      </c>
      <c r="HS20" s="48"/>
      <c r="HT20" s="48"/>
      <c r="HU20" s="48">
        <v>9.5999999999999992E-3</v>
      </c>
      <c r="HV20" s="48">
        <v>5.9999999999999995E-4</v>
      </c>
      <c r="HW20" s="48">
        <v>-3.0999999999999999E-3</v>
      </c>
      <c r="HX20" s="48">
        <v>1E-3</v>
      </c>
      <c r="HY20" s="48">
        <v>-6.4999999999999997E-3</v>
      </c>
      <c r="HZ20" s="48"/>
      <c r="IA20" s="48"/>
      <c r="IB20" s="48">
        <v>4.0000000000000002E-4</v>
      </c>
      <c r="IC20" s="48">
        <v>1.1900000000000001E-2</v>
      </c>
      <c r="ID20" s="48"/>
      <c r="IE20" s="51">
        <f t="shared" si="15"/>
        <v>-1.41E-2</v>
      </c>
      <c r="IF20" s="51">
        <f t="shared" si="16"/>
        <v>3.0909090909090931E-4</v>
      </c>
      <c r="IG20" s="51">
        <f t="shared" si="17"/>
        <v>1.52E-2</v>
      </c>
      <c r="IJ20" s="15">
        <v>144.01900000000001</v>
      </c>
      <c r="IK20" s="15">
        <v>142.90799999999999</v>
      </c>
      <c r="IL20" s="15">
        <v>137.24</v>
      </c>
      <c r="IM20" s="15">
        <v>133.44499999999999</v>
      </c>
      <c r="IN20" s="15">
        <v>134.911</v>
      </c>
      <c r="IO20" s="15">
        <v>132.77199999999999</v>
      </c>
      <c r="IP20" s="118" t="s">
        <v>85</v>
      </c>
      <c r="IQ20" s="15">
        <v>133.81800000000001</v>
      </c>
      <c r="IR20" s="48">
        <v>1.8E-3</v>
      </c>
      <c r="IS20" s="48">
        <v>0</v>
      </c>
      <c r="IT20" s="48">
        <v>1.1999999999999999E-3</v>
      </c>
      <c r="IU20" s="48"/>
      <c r="IV20" s="48"/>
      <c r="IW20" s="48">
        <v>-2.0000000000000001E-4</v>
      </c>
      <c r="IX20" s="48">
        <v>5.8999999999999999E-3</v>
      </c>
      <c r="IY20" s="48">
        <v>3.5000000000000001E-3</v>
      </c>
      <c r="IZ20" s="48">
        <v>-1E-3</v>
      </c>
      <c r="JA20" s="48">
        <v>-1.2999999999999999E-3</v>
      </c>
      <c r="JB20" s="48"/>
      <c r="JC20" s="48"/>
      <c r="JD20" s="48">
        <v>-2.3E-3</v>
      </c>
      <c r="JE20" s="48">
        <v>-4.0000000000000002E-4</v>
      </c>
      <c r="JF20" s="48">
        <v>2.0000000000000001E-4</v>
      </c>
      <c r="JG20" s="48">
        <v>6.9999999999999999E-4</v>
      </c>
      <c r="JH20" s="48">
        <v>-8.9999999999999998E-4</v>
      </c>
      <c r="JI20" s="48"/>
      <c r="JJ20" s="48"/>
      <c r="JK20" s="48">
        <v>9.7000000000000003E-3</v>
      </c>
      <c r="JL20" s="48">
        <v>8.0000000000000004E-4</v>
      </c>
      <c r="JM20" s="48">
        <v>4.0000000000000001E-3</v>
      </c>
      <c r="JN20" s="48">
        <v>-2.7000000000000001E-3</v>
      </c>
      <c r="JO20" s="48">
        <v>-2.7000000000000001E-3</v>
      </c>
      <c r="JP20" s="48"/>
      <c r="JQ20" s="48"/>
      <c r="JR20" s="48">
        <v>-4.0000000000000002E-4</v>
      </c>
      <c r="JS20" s="48">
        <v>1.1999999999999999E-3</v>
      </c>
      <c r="JT20" s="48">
        <v>3.3999999999999998E-3</v>
      </c>
      <c r="JU20" s="48">
        <v>6.1999999999999998E-3</v>
      </c>
      <c r="JV20" s="48">
        <v>1.0200000000000001E-2</v>
      </c>
      <c r="JW20" s="51">
        <f t="shared" si="18"/>
        <v>-2.7000000000000001E-3</v>
      </c>
      <c r="JX20" s="51">
        <f t="shared" si="19"/>
        <v>1.6043478260869563E-3</v>
      </c>
      <c r="JY20" s="51">
        <f t="shared" si="20"/>
        <v>1.0200000000000001E-2</v>
      </c>
      <c r="KB20" s="15">
        <v>144.01900000000001</v>
      </c>
      <c r="KC20" s="15">
        <v>142.90799999999999</v>
      </c>
      <c r="KD20" s="15">
        <v>137.24</v>
      </c>
      <c r="KE20" s="15">
        <v>133.44499999999999</v>
      </c>
      <c r="KF20" s="15">
        <v>134.911</v>
      </c>
      <c r="KG20" s="15">
        <v>132.77199999999999</v>
      </c>
      <c r="KH20" s="15">
        <v>133.81800000000001</v>
      </c>
      <c r="KI20" s="118" t="s">
        <v>85</v>
      </c>
      <c r="KJ20" s="15">
        <v>138.33600000000001</v>
      </c>
      <c r="KK20" s="48"/>
      <c r="KL20" s="48"/>
      <c r="KM20" s="48">
        <v>5.9999999999999995E-4</v>
      </c>
      <c r="KN20" s="48">
        <v>-2.2000000000000001E-3</v>
      </c>
      <c r="KO20" s="48">
        <v>2.3999999999999998E-3</v>
      </c>
      <c r="KP20" s="48">
        <v>1.8E-3</v>
      </c>
      <c r="KQ20" s="48">
        <v>-2.8999999999999998E-3</v>
      </c>
      <c r="KR20" s="48"/>
      <c r="KS20" s="48"/>
      <c r="KT20" s="48">
        <v>1.9E-3</v>
      </c>
      <c r="KU20" s="48">
        <v>3.3E-3</v>
      </c>
      <c r="KV20" s="48">
        <v>2.3E-3</v>
      </c>
      <c r="KW20" s="48">
        <v>3.3E-3</v>
      </c>
      <c r="KX20" s="180">
        <v>-1.5E-3</v>
      </c>
      <c r="KY20" s="48"/>
      <c r="KZ20" s="48"/>
      <c r="LA20" s="48">
        <v>-4.0000000000000001E-3</v>
      </c>
      <c r="LB20" s="48">
        <v>5.0000000000000001E-3</v>
      </c>
      <c r="LC20" s="48">
        <v>-3.8999999999999998E-3</v>
      </c>
      <c r="LD20" s="48">
        <v>6.1000000000000004E-3</v>
      </c>
      <c r="LE20" s="48">
        <v>-9.1000000000000004E-3</v>
      </c>
      <c r="LF20" s="48"/>
      <c r="LG20" s="48"/>
      <c r="LH20" s="48">
        <v>-4.0000000000000002E-4</v>
      </c>
      <c r="LI20" s="48">
        <v>1.0699999999999999E-2</v>
      </c>
      <c r="LJ20" s="48">
        <v>6.9999999999999999E-4</v>
      </c>
      <c r="LK20" s="48">
        <v>4.7000000000000002E-3</v>
      </c>
      <c r="LL20" s="48">
        <v>1E-4</v>
      </c>
      <c r="LM20" s="48"/>
      <c r="LN20" s="48"/>
      <c r="LO20" s="48">
        <v>6.6E-3</v>
      </c>
      <c r="LP20" s="51">
        <f t="shared" si="21"/>
        <v>-9.1000000000000004E-3</v>
      </c>
      <c r="LQ20" s="51">
        <f t="shared" si="22"/>
        <v>1.214285714285714E-3</v>
      </c>
      <c r="LR20" s="51">
        <f t="shared" si="23"/>
        <v>1.0699999999999999E-2</v>
      </c>
      <c r="LU20" s="15">
        <v>144.01900000000001</v>
      </c>
      <c r="LV20" s="15">
        <v>142.90799999999999</v>
      </c>
      <c r="LW20" s="15">
        <v>137.24</v>
      </c>
      <c r="LX20" s="15">
        <v>133.44499999999999</v>
      </c>
      <c r="LY20" s="15">
        <v>134.911</v>
      </c>
      <c r="LZ20" s="15">
        <v>132.77199999999999</v>
      </c>
      <c r="MA20" s="15">
        <v>133.81800000000001</v>
      </c>
      <c r="MB20" s="15">
        <v>138.33600000000001</v>
      </c>
      <c r="MC20" s="118" t="s">
        <v>85</v>
      </c>
      <c r="MD20" s="15">
        <v>141.566</v>
      </c>
      <c r="ME20" s="48">
        <v>1.6999999999999999E-3</v>
      </c>
      <c r="MF20" s="48">
        <v>-1E-4</v>
      </c>
      <c r="MG20" s="48">
        <v>-5.1999999999999998E-3</v>
      </c>
      <c r="MH20" s="48">
        <v>5.9999999999999995E-4</v>
      </c>
      <c r="MI20" s="48"/>
      <c r="MJ20" s="48"/>
      <c r="MK20" s="48">
        <v>-8.5000000000000006E-3</v>
      </c>
      <c r="ML20" s="48">
        <v>-1.55E-2</v>
      </c>
      <c r="MM20" s="48">
        <v>2.8999999999999998E-3</v>
      </c>
      <c r="MN20" s="48">
        <v>-1.4800000000000001E-2</v>
      </c>
      <c r="MO20" s="48">
        <v>-2.9999999999999997E-4</v>
      </c>
      <c r="MP20" s="48"/>
      <c r="MQ20" s="48"/>
      <c r="MR20" s="48">
        <v>-2.9999999999999997E-4</v>
      </c>
      <c r="MS20" s="48">
        <v>1E-3</v>
      </c>
      <c r="MT20" s="48">
        <v>1.6999999999999999E-3</v>
      </c>
      <c r="MU20" s="48">
        <v>-1.1000000000000001E-3</v>
      </c>
      <c r="MV20" s="48">
        <v>-5.3E-3</v>
      </c>
      <c r="MW20" s="48"/>
      <c r="MX20" s="48"/>
      <c r="MY20" s="48">
        <v>-6.7000000000000002E-3</v>
      </c>
      <c r="MZ20" s="48">
        <v>-3.3E-3</v>
      </c>
      <c r="NA20" s="48">
        <v>3.8E-3</v>
      </c>
      <c r="NB20" s="48">
        <v>2E-3</v>
      </c>
      <c r="NC20" s="48">
        <v>1.4E-3</v>
      </c>
      <c r="ND20" s="48"/>
      <c r="NE20" s="48"/>
      <c r="NF20" s="48"/>
      <c r="NG20" s="48"/>
      <c r="NH20" s="48"/>
      <c r="NI20" s="48"/>
      <c r="NJ20" s="51">
        <f t="shared" si="24"/>
        <v>-1.55E-2</v>
      </c>
      <c r="NK20" s="51">
        <f t="shared" si="25"/>
        <v>-2.4210526315789475E-3</v>
      </c>
      <c r="NL20" s="51">
        <f t="shared" si="26"/>
        <v>3.8E-3</v>
      </c>
      <c r="NO20" s="15"/>
      <c r="NP20" s="15"/>
      <c r="NQ20" s="15"/>
      <c r="NR20" s="15"/>
      <c r="NS20" s="15"/>
      <c r="NT20" s="15"/>
      <c r="NU20" s="15"/>
      <c r="NV20" s="95"/>
      <c r="NW20" s="15"/>
      <c r="NX20" s="118" t="s">
        <v>85</v>
      </c>
      <c r="NY20" s="6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51">
        <f t="shared" si="27"/>
        <v>0</v>
      </c>
      <c r="PF20" s="51" t="e">
        <f t="shared" si="28"/>
        <v>#DIV/0!</v>
      </c>
      <c r="PG20" s="51">
        <f t="shared" si="29"/>
        <v>0</v>
      </c>
      <c r="PJ20" s="15"/>
      <c r="PK20" s="15"/>
      <c r="PL20" s="15"/>
      <c r="PM20" s="15"/>
      <c r="PN20" s="15"/>
      <c r="PO20" s="15"/>
      <c r="PP20" s="15"/>
      <c r="PQ20" s="95"/>
      <c r="PR20" s="15"/>
      <c r="PS20" s="15"/>
      <c r="PT20" s="118" t="s">
        <v>85</v>
      </c>
      <c r="PU20" s="15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51">
        <f t="shared" si="30"/>
        <v>0</v>
      </c>
      <c r="RB20" s="51" t="e">
        <f t="shared" si="31"/>
        <v>#DIV/0!</v>
      </c>
      <c r="RC20" s="51">
        <f t="shared" si="32"/>
        <v>0</v>
      </c>
      <c r="RF20" s="15"/>
      <c r="RG20" s="15"/>
      <c r="RH20" s="15"/>
      <c r="RI20" s="15"/>
      <c r="RJ20" s="15"/>
      <c r="RK20" s="15"/>
      <c r="RL20" s="15"/>
      <c r="RM20" s="95"/>
      <c r="RN20" s="15"/>
      <c r="RO20" s="15"/>
      <c r="RP20" s="15"/>
      <c r="RQ20" s="118" t="s">
        <v>85</v>
      </c>
      <c r="RR20" s="15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51">
        <f t="shared" si="33"/>
        <v>0</v>
      </c>
      <c r="SY20" s="51" t="e">
        <f t="shared" si="34"/>
        <v>#DIV/0!</v>
      </c>
      <c r="SZ20" s="51">
        <f t="shared" si="35"/>
        <v>0</v>
      </c>
    </row>
    <row r="21" spans="1:520" ht="15.75" thickBot="1" x14ac:dyDescent="0.3">
      <c r="B21" s="118" t="s">
        <v>95</v>
      </c>
      <c r="C21" s="15">
        <v>1.8877699999999999</v>
      </c>
      <c r="D21" s="48">
        <v>-1E-4</v>
      </c>
      <c r="E21" s="48">
        <v>-4.5999999999999999E-3</v>
      </c>
      <c r="F21" s="48">
        <v>1.4E-3</v>
      </c>
      <c r="G21" s="48"/>
      <c r="H21" s="48"/>
      <c r="I21" s="48">
        <v>8.3999999999999995E-3</v>
      </c>
      <c r="J21" s="48">
        <v>6.7000000000000002E-3</v>
      </c>
      <c r="K21" s="48">
        <v>-1.6000000000000001E-3</v>
      </c>
      <c r="L21" s="48">
        <v>-8.9999999999999998E-4</v>
      </c>
      <c r="M21" s="48">
        <v>-6.4999999999999997E-3</v>
      </c>
      <c r="N21" s="48"/>
      <c r="O21" s="48"/>
      <c r="P21" s="48">
        <v>-6.1999999999999998E-3</v>
      </c>
      <c r="Q21" s="48">
        <v>2.3999999999999998E-3</v>
      </c>
      <c r="R21" s="48">
        <v>1E-3</v>
      </c>
      <c r="S21" s="48">
        <v>4.3E-3</v>
      </c>
      <c r="T21" s="48">
        <v>-2.5999999999999999E-3</v>
      </c>
      <c r="U21" s="48"/>
      <c r="V21" s="48"/>
      <c r="W21" s="48">
        <v>2.9999999999999997E-4</v>
      </c>
      <c r="X21" s="48">
        <v>7.1000000000000004E-3</v>
      </c>
      <c r="Y21" s="48">
        <v>7.1999999999999998E-3</v>
      </c>
      <c r="Z21" s="48">
        <v>-1.6999999999999999E-3</v>
      </c>
      <c r="AA21" s="48">
        <v>-8.9999999999999998E-4</v>
      </c>
      <c r="AB21" s="48"/>
      <c r="AC21" s="48"/>
      <c r="AD21" s="48">
        <v>8.8999999999999999E-3</v>
      </c>
      <c r="AE21" s="48">
        <v>-2.5000000000000001E-3</v>
      </c>
      <c r="AF21" s="48">
        <v>5.9999999999999995E-4</v>
      </c>
      <c r="AG21" s="48">
        <v>1.0200000000000001E-2</v>
      </c>
      <c r="AH21" s="48">
        <v>1.3299999999999999E-2</v>
      </c>
      <c r="AI21" s="51">
        <f t="shared" si="0"/>
        <v>-6.4999999999999997E-3</v>
      </c>
      <c r="AJ21" s="51">
        <f t="shared" si="1"/>
        <v>1.9217391304347828E-3</v>
      </c>
      <c r="AK21" s="51">
        <f t="shared" si="2"/>
        <v>1.3299999999999999E-2</v>
      </c>
      <c r="AM21" s="15">
        <v>1.8877699999999999</v>
      </c>
      <c r="AN21" s="184" t="s">
        <v>95</v>
      </c>
      <c r="AO21" s="15">
        <v>1.96868</v>
      </c>
      <c r="AP21" s="48"/>
      <c r="AQ21" s="48"/>
      <c r="AR21" s="48">
        <v>-1.5699999999999999E-2</v>
      </c>
      <c r="AS21" s="48">
        <v>-3.7000000000000002E-3</v>
      </c>
      <c r="AT21" s="48">
        <v>-3.5000000000000001E-3</v>
      </c>
      <c r="AU21" s="48">
        <v>-3.2000000000000002E-3</v>
      </c>
      <c r="AV21" s="48">
        <v>4.8999999999999998E-3</v>
      </c>
      <c r="AW21" s="48"/>
      <c r="AX21" s="48"/>
      <c r="AY21" s="48">
        <v>6.9999999999999999E-4</v>
      </c>
      <c r="AZ21" s="48">
        <v>-8.9999999999999998E-4</v>
      </c>
      <c r="BA21" s="48">
        <v>-2.8999999999999998E-3</v>
      </c>
      <c r="BB21" s="48">
        <v>9.1999999999999998E-3</v>
      </c>
      <c r="BC21" s="48">
        <v>1E-3</v>
      </c>
      <c r="BD21" s="48"/>
      <c r="BE21" s="48"/>
      <c r="BF21" s="48">
        <v>-3.2000000000000002E-3</v>
      </c>
      <c r="BG21" s="48">
        <v>3.5000000000000001E-3</v>
      </c>
      <c r="BH21" s="48">
        <v>-3.8E-3</v>
      </c>
      <c r="BI21" s="48">
        <v>7.6E-3</v>
      </c>
      <c r="BJ21" s="48">
        <v>4.8999999999999998E-3</v>
      </c>
      <c r="BK21" s="48"/>
      <c r="BL21" s="48"/>
      <c r="BM21" s="48">
        <v>1.5E-3</v>
      </c>
      <c r="BN21" s="48">
        <v>7.4000000000000003E-3</v>
      </c>
      <c r="BO21" s="48">
        <v>1E-3</v>
      </c>
      <c r="BP21" s="48">
        <v>-4.0000000000000001E-3</v>
      </c>
      <c r="BQ21" s="48">
        <v>1.4E-3</v>
      </c>
      <c r="BR21" s="48"/>
      <c r="BS21" s="48"/>
      <c r="BT21" s="48"/>
      <c r="BU21" s="51">
        <f t="shared" si="3"/>
        <v>-1.5699999999999999E-2</v>
      </c>
      <c r="BV21" s="51">
        <f t="shared" si="4"/>
        <v>1.099999999999996E-4</v>
      </c>
      <c r="BW21" s="51">
        <f t="shared" si="5"/>
        <v>9.1999999999999998E-3</v>
      </c>
      <c r="BZ21" s="15">
        <v>1.8877699999999999</v>
      </c>
      <c r="CA21" s="15">
        <v>1.96868</v>
      </c>
      <c r="CB21" s="118" t="s">
        <v>95</v>
      </c>
      <c r="CC21" s="15">
        <v>1.9765600000000001</v>
      </c>
      <c r="CD21" s="48"/>
      <c r="CE21" s="48">
        <v>-7.1999999999999998E-3</v>
      </c>
      <c r="CF21" s="48">
        <v>-1.2999999999999999E-3</v>
      </c>
      <c r="CG21" s="48">
        <v>-1.6999999999999999E-3</v>
      </c>
      <c r="CH21" s="48">
        <v>8.0000000000000002E-3</v>
      </c>
      <c r="CI21" s="48">
        <v>3.5000000000000001E-3</v>
      </c>
      <c r="CJ21" s="48"/>
      <c r="CK21" s="48"/>
      <c r="CL21" s="48">
        <v>1.5599999999999999E-2</v>
      </c>
      <c r="CM21" s="48">
        <v>1.4E-3</v>
      </c>
      <c r="CN21" s="48">
        <v>-2.8E-3</v>
      </c>
      <c r="CO21" s="48">
        <v>1.9099999999999999E-2</v>
      </c>
      <c r="CP21" s="48">
        <v>-1.15E-2</v>
      </c>
      <c r="CQ21" s="48"/>
      <c r="CR21" s="48"/>
      <c r="CS21" s="48">
        <v>9.7000000000000003E-3</v>
      </c>
      <c r="CT21" s="48">
        <v>1.8E-3</v>
      </c>
      <c r="CU21" s="48">
        <v>1.6000000000000001E-3</v>
      </c>
      <c r="CV21" s="48">
        <v>-6.7000000000000002E-3</v>
      </c>
      <c r="CW21" s="48">
        <v>-8.3000000000000001E-3</v>
      </c>
      <c r="CX21" s="48"/>
      <c r="CY21" s="48"/>
      <c r="CZ21" s="48">
        <v>-5.7999999999999996E-3</v>
      </c>
      <c r="DA21" s="48">
        <v>-1.4E-3</v>
      </c>
      <c r="DB21" s="48">
        <v>1.18E-2</v>
      </c>
      <c r="DC21" s="48">
        <v>1.09E-2</v>
      </c>
      <c r="DD21" s="48">
        <v>3.8E-3</v>
      </c>
      <c r="DE21" s="48"/>
      <c r="DF21" s="48"/>
      <c r="DG21" s="48">
        <v>-2.3999999999999998E-3</v>
      </c>
      <c r="DH21" s="48">
        <v>7.0000000000000001E-3</v>
      </c>
      <c r="DI21" s="51">
        <f t="shared" si="6"/>
        <v>-1.15E-2</v>
      </c>
      <c r="DJ21" s="51">
        <f t="shared" si="7"/>
        <v>2.0499999999999997E-3</v>
      </c>
      <c r="DK21" s="51">
        <f t="shared" si="8"/>
        <v>1.9099999999999999E-2</v>
      </c>
      <c r="DN21" s="15">
        <v>1.8877699999999999</v>
      </c>
      <c r="DO21" s="15">
        <v>1.96868</v>
      </c>
      <c r="DP21" s="15">
        <v>1.9765600000000001</v>
      </c>
      <c r="DQ21" s="118" t="s">
        <v>95</v>
      </c>
      <c r="DR21" s="15">
        <v>2.0185499999999998</v>
      </c>
      <c r="DS21" s="48">
        <v>8.8999999999999999E-3</v>
      </c>
      <c r="DT21" s="48">
        <v>4.1999999999999997E-3</v>
      </c>
      <c r="DU21" s="48">
        <v>8.9999999999999998E-4</v>
      </c>
      <c r="DV21" s="48"/>
      <c r="DW21" s="48"/>
      <c r="DX21" s="48">
        <v>-1.6799999999999999E-2</v>
      </c>
      <c r="DY21" s="48">
        <v>-4.7000000000000002E-3</v>
      </c>
      <c r="DZ21" s="48">
        <v>-5.8999999999999999E-3</v>
      </c>
      <c r="EA21" s="48">
        <v>-1.06E-2</v>
      </c>
      <c r="EB21" s="48">
        <v>-8.0000000000000004E-4</v>
      </c>
      <c r="EC21" s="48"/>
      <c r="ED21" s="48"/>
      <c r="EE21" s="48">
        <v>-2.9999999999999997E-4</v>
      </c>
      <c r="EF21" s="48">
        <v>1.1000000000000001E-3</v>
      </c>
      <c r="EG21" s="48">
        <v>1.1299999999999999E-2</v>
      </c>
      <c r="EH21" s="48">
        <v>-4.1000000000000003E-3</v>
      </c>
      <c r="EI21" s="48">
        <v>-2E-3</v>
      </c>
      <c r="EJ21" s="48"/>
      <c r="EK21" s="48"/>
      <c r="EL21" s="48">
        <v>-2.0000000000000001E-4</v>
      </c>
      <c r="EM21" s="48">
        <v>-3.0999999999999999E-3</v>
      </c>
      <c r="EN21" s="48">
        <v>-2.5999999999999999E-3</v>
      </c>
      <c r="EO21" s="48">
        <v>-6.7000000000000002E-3</v>
      </c>
      <c r="EP21" s="48">
        <v>-2.3999999999999998E-3</v>
      </c>
      <c r="EQ21" s="48"/>
      <c r="ER21" s="48"/>
      <c r="ES21" s="48">
        <v>-5.0000000000000001E-3</v>
      </c>
      <c r="ET21" s="48">
        <v>-4.7999999999999996E-3</v>
      </c>
      <c r="EU21" s="48">
        <v>-5.8999999999999999E-3</v>
      </c>
      <c r="EV21" s="48">
        <v>1.7100000000000001E-2</v>
      </c>
      <c r="EW21" s="48"/>
      <c r="EX21" s="51">
        <f t="shared" si="9"/>
        <v>-1.6799999999999999E-2</v>
      </c>
      <c r="EY21" s="51">
        <f t="shared" si="10"/>
        <v>-1.4727272727272727E-3</v>
      </c>
      <c r="EZ21" s="51">
        <f t="shared" si="11"/>
        <v>1.7100000000000001E-2</v>
      </c>
      <c r="FC21" s="15">
        <v>1.8877699999999999</v>
      </c>
      <c r="FD21" s="15">
        <v>1.96868</v>
      </c>
      <c r="FE21" s="15">
        <v>1.9765600000000001</v>
      </c>
      <c r="FF21" s="15">
        <v>2.0185499999999998</v>
      </c>
      <c r="FG21" s="118" t="s">
        <v>95</v>
      </c>
      <c r="FH21" s="15">
        <v>1.9332</v>
      </c>
      <c r="FI21" s="48">
        <v>6.4999999999999997E-3</v>
      </c>
      <c r="FJ21" s="48"/>
      <c r="FK21" s="48"/>
      <c r="FL21" s="48">
        <v>-4.7999999999999996E-3</v>
      </c>
      <c r="FM21" s="48">
        <v>-1.1000000000000001E-3</v>
      </c>
      <c r="FN21" s="48">
        <v>-2.5999999999999999E-3</v>
      </c>
      <c r="FO21" s="48">
        <v>-1.26E-2</v>
      </c>
      <c r="FP21" s="48">
        <v>-1.1999999999999999E-3</v>
      </c>
      <c r="FQ21" s="48"/>
      <c r="FR21" s="48"/>
      <c r="FS21" s="48">
        <v>1.6999999999999999E-3</v>
      </c>
      <c r="FT21" s="48">
        <v>-3.2000000000000002E-3</v>
      </c>
      <c r="FU21" s="48">
        <v>4.0000000000000002E-4</v>
      </c>
      <c r="FV21" s="48">
        <v>-8.9999999999999998E-4</v>
      </c>
      <c r="FW21" s="48">
        <v>-3.0999999999999999E-3</v>
      </c>
      <c r="FX21" s="48"/>
      <c r="FY21" s="48"/>
      <c r="FZ21" s="48">
        <v>-9.1999999999999998E-3</v>
      </c>
      <c r="GA21" s="48">
        <v>2.7000000000000001E-3</v>
      </c>
      <c r="GB21" s="48">
        <v>-1.0800000000000001E-2</v>
      </c>
      <c r="GC21" s="48">
        <v>4.0000000000000001E-3</v>
      </c>
      <c r="GD21" s="48">
        <v>-2.0000000000000001E-4</v>
      </c>
      <c r="GE21" s="48"/>
      <c r="GF21" s="48"/>
      <c r="GG21" s="48">
        <v>5.0000000000000001E-4</v>
      </c>
      <c r="GH21" s="48">
        <v>-3.5999999999999999E-3</v>
      </c>
      <c r="GI21" s="48">
        <v>-1.2999999999999999E-3</v>
      </c>
      <c r="GJ21" s="48">
        <v>2.7000000000000001E-3</v>
      </c>
      <c r="GK21" s="48">
        <v>-3.3999999999999998E-3</v>
      </c>
      <c r="GL21" s="48"/>
      <c r="GM21" s="48"/>
      <c r="GN21" s="51">
        <f t="shared" si="12"/>
        <v>-1.26E-2</v>
      </c>
      <c r="GO21" s="51">
        <f t="shared" si="13"/>
        <v>-1.8809523809523807E-3</v>
      </c>
      <c r="GP21" s="51">
        <f t="shared" si="14"/>
        <v>6.4999999999999997E-3</v>
      </c>
      <c r="GS21" s="15">
        <v>1.8877699999999999</v>
      </c>
      <c r="GT21" s="15">
        <v>1.96868</v>
      </c>
      <c r="GU21" s="15">
        <v>1.9765600000000001</v>
      </c>
      <c r="GV21" s="15">
        <v>2.0185499999999998</v>
      </c>
      <c r="GW21" s="15">
        <v>1.9332</v>
      </c>
      <c r="GX21" s="118" t="s">
        <v>95</v>
      </c>
      <c r="GY21" s="15">
        <v>1.8545</v>
      </c>
      <c r="GZ21" s="48">
        <v>-6.7999999999999996E-3</v>
      </c>
      <c r="HA21" s="48">
        <v>-9.4000000000000004E-3</v>
      </c>
      <c r="HB21" s="48">
        <v>-1.8E-3</v>
      </c>
      <c r="HC21" s="48">
        <v>-1.8E-3</v>
      </c>
      <c r="HD21" s="48">
        <v>2.5000000000000001E-3</v>
      </c>
      <c r="HE21" s="48"/>
      <c r="HF21" s="48"/>
      <c r="HG21" s="48">
        <v>-2.7000000000000001E-3</v>
      </c>
      <c r="HH21" s="48">
        <v>8.8999999999999999E-3</v>
      </c>
      <c r="HI21" s="48">
        <v>-3.7000000000000002E-3</v>
      </c>
      <c r="HJ21" s="48">
        <v>9.7000000000000003E-3</v>
      </c>
      <c r="HK21" s="48">
        <v>-6.7000000000000002E-3</v>
      </c>
      <c r="HL21" s="48"/>
      <c r="HM21" s="48"/>
      <c r="HN21" s="48">
        <v>-2.3999999999999998E-3</v>
      </c>
      <c r="HO21" s="48">
        <v>1.9E-3</v>
      </c>
      <c r="HP21" s="48">
        <v>-2.9999999999999997E-4</v>
      </c>
      <c r="HQ21" s="48">
        <v>-6.1000000000000004E-3</v>
      </c>
      <c r="HR21" s="48">
        <v>-3.0999999999999999E-3</v>
      </c>
      <c r="HS21" s="48"/>
      <c r="HT21" s="48"/>
      <c r="HU21" s="48">
        <v>-1.1000000000000001E-3</v>
      </c>
      <c r="HV21" s="48">
        <v>1.1999999999999999E-3</v>
      </c>
      <c r="HW21" s="48">
        <v>6.9999999999999999E-4</v>
      </c>
      <c r="HX21" s="48">
        <v>-2.7000000000000001E-3</v>
      </c>
      <c r="HY21" s="48">
        <v>-2.8E-3</v>
      </c>
      <c r="HZ21" s="48"/>
      <c r="IA21" s="48"/>
      <c r="IB21" s="48">
        <v>-3.3E-3</v>
      </c>
      <c r="IC21" s="48">
        <v>2.5999999999999999E-3</v>
      </c>
      <c r="ID21" s="48"/>
      <c r="IE21" s="51">
        <f t="shared" si="15"/>
        <v>-9.4000000000000004E-3</v>
      </c>
      <c r="IF21" s="51">
        <f t="shared" si="16"/>
        <v>-1.2363636363636364E-3</v>
      </c>
      <c r="IG21" s="51">
        <f t="shared" si="17"/>
        <v>9.7000000000000003E-3</v>
      </c>
      <c r="IJ21" s="15">
        <v>1.8877699999999999</v>
      </c>
      <c r="IK21" s="15">
        <v>1.96868</v>
      </c>
      <c r="IL21" s="15">
        <v>1.9765600000000001</v>
      </c>
      <c r="IM21" s="15">
        <v>2.0185499999999998</v>
      </c>
      <c r="IN21" s="15">
        <v>1.9332</v>
      </c>
      <c r="IO21" s="15">
        <v>1.8545</v>
      </c>
      <c r="IP21" s="118" t="s">
        <v>95</v>
      </c>
      <c r="IQ21" s="15">
        <v>1.79616</v>
      </c>
      <c r="IR21" s="48">
        <v>4.4000000000000003E-3</v>
      </c>
      <c r="IS21" s="48">
        <v>-2.0999999999999999E-3</v>
      </c>
      <c r="IT21" s="48">
        <v>-1.6999999999999999E-3</v>
      </c>
      <c r="IU21" s="48"/>
      <c r="IV21" s="48"/>
      <c r="IW21" s="48">
        <v>-2.5999999999999999E-3</v>
      </c>
      <c r="IX21" s="48">
        <v>8.0999999999999996E-3</v>
      </c>
      <c r="IY21" s="48">
        <v>5.0000000000000001E-4</v>
      </c>
      <c r="IZ21" s="48">
        <v>2.2000000000000001E-3</v>
      </c>
      <c r="JA21" s="48">
        <v>3.5999999999999999E-3</v>
      </c>
      <c r="JB21" s="48"/>
      <c r="JC21" s="48"/>
      <c r="JD21" s="48">
        <v>-4.1000000000000003E-3</v>
      </c>
      <c r="JE21" s="48">
        <v>-5.0000000000000001E-3</v>
      </c>
      <c r="JF21" s="48">
        <v>-1.6999999999999999E-3</v>
      </c>
      <c r="JG21" s="48">
        <v>2.5999999999999999E-3</v>
      </c>
      <c r="JH21" s="48">
        <v>-2.2000000000000001E-3</v>
      </c>
      <c r="JI21" s="48"/>
      <c r="JJ21" s="48"/>
      <c r="JK21" s="48">
        <v>4.3E-3</v>
      </c>
      <c r="JL21" s="48">
        <v>-9.7999999999999997E-3</v>
      </c>
      <c r="JM21" s="48">
        <v>-1.2999999999999999E-3</v>
      </c>
      <c r="JN21" s="48">
        <v>6.4000000000000003E-3</v>
      </c>
      <c r="JO21" s="48">
        <v>3.5000000000000001E-3</v>
      </c>
      <c r="JP21" s="48"/>
      <c r="JQ21" s="48"/>
      <c r="JR21" s="48">
        <v>5.0000000000000001E-4</v>
      </c>
      <c r="JS21" s="48">
        <v>2.7000000000000001E-3</v>
      </c>
      <c r="JT21" s="48">
        <v>5.9999999999999995E-4</v>
      </c>
      <c r="JU21" s="48">
        <v>7.0000000000000001E-3</v>
      </c>
      <c r="JV21" s="48">
        <v>6.4000000000000003E-3</v>
      </c>
      <c r="JW21" s="51">
        <f t="shared" si="18"/>
        <v>-9.7999999999999997E-3</v>
      </c>
      <c r="JX21" s="51">
        <f t="shared" si="19"/>
        <v>9.6956521739130432E-4</v>
      </c>
      <c r="JY21" s="51">
        <f t="shared" si="20"/>
        <v>8.0999999999999996E-3</v>
      </c>
      <c r="KB21" s="15">
        <v>1.8877699999999999</v>
      </c>
      <c r="KC21" s="15">
        <v>1.96868</v>
      </c>
      <c r="KD21" s="15">
        <v>1.9765600000000001</v>
      </c>
      <c r="KE21" s="15">
        <v>2.0185499999999998</v>
      </c>
      <c r="KF21" s="15">
        <v>1.9332</v>
      </c>
      <c r="KG21" s="15">
        <v>1.8545</v>
      </c>
      <c r="KH21" s="15">
        <v>1.79616</v>
      </c>
      <c r="KI21" s="118" t="s">
        <v>95</v>
      </c>
      <c r="KJ21" s="15">
        <v>1.83375</v>
      </c>
      <c r="KK21" s="48"/>
      <c r="KL21" s="48"/>
      <c r="KM21" s="48">
        <v>2E-3</v>
      </c>
      <c r="KN21" s="48">
        <v>-5.5999999999999999E-3</v>
      </c>
      <c r="KO21" s="48">
        <v>-8.9999999999999998E-4</v>
      </c>
      <c r="KP21" s="48">
        <v>-4.1000000000000003E-3</v>
      </c>
      <c r="KQ21" s="48">
        <v>4.0000000000000001E-3</v>
      </c>
      <c r="KR21" s="48"/>
      <c r="KS21" s="48"/>
      <c r="KT21" s="48">
        <v>2.5999999999999999E-3</v>
      </c>
      <c r="KU21" s="48">
        <v>-1.1000000000000001E-3</v>
      </c>
      <c r="KV21" s="48">
        <v>-4.0000000000000001E-3</v>
      </c>
      <c r="KW21" s="48">
        <v>4.4999999999999997E-3</v>
      </c>
      <c r="KX21" s="48">
        <v>-1.6999999999999999E-3</v>
      </c>
      <c r="KY21" s="48"/>
      <c r="KZ21" s="48"/>
      <c r="LA21" s="48">
        <v>-4.5999999999999999E-3</v>
      </c>
      <c r="LB21" s="48">
        <v>6.4999999999999997E-3</v>
      </c>
      <c r="LC21" s="48">
        <v>-2.3999999999999998E-3</v>
      </c>
      <c r="LD21" s="48">
        <v>7.7999999999999996E-3</v>
      </c>
      <c r="LE21" s="48">
        <v>-4.7999999999999996E-3</v>
      </c>
      <c r="LF21" s="48"/>
      <c r="LG21" s="48"/>
      <c r="LH21" s="48">
        <v>-2.0999999999999999E-3</v>
      </c>
      <c r="LI21" s="48">
        <v>2.0999999999999999E-3</v>
      </c>
      <c r="LJ21" s="48">
        <v>-1.1999999999999999E-3</v>
      </c>
      <c r="LK21" s="48">
        <v>-4.3E-3</v>
      </c>
      <c r="LL21" s="48">
        <v>-3.0000000000000001E-3</v>
      </c>
      <c r="LM21" s="48"/>
      <c r="LN21" s="48"/>
      <c r="LO21" s="48">
        <v>1E-4</v>
      </c>
      <c r="LP21" s="51">
        <f t="shared" si="21"/>
        <v>-5.5999999999999999E-3</v>
      </c>
      <c r="LQ21" s="51">
        <f t="shared" si="22"/>
        <v>-4.8571428571428583E-4</v>
      </c>
      <c r="LR21" s="51">
        <f t="shared" si="23"/>
        <v>7.7999999999999996E-3</v>
      </c>
      <c r="LU21" s="15">
        <v>1.8877699999999999</v>
      </c>
      <c r="LV21" s="15">
        <v>1.96868</v>
      </c>
      <c r="LW21" s="15">
        <v>1.9765600000000001</v>
      </c>
      <c r="LX21" s="15">
        <v>2.0185499999999998</v>
      </c>
      <c r="LY21" s="15">
        <v>1.9332</v>
      </c>
      <c r="LZ21" s="15">
        <v>1.8545</v>
      </c>
      <c r="MA21" s="15">
        <v>1.79616</v>
      </c>
      <c r="MB21" s="15">
        <v>1.83375</v>
      </c>
      <c r="MC21" s="118" t="s">
        <v>95</v>
      </c>
      <c r="MD21" s="15">
        <v>1.81176</v>
      </c>
      <c r="ME21" s="48">
        <v>1.4E-3</v>
      </c>
      <c r="MF21" s="48">
        <v>2.5000000000000001E-3</v>
      </c>
      <c r="MG21" s="48">
        <v>3.5999999999999999E-3</v>
      </c>
      <c r="MH21" s="48">
        <v>-2.0999999999999999E-3</v>
      </c>
      <c r="MI21" s="48"/>
      <c r="MJ21" s="48"/>
      <c r="MK21" s="48">
        <v>-8.0000000000000002E-3</v>
      </c>
      <c r="ML21" s="48">
        <v>-4.8999999999999998E-3</v>
      </c>
      <c r="MM21" s="48">
        <v>-7.9000000000000008E-3</v>
      </c>
      <c r="MN21" s="48">
        <v>-1.0999999999999999E-2</v>
      </c>
      <c r="MO21" s="48">
        <v>-3.7000000000000002E-3</v>
      </c>
      <c r="MP21" s="48"/>
      <c r="MQ21" s="48"/>
      <c r="MR21" s="48">
        <v>3.3999999999999998E-3</v>
      </c>
      <c r="MS21" s="48">
        <v>1.8E-3</v>
      </c>
      <c r="MT21" s="48">
        <v>5.5999999999999999E-3</v>
      </c>
      <c r="MU21" s="48">
        <v>1E-4</v>
      </c>
      <c r="MV21" s="48">
        <v>-8.0000000000000004E-4</v>
      </c>
      <c r="MW21" s="48"/>
      <c r="MX21" s="48"/>
      <c r="MY21" s="48">
        <v>1.2999999999999999E-3</v>
      </c>
      <c r="MZ21" s="48">
        <v>1.1000000000000001E-3</v>
      </c>
      <c r="NA21" s="48">
        <v>1.32E-2</v>
      </c>
      <c r="NB21" s="48">
        <v>5.4000000000000003E-3</v>
      </c>
      <c r="NC21" s="48">
        <v>4.4999999999999997E-3</v>
      </c>
      <c r="ND21" s="48"/>
      <c r="NE21" s="48"/>
      <c r="NF21" s="48"/>
      <c r="NG21" s="48"/>
      <c r="NH21" s="48"/>
      <c r="NI21" s="48"/>
      <c r="NJ21" s="51">
        <f t="shared" si="24"/>
        <v>-1.0999999999999999E-2</v>
      </c>
      <c r="NK21" s="51">
        <f t="shared" si="25"/>
        <v>2.8947368421052623E-4</v>
      </c>
      <c r="NL21" s="51">
        <f t="shared" si="26"/>
        <v>1.32E-2</v>
      </c>
      <c r="NO21" s="15"/>
      <c r="NP21" s="15"/>
      <c r="NQ21" s="15"/>
      <c r="NR21" s="15"/>
      <c r="NS21" s="15"/>
      <c r="NT21" s="15"/>
      <c r="NU21" s="15"/>
      <c r="NV21" s="95"/>
      <c r="NW21" s="15"/>
      <c r="NX21" s="118" t="s">
        <v>95</v>
      </c>
      <c r="NY21" s="6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51">
        <f t="shared" si="27"/>
        <v>0</v>
      </c>
      <c r="PF21" s="51" t="e">
        <f t="shared" si="28"/>
        <v>#DIV/0!</v>
      </c>
      <c r="PG21" s="51">
        <f t="shared" si="29"/>
        <v>0</v>
      </c>
      <c r="PJ21" s="15"/>
      <c r="PK21" s="15"/>
      <c r="PL21" s="15"/>
      <c r="PM21" s="15"/>
      <c r="PN21" s="15"/>
      <c r="PO21" s="15"/>
      <c r="PP21" s="15"/>
      <c r="PQ21" s="95"/>
      <c r="PR21" s="15"/>
      <c r="PS21" s="6"/>
      <c r="PT21" s="118" t="s">
        <v>95</v>
      </c>
      <c r="PU21" s="15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51">
        <f t="shared" si="30"/>
        <v>0</v>
      </c>
      <c r="RB21" s="51" t="e">
        <f t="shared" si="31"/>
        <v>#DIV/0!</v>
      </c>
      <c r="RC21" s="51">
        <f t="shared" si="32"/>
        <v>0</v>
      </c>
      <c r="RF21" s="15"/>
      <c r="RG21" s="15"/>
      <c r="RH21" s="15"/>
      <c r="RI21" s="15"/>
      <c r="RJ21" s="15"/>
      <c r="RK21" s="15"/>
      <c r="RL21" s="15"/>
      <c r="RM21" s="95"/>
      <c r="RN21" s="15"/>
      <c r="RO21" s="15"/>
      <c r="RP21" s="15"/>
      <c r="RQ21" s="118" t="s">
        <v>95</v>
      </c>
      <c r="RR21" s="15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51">
        <f t="shared" si="33"/>
        <v>0</v>
      </c>
      <c r="SY21" s="51" t="e">
        <f t="shared" si="34"/>
        <v>#DIV/0!</v>
      </c>
      <c r="SZ21" s="51">
        <f t="shared" si="35"/>
        <v>0</v>
      </c>
    </row>
    <row r="22" spans="1:520" ht="15.75" thickBot="1" x14ac:dyDescent="0.3">
      <c r="B22" s="5" t="s">
        <v>94</v>
      </c>
      <c r="C22" s="15">
        <v>1.96959</v>
      </c>
      <c r="D22" s="48">
        <v>2.9999999999999997E-4</v>
      </c>
      <c r="E22" s="48">
        <v>-5.0000000000000001E-3</v>
      </c>
      <c r="F22" s="48">
        <v>8.9999999999999998E-4</v>
      </c>
      <c r="G22" s="48"/>
      <c r="H22" s="48"/>
      <c r="I22" s="48">
        <v>5.7000000000000002E-3</v>
      </c>
      <c r="J22" s="48">
        <v>6.9999999999999999E-4</v>
      </c>
      <c r="K22" s="48">
        <v>-2.8E-3</v>
      </c>
      <c r="L22" s="48">
        <v>2.8999999999999998E-3</v>
      </c>
      <c r="M22" s="48">
        <v>-3.5000000000000001E-3</v>
      </c>
      <c r="N22" s="48"/>
      <c r="O22" s="48"/>
      <c r="P22" s="48">
        <v>-4.8999999999999998E-3</v>
      </c>
      <c r="Q22" s="48">
        <v>4.7000000000000002E-3</v>
      </c>
      <c r="R22" s="48">
        <v>1E-3</v>
      </c>
      <c r="S22" s="48">
        <v>4.0000000000000002E-4</v>
      </c>
      <c r="T22" s="48">
        <v>-1.9E-3</v>
      </c>
      <c r="U22" s="48"/>
      <c r="V22" s="48"/>
      <c r="W22" s="48">
        <v>1E-4</v>
      </c>
      <c r="X22" s="48">
        <v>4.7999999999999996E-3</v>
      </c>
      <c r="Y22" s="48">
        <v>7.4999999999999997E-3</v>
      </c>
      <c r="Z22" s="48">
        <v>-4.7000000000000002E-3</v>
      </c>
      <c r="AA22" s="48">
        <v>-2.7000000000000001E-3</v>
      </c>
      <c r="AB22" s="48"/>
      <c r="AC22" s="48"/>
      <c r="AD22" s="48">
        <v>8.3000000000000001E-3</v>
      </c>
      <c r="AE22" s="48">
        <v>-2.5999999999999999E-3</v>
      </c>
      <c r="AF22" s="48">
        <v>1.9E-3</v>
      </c>
      <c r="AG22" s="48">
        <v>1.12E-2</v>
      </c>
      <c r="AH22" s="48">
        <v>1.2500000000000001E-2</v>
      </c>
      <c r="AI22" s="51">
        <f t="shared" si="0"/>
        <v>-5.0000000000000001E-3</v>
      </c>
      <c r="AJ22" s="51">
        <f t="shared" si="1"/>
        <v>1.5130434782608694E-3</v>
      </c>
      <c r="AK22" s="51">
        <f t="shared" si="2"/>
        <v>1.2500000000000001E-2</v>
      </c>
      <c r="AM22" s="15">
        <v>1.96959</v>
      </c>
      <c r="AN22" s="9" t="s">
        <v>94</v>
      </c>
      <c r="AO22" s="15">
        <v>2.0360999999999998</v>
      </c>
      <c r="AP22" s="48"/>
      <c r="AQ22" s="48"/>
      <c r="AR22" s="48">
        <v>-1.52E-2</v>
      </c>
      <c r="AS22" s="48">
        <v>-2E-3</v>
      </c>
      <c r="AT22" s="48">
        <v>0</v>
      </c>
      <c r="AU22" s="48">
        <v>-3.0000000000000001E-3</v>
      </c>
      <c r="AV22" s="48">
        <v>5.5999999999999999E-3</v>
      </c>
      <c r="AW22" s="48"/>
      <c r="AX22" s="48"/>
      <c r="AY22" s="48">
        <v>5.0000000000000001E-3</v>
      </c>
      <c r="AZ22" s="48">
        <v>2.9999999999999997E-4</v>
      </c>
      <c r="BA22" s="48">
        <v>-8.8999999999999999E-3</v>
      </c>
      <c r="BB22" s="48">
        <v>1.0800000000000001E-2</v>
      </c>
      <c r="BC22" s="48">
        <v>8.0000000000000004E-4</v>
      </c>
      <c r="BD22" s="48"/>
      <c r="BE22" s="48"/>
      <c r="BF22" s="48">
        <v>-4.0000000000000001E-3</v>
      </c>
      <c r="BG22" s="48">
        <v>7.7000000000000002E-3</v>
      </c>
      <c r="BH22" s="48">
        <v>-5.7999999999999996E-3</v>
      </c>
      <c r="BI22" s="48">
        <v>5.1999999999999998E-3</v>
      </c>
      <c r="BJ22" s="48">
        <v>2.8E-3</v>
      </c>
      <c r="BK22" s="48"/>
      <c r="BL22" s="48"/>
      <c r="BM22" s="48">
        <v>-6.9999999999999999E-4</v>
      </c>
      <c r="BN22" s="48">
        <v>8.6999999999999994E-3</v>
      </c>
      <c r="BO22" s="48">
        <v>-2.8999999999999998E-3</v>
      </c>
      <c r="BP22" s="48">
        <v>-3.5999999999999999E-3</v>
      </c>
      <c r="BQ22" s="48">
        <v>3.8999999999999998E-3</v>
      </c>
      <c r="BR22" s="48"/>
      <c r="BS22" s="48"/>
      <c r="BT22" s="48"/>
      <c r="BU22" s="51">
        <f t="shared" si="3"/>
        <v>-1.52E-2</v>
      </c>
      <c r="BV22" s="51">
        <f t="shared" si="4"/>
        <v>2.3500000000000013E-4</v>
      </c>
      <c r="BW22" s="51">
        <f t="shared" si="5"/>
        <v>1.0800000000000001E-2</v>
      </c>
      <c r="BZ22" s="15">
        <v>1.96959</v>
      </c>
      <c r="CA22" s="15">
        <v>2.0360999999999998</v>
      </c>
      <c r="CB22" s="5" t="s">
        <v>94</v>
      </c>
      <c r="CC22" s="15">
        <v>2.0615299999999999</v>
      </c>
      <c r="CD22" s="48"/>
      <c r="CE22" s="48">
        <v>-6.8999999999999999E-3</v>
      </c>
      <c r="CF22" s="48">
        <v>2.5000000000000001E-3</v>
      </c>
      <c r="CG22" s="48">
        <v>8.0000000000000004E-4</v>
      </c>
      <c r="CH22" s="48">
        <v>4.7999999999999996E-3</v>
      </c>
      <c r="CI22" s="48">
        <v>-1.1000000000000001E-3</v>
      </c>
      <c r="CJ22" s="48"/>
      <c r="CK22" s="48"/>
      <c r="CL22" s="48">
        <v>8.9999999999999993E-3</v>
      </c>
      <c r="CM22" s="48">
        <v>-4.8999999999999998E-3</v>
      </c>
      <c r="CN22" s="48">
        <v>-6.3E-3</v>
      </c>
      <c r="CO22" s="48">
        <v>9.1000000000000004E-3</v>
      </c>
      <c r="CP22" s="48">
        <v>-1.44E-2</v>
      </c>
      <c r="CQ22" s="48"/>
      <c r="CR22" s="48"/>
      <c r="CS22" s="48">
        <v>1.1999999999999999E-3</v>
      </c>
      <c r="CT22" s="48">
        <v>-2.0000000000000001E-4</v>
      </c>
      <c r="CU22" s="48">
        <v>-2.2000000000000001E-3</v>
      </c>
      <c r="CV22" s="48">
        <v>6.9999999999999999E-4</v>
      </c>
      <c r="CW22" s="48">
        <v>8.0999999999999996E-3</v>
      </c>
      <c r="CX22" s="48"/>
      <c r="CY22" s="48"/>
      <c r="CZ22" s="48">
        <v>-5.4999999999999997E-3</v>
      </c>
      <c r="DA22" s="48">
        <v>-2E-3</v>
      </c>
      <c r="DB22" s="48">
        <v>7.4000000000000003E-3</v>
      </c>
      <c r="DC22" s="48">
        <v>7.6E-3</v>
      </c>
      <c r="DD22" s="48">
        <v>6.8999999999999999E-3</v>
      </c>
      <c r="DE22" s="48"/>
      <c r="DF22" s="48"/>
      <c r="DG22" s="48">
        <v>1E-3</v>
      </c>
      <c r="DH22" s="48">
        <v>8.0000000000000002E-3</v>
      </c>
      <c r="DI22" s="51">
        <f t="shared" si="6"/>
        <v>-1.44E-2</v>
      </c>
      <c r="DJ22" s="51">
        <f t="shared" si="7"/>
        <v>1.0727272727272727E-3</v>
      </c>
      <c r="DK22" s="51">
        <f t="shared" si="8"/>
        <v>9.1000000000000004E-3</v>
      </c>
      <c r="DN22" s="15">
        <v>1.96959</v>
      </c>
      <c r="DO22" s="15">
        <v>2.0360999999999998</v>
      </c>
      <c r="DP22" s="15">
        <v>2.0615299999999999</v>
      </c>
      <c r="DQ22" s="5" t="s">
        <v>94</v>
      </c>
      <c r="DR22" s="15">
        <v>2.0806200000000001</v>
      </c>
      <c r="DS22" s="48">
        <v>4.3E-3</v>
      </c>
      <c r="DT22" s="48">
        <v>2.3E-3</v>
      </c>
      <c r="DU22" s="48">
        <v>-8.9999999999999998E-4</v>
      </c>
      <c r="DV22" s="48"/>
      <c r="DW22" s="48"/>
      <c r="DX22" s="48">
        <v>-1.44E-2</v>
      </c>
      <c r="DY22" s="48">
        <v>1.1999999999999999E-3</v>
      </c>
      <c r="DZ22" s="48">
        <v>-2.3E-3</v>
      </c>
      <c r="EA22" s="48">
        <v>-5.8999999999999999E-3</v>
      </c>
      <c r="EB22" s="48">
        <v>2.2000000000000001E-3</v>
      </c>
      <c r="EC22" s="48"/>
      <c r="ED22" s="48"/>
      <c r="EE22" s="48">
        <v>3.2000000000000002E-3</v>
      </c>
      <c r="EF22" s="48">
        <v>7.7000000000000002E-3</v>
      </c>
      <c r="EG22" s="48">
        <v>0.01</v>
      </c>
      <c r="EH22" s="48">
        <v>1.1999999999999999E-3</v>
      </c>
      <c r="EI22" s="48">
        <v>-7.7000000000000002E-3</v>
      </c>
      <c r="EJ22" s="48"/>
      <c r="EK22" s="48"/>
      <c r="EL22" s="48">
        <v>-6.3E-3</v>
      </c>
      <c r="EM22" s="48">
        <v>-1E-4</v>
      </c>
      <c r="EN22" s="48">
        <v>5.3E-3</v>
      </c>
      <c r="EO22" s="48">
        <v>-8.3999999999999995E-3</v>
      </c>
      <c r="EP22" s="48">
        <v>2.0000000000000001E-4</v>
      </c>
      <c r="EQ22" s="48"/>
      <c r="ER22" s="48"/>
      <c r="ES22" s="48">
        <v>2.9999999999999997E-4</v>
      </c>
      <c r="ET22" s="48">
        <v>-2.3999999999999998E-3</v>
      </c>
      <c r="EU22" s="48">
        <v>-8.6E-3</v>
      </c>
      <c r="EV22" s="48">
        <v>1.06E-2</v>
      </c>
      <c r="EW22" s="48"/>
      <c r="EX22" s="51">
        <f t="shared" si="9"/>
        <v>-1.44E-2</v>
      </c>
      <c r="EY22" s="51">
        <f t="shared" si="10"/>
        <v>-3.8636363636363629E-4</v>
      </c>
      <c r="EZ22" s="51">
        <f t="shared" si="11"/>
        <v>1.06E-2</v>
      </c>
      <c r="FC22" s="15">
        <v>1.96959</v>
      </c>
      <c r="FD22" s="15">
        <v>2.0360999999999998</v>
      </c>
      <c r="FE22" s="15">
        <v>2.0615299999999999</v>
      </c>
      <c r="FF22" s="15">
        <v>2.0806200000000001</v>
      </c>
      <c r="FG22" s="5" t="s">
        <v>94</v>
      </c>
      <c r="FH22" s="15">
        <v>2.05498</v>
      </c>
      <c r="FI22" s="48">
        <v>2.5000000000000001E-3</v>
      </c>
      <c r="FJ22" s="48"/>
      <c r="FK22" s="48"/>
      <c r="FL22" s="48">
        <v>-2.5000000000000001E-3</v>
      </c>
      <c r="FM22" s="48">
        <v>-8.0000000000000004E-4</v>
      </c>
      <c r="FN22" s="48">
        <v>-1E-4</v>
      </c>
      <c r="FO22" s="48">
        <v>-1.03E-2</v>
      </c>
      <c r="FP22" s="48">
        <v>-4.7999999999999996E-3</v>
      </c>
      <c r="FQ22" s="48"/>
      <c r="FR22" s="48"/>
      <c r="FS22" s="48">
        <v>5.1999999999999998E-3</v>
      </c>
      <c r="FT22" s="48">
        <v>-5.8999999999999999E-3</v>
      </c>
      <c r="FU22" s="48">
        <v>1.1900000000000001E-2</v>
      </c>
      <c r="FV22" s="48">
        <v>-4.0000000000000002E-4</v>
      </c>
      <c r="FW22" s="48">
        <v>8.0000000000000004E-4</v>
      </c>
      <c r="FX22" s="48"/>
      <c r="FY22" s="48"/>
      <c r="FZ22" s="48">
        <v>-9.9000000000000008E-3</v>
      </c>
      <c r="GA22" s="48">
        <v>-1.4E-3</v>
      </c>
      <c r="GB22" s="48">
        <v>-1.2800000000000001E-2</v>
      </c>
      <c r="GC22" s="48">
        <v>2.8999999999999998E-3</v>
      </c>
      <c r="GD22" s="48">
        <v>-4.0000000000000002E-4</v>
      </c>
      <c r="GE22" s="48"/>
      <c r="GF22" s="48"/>
      <c r="GG22" s="48">
        <v>1.1000000000000001E-3</v>
      </c>
      <c r="GH22" s="48">
        <v>-3.5000000000000001E-3</v>
      </c>
      <c r="GI22" s="48">
        <v>-4.3E-3</v>
      </c>
      <c r="GJ22" s="48">
        <v>1.2999999999999999E-3</v>
      </c>
      <c r="GK22" s="48">
        <v>3.0000000000000001E-3</v>
      </c>
      <c r="GL22" s="48"/>
      <c r="GM22" s="48"/>
      <c r="GN22" s="51">
        <f t="shared" si="12"/>
        <v>-1.2800000000000001E-2</v>
      </c>
      <c r="GO22" s="51">
        <f t="shared" si="13"/>
        <v>-1.3523809523809523E-3</v>
      </c>
      <c r="GP22" s="51">
        <f t="shared" si="14"/>
        <v>1.1900000000000001E-2</v>
      </c>
      <c r="GS22" s="15">
        <v>1.96959</v>
      </c>
      <c r="GT22" s="15">
        <v>2.0360999999999998</v>
      </c>
      <c r="GU22" s="15">
        <v>2.0615299999999999</v>
      </c>
      <c r="GV22" s="15">
        <v>2.0806200000000001</v>
      </c>
      <c r="GW22" s="15">
        <v>2.05498</v>
      </c>
      <c r="GX22" s="5" t="s">
        <v>94</v>
      </c>
      <c r="GY22" s="15">
        <v>1.9889600000000001</v>
      </c>
      <c r="GZ22" s="48">
        <v>-3.3E-3</v>
      </c>
      <c r="HA22" s="48">
        <v>-7.0000000000000001E-3</v>
      </c>
      <c r="HB22" s="48">
        <v>-6.7999999999999996E-3</v>
      </c>
      <c r="HC22" s="48">
        <v>-4.3E-3</v>
      </c>
      <c r="HD22" s="48">
        <v>-6.9999999999999999E-4</v>
      </c>
      <c r="HE22" s="48"/>
      <c r="HF22" s="48"/>
      <c r="HG22" s="48">
        <v>-3.5000000000000001E-3</v>
      </c>
      <c r="HH22" s="48">
        <v>7.4999999999999997E-3</v>
      </c>
      <c r="HI22" s="48">
        <v>-2E-3</v>
      </c>
      <c r="HJ22" s="48">
        <v>5.0000000000000001E-3</v>
      </c>
      <c r="HK22" s="48">
        <v>-7.4999999999999997E-3</v>
      </c>
      <c r="HL22" s="48"/>
      <c r="HM22" s="48"/>
      <c r="HN22" s="48">
        <v>8.9999999999999998E-4</v>
      </c>
      <c r="HO22" s="48">
        <v>8.0000000000000004E-4</v>
      </c>
      <c r="HP22" s="48">
        <v>-2.5999999999999999E-3</v>
      </c>
      <c r="HQ22" s="48">
        <v>-6.1000000000000004E-3</v>
      </c>
      <c r="HR22" s="48">
        <v>-2.3999999999999998E-3</v>
      </c>
      <c r="HS22" s="48"/>
      <c r="HT22" s="48"/>
      <c r="HU22" s="48">
        <v>-2E-3</v>
      </c>
      <c r="HV22" s="48">
        <v>2.2000000000000001E-3</v>
      </c>
      <c r="HW22" s="48">
        <v>4.7000000000000002E-3</v>
      </c>
      <c r="HX22" s="48">
        <v>-3.3999999999999998E-3</v>
      </c>
      <c r="HY22" s="48">
        <v>-5.4000000000000003E-3</v>
      </c>
      <c r="HZ22" s="48"/>
      <c r="IA22" s="48"/>
      <c r="IB22" s="48">
        <v>-2.5000000000000001E-3</v>
      </c>
      <c r="IC22" s="48">
        <v>2.3E-3</v>
      </c>
      <c r="ID22" s="48"/>
      <c r="IE22" s="51">
        <f t="shared" si="15"/>
        <v>-7.4999999999999997E-3</v>
      </c>
      <c r="IF22" s="51">
        <f t="shared" si="16"/>
        <v>-1.6409090909090913E-3</v>
      </c>
      <c r="IG22" s="51">
        <f t="shared" si="17"/>
        <v>7.4999999999999997E-3</v>
      </c>
      <c r="IJ22" s="15">
        <v>1.96959</v>
      </c>
      <c r="IK22" s="15">
        <v>2.0360999999999998</v>
      </c>
      <c r="IL22" s="15">
        <v>2.0615299999999999</v>
      </c>
      <c r="IM22" s="15">
        <v>2.0806200000000001</v>
      </c>
      <c r="IN22" s="15">
        <v>2.05498</v>
      </c>
      <c r="IO22" s="15">
        <v>1.9889600000000001</v>
      </c>
      <c r="IP22" s="5" t="s">
        <v>94</v>
      </c>
      <c r="IQ22" s="15">
        <v>1.92021</v>
      </c>
      <c r="IR22" s="48">
        <v>2.7000000000000001E-3</v>
      </c>
      <c r="IS22" s="48">
        <v>-5.5999999999999999E-3</v>
      </c>
      <c r="IT22" s="48">
        <v>-2E-3</v>
      </c>
      <c r="IU22" s="48"/>
      <c r="IV22" s="48"/>
      <c r="IW22" s="48">
        <v>-2.3999999999999998E-3</v>
      </c>
      <c r="IX22" s="48">
        <v>5.1999999999999998E-3</v>
      </c>
      <c r="IY22" s="48">
        <v>8.9999999999999998E-4</v>
      </c>
      <c r="IZ22" s="48">
        <v>5.0000000000000001E-4</v>
      </c>
      <c r="JA22" s="48">
        <v>1.1999999999999999E-3</v>
      </c>
      <c r="JB22" s="48"/>
      <c r="JC22" s="48"/>
      <c r="JD22" s="48">
        <v>-4.0000000000000002E-4</v>
      </c>
      <c r="JE22" s="48">
        <v>1.2999999999999999E-3</v>
      </c>
      <c r="JF22" s="48">
        <v>-3.3E-3</v>
      </c>
      <c r="JG22" s="48">
        <v>2.8E-3</v>
      </c>
      <c r="JH22" s="48">
        <v>-1.8E-3</v>
      </c>
      <c r="JI22" s="48"/>
      <c r="JJ22" s="48"/>
      <c r="JK22" s="48">
        <v>4.1999999999999997E-3</v>
      </c>
      <c r="JL22" s="48">
        <v>-4.0000000000000001E-3</v>
      </c>
      <c r="JM22" s="48">
        <v>-2.5999999999999999E-3</v>
      </c>
      <c r="JN22" s="48">
        <v>4.4000000000000003E-3</v>
      </c>
      <c r="JO22" s="48">
        <v>3.3E-3</v>
      </c>
      <c r="JP22" s="48"/>
      <c r="JQ22" s="48"/>
      <c r="JR22" s="48">
        <v>2.9999999999999997E-4</v>
      </c>
      <c r="JS22" s="48">
        <v>7.7000000000000002E-3</v>
      </c>
      <c r="JT22" s="48">
        <v>3.5999999999999999E-3</v>
      </c>
      <c r="JU22" s="48">
        <v>3.3E-3</v>
      </c>
      <c r="JV22" s="48">
        <v>9.5999999999999992E-3</v>
      </c>
      <c r="JW22" s="51">
        <f t="shared" si="18"/>
        <v>-5.5999999999999999E-3</v>
      </c>
      <c r="JX22" s="51">
        <f t="shared" si="19"/>
        <v>1.2565217391304348E-3</v>
      </c>
      <c r="JY22" s="51">
        <f t="shared" si="20"/>
        <v>9.5999999999999992E-3</v>
      </c>
      <c r="KB22" s="15">
        <v>1.96959</v>
      </c>
      <c r="KC22" s="15">
        <v>2.0360999999999998</v>
      </c>
      <c r="KD22" s="15">
        <v>2.0615299999999999</v>
      </c>
      <c r="KE22" s="15">
        <v>2.0806200000000001</v>
      </c>
      <c r="KF22" s="15">
        <v>2.05498</v>
      </c>
      <c r="KG22" s="15">
        <v>1.9889600000000001</v>
      </c>
      <c r="KH22" s="15">
        <v>1.92021</v>
      </c>
      <c r="KI22" s="5" t="s">
        <v>94</v>
      </c>
      <c r="KJ22" s="15">
        <v>1.9647600000000001</v>
      </c>
      <c r="KK22" s="48"/>
      <c r="KL22" s="48"/>
      <c r="KM22" s="48">
        <v>1.9E-3</v>
      </c>
      <c r="KN22" s="48">
        <v>-1.6999999999999999E-3</v>
      </c>
      <c r="KO22" s="48">
        <v>-4.0000000000000002E-4</v>
      </c>
      <c r="KP22" s="48">
        <v>-3.5999999999999999E-3</v>
      </c>
      <c r="KQ22" s="48">
        <v>6.4999999999999997E-3</v>
      </c>
      <c r="KR22" s="48"/>
      <c r="KS22" s="48"/>
      <c r="KT22" s="48">
        <v>2.5999999999999999E-3</v>
      </c>
      <c r="KU22" s="48">
        <v>2.0000000000000001E-4</v>
      </c>
      <c r="KV22" s="48">
        <v>-2.2000000000000001E-3</v>
      </c>
      <c r="KW22" s="48">
        <v>7.1999999999999998E-3</v>
      </c>
      <c r="KX22" s="48">
        <v>2.3999999999999998E-3</v>
      </c>
      <c r="KY22" s="48"/>
      <c r="KZ22" s="48"/>
      <c r="LA22" s="48">
        <v>-1E-3</v>
      </c>
      <c r="LB22" s="48">
        <v>4.1999999999999997E-3</v>
      </c>
      <c r="LC22" s="48">
        <v>-4.0000000000000001E-3</v>
      </c>
      <c r="LD22" s="48">
        <v>1.21E-2</v>
      </c>
      <c r="LE22" s="48">
        <v>-1.06E-2</v>
      </c>
      <c r="LF22" s="48"/>
      <c r="LG22" s="48"/>
      <c r="LH22" s="48">
        <v>0</v>
      </c>
      <c r="LI22" s="48">
        <v>3.0999999999999999E-3</v>
      </c>
      <c r="LJ22" s="48">
        <v>-6.7000000000000002E-3</v>
      </c>
      <c r="LK22" s="48">
        <v>-3.5999999999999999E-3</v>
      </c>
      <c r="LL22" s="48">
        <v>-3.3999999999999998E-3</v>
      </c>
      <c r="LM22" s="48"/>
      <c r="LN22" s="48"/>
      <c r="LO22" s="48">
        <v>2.5999999999999999E-3</v>
      </c>
      <c r="LP22" s="51">
        <f t="shared" si="21"/>
        <v>-1.06E-2</v>
      </c>
      <c r="LQ22" s="51">
        <f t="shared" si="22"/>
        <v>2.6666666666666646E-4</v>
      </c>
      <c r="LR22" s="51">
        <f t="shared" si="23"/>
        <v>1.21E-2</v>
      </c>
      <c r="LU22" s="15">
        <v>1.96959</v>
      </c>
      <c r="LV22" s="15">
        <v>2.0360999999999998</v>
      </c>
      <c r="LW22" s="15">
        <v>2.0615299999999999</v>
      </c>
      <c r="LX22" s="15">
        <v>2.0806200000000001</v>
      </c>
      <c r="LY22" s="15">
        <v>2.05498</v>
      </c>
      <c r="LZ22" s="15">
        <v>1.9889600000000001</v>
      </c>
      <c r="MA22" s="15">
        <v>1.92021</v>
      </c>
      <c r="MB22" s="15">
        <v>1.9647600000000001</v>
      </c>
      <c r="MC22" s="5" t="s">
        <v>94</v>
      </c>
      <c r="MD22" s="15">
        <v>1.9850300000000001</v>
      </c>
      <c r="ME22" s="48">
        <v>-2.5000000000000001E-3</v>
      </c>
      <c r="MF22" s="48">
        <v>-4.0000000000000001E-3</v>
      </c>
      <c r="MG22" s="48">
        <v>3.0999999999999999E-3</v>
      </c>
      <c r="MH22" s="48">
        <v>-1.5E-3</v>
      </c>
      <c r="MI22" s="48"/>
      <c r="MJ22" s="48"/>
      <c r="MK22" s="48">
        <v>-4.4999999999999997E-3</v>
      </c>
      <c r="ML22" s="48">
        <v>-2.8E-3</v>
      </c>
      <c r="MM22" s="48">
        <v>-8.5000000000000006E-3</v>
      </c>
      <c r="MN22" s="48">
        <v>-9.1999999999999998E-3</v>
      </c>
      <c r="MO22" s="48">
        <v>-3.0999999999999999E-3</v>
      </c>
      <c r="MP22" s="48"/>
      <c r="MQ22" s="48"/>
      <c r="MR22" s="48">
        <v>-1.1000000000000001E-3</v>
      </c>
      <c r="MS22" s="48">
        <v>1.6000000000000001E-3</v>
      </c>
      <c r="MT22" s="48">
        <v>3.3E-3</v>
      </c>
      <c r="MU22" s="48">
        <v>-2.5000000000000001E-3</v>
      </c>
      <c r="MV22" s="48">
        <v>-4.1999999999999997E-3</v>
      </c>
      <c r="MW22" s="48"/>
      <c r="MX22" s="48"/>
      <c r="MY22" s="48">
        <v>5.7000000000000002E-3</v>
      </c>
      <c r="MZ22" s="48">
        <v>-1.2999999999999999E-3</v>
      </c>
      <c r="NA22" s="48">
        <v>1.17E-2</v>
      </c>
      <c r="NB22" s="48">
        <v>1.8E-3</v>
      </c>
      <c r="NC22" s="48">
        <v>-1E-4</v>
      </c>
      <c r="ND22" s="48"/>
      <c r="NE22" s="48"/>
      <c r="NF22" s="48"/>
      <c r="NG22" s="48"/>
      <c r="NH22" s="48"/>
      <c r="NI22" s="48"/>
      <c r="NJ22" s="51">
        <f t="shared" si="24"/>
        <v>-9.1999999999999998E-3</v>
      </c>
      <c r="NK22" s="51">
        <f t="shared" si="25"/>
        <v>-9.5263157894736835E-4</v>
      </c>
      <c r="NL22" s="51">
        <f t="shared" si="26"/>
        <v>1.17E-2</v>
      </c>
      <c r="NO22" s="15"/>
      <c r="NP22" s="15"/>
      <c r="NQ22" s="15"/>
      <c r="NR22" s="15"/>
      <c r="NS22" s="15"/>
      <c r="NT22" s="15"/>
      <c r="NU22" s="15"/>
      <c r="NV22" s="95"/>
      <c r="NW22" s="15"/>
      <c r="NX22" s="5" t="s">
        <v>94</v>
      </c>
      <c r="NY22" s="6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51">
        <f t="shared" si="27"/>
        <v>0</v>
      </c>
      <c r="PF22" s="51" t="e">
        <f t="shared" si="28"/>
        <v>#DIV/0!</v>
      </c>
      <c r="PG22" s="51">
        <f t="shared" si="29"/>
        <v>0</v>
      </c>
      <c r="PJ22" s="15"/>
      <c r="PK22" s="15"/>
      <c r="PL22" s="15"/>
      <c r="PM22" s="15"/>
      <c r="PN22" s="15"/>
      <c r="PO22" s="15"/>
      <c r="PP22" s="15"/>
      <c r="PQ22" s="95"/>
      <c r="PR22" s="15"/>
      <c r="PS22" s="15"/>
      <c r="PT22" s="5" t="s">
        <v>94</v>
      </c>
      <c r="PU22" s="15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51">
        <f t="shared" si="30"/>
        <v>0</v>
      </c>
      <c r="RB22" s="51" t="e">
        <f t="shared" si="31"/>
        <v>#DIV/0!</v>
      </c>
      <c r="RC22" s="51">
        <f t="shared" si="32"/>
        <v>0</v>
      </c>
      <c r="RF22" s="15"/>
      <c r="RG22" s="15"/>
      <c r="RH22" s="15"/>
      <c r="RI22" s="15"/>
      <c r="RJ22" s="15"/>
      <c r="RK22" s="15"/>
      <c r="RL22" s="15"/>
      <c r="RM22" s="95"/>
      <c r="RN22" s="15"/>
      <c r="RO22" s="15"/>
      <c r="RP22" s="15"/>
      <c r="RQ22" s="5" t="s">
        <v>94</v>
      </c>
      <c r="RR22" s="15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51">
        <f t="shared" si="33"/>
        <v>0</v>
      </c>
      <c r="SY22" s="51" t="e">
        <f t="shared" si="34"/>
        <v>#DIV/0!</v>
      </c>
      <c r="SZ22" s="51">
        <f t="shared" si="35"/>
        <v>0</v>
      </c>
    </row>
    <row r="23" spans="1:520" ht="15.75" thickBot="1" x14ac:dyDescent="0.3">
      <c r="B23" s="5" t="s">
        <v>87</v>
      </c>
      <c r="C23" s="15">
        <v>1.7215</v>
      </c>
      <c r="D23" s="48">
        <v>-2E-3</v>
      </c>
      <c r="E23" s="48">
        <v>-6.7999999999999996E-3</v>
      </c>
      <c r="F23" s="48">
        <v>-2.8E-3</v>
      </c>
      <c r="G23" s="48"/>
      <c r="H23" s="48"/>
      <c r="I23" s="48">
        <v>4.0000000000000001E-3</v>
      </c>
      <c r="J23" s="48">
        <v>-5.0000000000000001E-4</v>
      </c>
      <c r="K23" s="48">
        <v>5.0000000000000001E-4</v>
      </c>
      <c r="L23" s="48">
        <v>-8.0000000000000004E-4</v>
      </c>
      <c r="M23" s="48">
        <v>-8.9999999999999998E-4</v>
      </c>
      <c r="N23" s="48"/>
      <c r="O23" s="48"/>
      <c r="P23" s="48">
        <v>-5.1000000000000004E-3</v>
      </c>
      <c r="Q23" s="48">
        <v>2.8E-3</v>
      </c>
      <c r="R23" s="48">
        <v>1E-4</v>
      </c>
      <c r="S23" s="48">
        <v>3.0000000000000001E-3</v>
      </c>
      <c r="T23" s="48">
        <v>-3.5999999999999999E-3</v>
      </c>
      <c r="U23" s="48"/>
      <c r="V23" s="48"/>
      <c r="W23" s="48">
        <v>-1.4E-3</v>
      </c>
      <c r="X23" s="48">
        <v>4.7999999999999996E-3</v>
      </c>
      <c r="Y23" s="48">
        <v>1.2E-2</v>
      </c>
      <c r="Z23" s="48">
        <v>-1.5E-3</v>
      </c>
      <c r="AA23" s="48">
        <v>-2.5000000000000001E-3</v>
      </c>
      <c r="AB23" s="48"/>
      <c r="AC23" s="48"/>
      <c r="AD23" s="48">
        <v>2.5999999999999999E-3</v>
      </c>
      <c r="AE23" s="48">
        <v>-5.0000000000000001E-3</v>
      </c>
      <c r="AF23" s="48">
        <v>2.7000000000000001E-3</v>
      </c>
      <c r="AG23" s="48">
        <v>5.7999999999999996E-3</v>
      </c>
      <c r="AH23" s="48">
        <v>1.0500000000000001E-2</v>
      </c>
      <c r="AI23" s="51">
        <f t="shared" si="0"/>
        <v>-6.7999999999999996E-3</v>
      </c>
      <c r="AJ23" s="51">
        <f t="shared" si="1"/>
        <v>6.9130434782608695E-4</v>
      </c>
      <c r="AK23" s="51">
        <f t="shared" si="2"/>
        <v>1.2E-2</v>
      </c>
      <c r="AL23" t="s">
        <v>0</v>
      </c>
      <c r="AM23" s="15">
        <v>1.7215</v>
      </c>
      <c r="AN23" s="9" t="s">
        <v>87</v>
      </c>
      <c r="AO23" s="15">
        <v>1.74383</v>
      </c>
      <c r="AP23" s="48"/>
      <c r="AQ23" s="48"/>
      <c r="AR23" s="48">
        <v>-1.1299999999999999E-2</v>
      </c>
      <c r="AS23" s="48">
        <v>2.3E-3</v>
      </c>
      <c r="AT23" s="48">
        <v>-2E-3</v>
      </c>
      <c r="AU23" s="48">
        <v>-5.3E-3</v>
      </c>
      <c r="AV23" s="48">
        <v>-1.6999999999999999E-3</v>
      </c>
      <c r="AW23" s="48"/>
      <c r="AX23" s="48"/>
      <c r="AY23" s="48">
        <v>3.0000000000000001E-3</v>
      </c>
      <c r="AZ23" s="48">
        <v>1.1999999999999999E-3</v>
      </c>
      <c r="BA23" s="48">
        <v>-2.3E-3</v>
      </c>
      <c r="BB23" s="48">
        <v>7.7999999999999996E-3</v>
      </c>
      <c r="BC23" s="48">
        <v>-1E-3</v>
      </c>
      <c r="BD23" s="48"/>
      <c r="BE23" s="48"/>
      <c r="BF23" s="48">
        <v>-4.4000000000000003E-3</v>
      </c>
      <c r="BG23" s="48">
        <v>1.5E-3</v>
      </c>
      <c r="BH23" s="48">
        <v>-8.6999999999999994E-3</v>
      </c>
      <c r="BI23" s="48">
        <v>-1E-4</v>
      </c>
      <c r="BJ23" s="48">
        <v>3.0999999999999999E-3</v>
      </c>
      <c r="BK23" s="48"/>
      <c r="BL23" s="48"/>
      <c r="BM23" s="48">
        <v>2.7000000000000001E-3</v>
      </c>
      <c r="BN23" s="48">
        <v>4.7000000000000002E-3</v>
      </c>
      <c r="BO23" s="48">
        <v>-4.1000000000000003E-3</v>
      </c>
      <c r="BP23" s="48">
        <v>3.3999999999999998E-3</v>
      </c>
      <c r="BQ23" s="48">
        <v>-5.5999999999999999E-3</v>
      </c>
      <c r="BR23" s="48"/>
      <c r="BS23" s="48"/>
      <c r="BT23" s="48"/>
      <c r="BU23" s="51">
        <f t="shared" si="3"/>
        <v>-1.1299999999999999E-2</v>
      </c>
      <c r="BV23" s="51">
        <f t="shared" si="4"/>
        <v>-8.4000000000000014E-4</v>
      </c>
      <c r="BW23" s="51">
        <f t="shared" si="5"/>
        <v>7.7999999999999996E-3</v>
      </c>
      <c r="BZ23" s="15">
        <v>1.7215</v>
      </c>
      <c r="CA23" s="15">
        <v>1.74383</v>
      </c>
      <c r="CB23" s="5" t="s">
        <v>87</v>
      </c>
      <c r="CC23" s="15">
        <v>1.7185600000000001</v>
      </c>
      <c r="CD23" s="48"/>
      <c r="CE23" s="48">
        <v>-9.4000000000000004E-3</v>
      </c>
      <c r="CF23" s="48">
        <v>9.7999999999999997E-3</v>
      </c>
      <c r="CG23" s="48">
        <v>4.4999999999999997E-3</v>
      </c>
      <c r="CH23" s="48">
        <v>7.9000000000000008E-3</v>
      </c>
      <c r="CI23" s="48">
        <v>8.5000000000000006E-3</v>
      </c>
      <c r="CJ23" s="48"/>
      <c r="CK23" s="48"/>
      <c r="CL23" s="48">
        <v>2.6599999999999999E-2</v>
      </c>
      <c r="CM23" s="48">
        <v>-9.5999999999999992E-3</v>
      </c>
      <c r="CN23" s="48">
        <v>-1.4E-3</v>
      </c>
      <c r="CO23" s="48">
        <v>-9.2999999999999992E-3</v>
      </c>
      <c r="CP23" s="48">
        <v>-2.8400000000000002E-2</v>
      </c>
      <c r="CQ23" s="48"/>
      <c r="CR23" s="48"/>
      <c r="CS23" s="48">
        <v>1.37E-2</v>
      </c>
      <c r="CT23" s="48">
        <v>-4.5999999999999999E-3</v>
      </c>
      <c r="CU23" s="48">
        <v>-1.37E-2</v>
      </c>
      <c r="CV23" s="48">
        <v>-1.1599999999999999E-2</v>
      </c>
      <c r="CW23" s="48">
        <v>2.2000000000000001E-3</v>
      </c>
      <c r="CX23" s="48"/>
      <c r="CY23" s="48"/>
      <c r="CZ23" s="48">
        <v>3.8E-3</v>
      </c>
      <c r="DA23" s="180">
        <v>1.5800000000000002E-2</v>
      </c>
      <c r="DB23" s="48">
        <v>-7.7999999999999996E-3</v>
      </c>
      <c r="DC23" s="48">
        <v>1.4999999999999999E-2</v>
      </c>
      <c r="DD23" s="48">
        <v>1.8700000000000001E-2</v>
      </c>
      <c r="DE23" s="48"/>
      <c r="DF23" s="48"/>
      <c r="DG23" s="48">
        <v>1.0999999999999999E-2</v>
      </c>
      <c r="DH23" s="48">
        <v>-7.1999999999999998E-3</v>
      </c>
      <c r="DI23" s="51">
        <f t="shared" si="6"/>
        <v>-2.8400000000000002E-2</v>
      </c>
      <c r="DJ23" s="51">
        <f t="shared" si="7"/>
        <v>1.5681818181818184E-3</v>
      </c>
      <c r="DK23" s="51">
        <f t="shared" si="8"/>
        <v>2.6599999999999999E-2</v>
      </c>
      <c r="DN23" s="15">
        <v>1.7215</v>
      </c>
      <c r="DO23" s="15">
        <v>1.74383</v>
      </c>
      <c r="DP23" s="15">
        <v>1.7185600000000001</v>
      </c>
      <c r="DQ23" s="5" t="s">
        <v>87</v>
      </c>
      <c r="DR23" s="15">
        <v>1.74447</v>
      </c>
      <c r="DS23" s="48">
        <v>5.1999999999999998E-3</v>
      </c>
      <c r="DT23" s="48">
        <v>-1.1000000000000001E-3</v>
      </c>
      <c r="DU23" s="48">
        <v>-5.4000000000000003E-3</v>
      </c>
      <c r="DV23" s="48"/>
      <c r="DW23" s="48"/>
      <c r="DX23" s="48">
        <v>-8.8999999999999999E-3</v>
      </c>
      <c r="DY23" s="48">
        <v>8.0000000000000004E-4</v>
      </c>
      <c r="DZ23" s="48">
        <v>4.8999999999999998E-3</v>
      </c>
      <c r="EA23" s="48">
        <v>4.1000000000000003E-3</v>
      </c>
      <c r="EB23" s="48">
        <v>-2.0000000000000001E-4</v>
      </c>
      <c r="EC23" s="48"/>
      <c r="ED23" s="48"/>
      <c r="EE23" s="48">
        <v>4.0000000000000002E-4</v>
      </c>
      <c r="EF23" s="48">
        <v>8.6999999999999994E-3</v>
      </c>
      <c r="EG23" s="48">
        <v>8.5000000000000006E-3</v>
      </c>
      <c r="EH23" s="48">
        <v>-4.5999999999999999E-3</v>
      </c>
      <c r="EI23" s="48">
        <v>-1.5E-3</v>
      </c>
      <c r="EJ23" s="48"/>
      <c r="EK23" s="48"/>
      <c r="EL23" s="48">
        <v>5.0000000000000001E-3</v>
      </c>
      <c r="EM23" s="48">
        <v>-7.3000000000000001E-3</v>
      </c>
      <c r="EN23" s="48">
        <v>-2.9999999999999997E-4</v>
      </c>
      <c r="EO23" s="48">
        <v>-5.1999999999999998E-3</v>
      </c>
      <c r="EP23" s="48">
        <v>3.3999999999999998E-3</v>
      </c>
      <c r="EQ23" s="48"/>
      <c r="ER23" s="48"/>
      <c r="ES23" s="48">
        <v>1.9E-3</v>
      </c>
      <c r="ET23" s="48">
        <v>-2.8999999999999998E-3</v>
      </c>
      <c r="EU23" s="48">
        <v>-4.4999999999999997E-3</v>
      </c>
      <c r="EV23" s="48">
        <v>1.47E-2</v>
      </c>
      <c r="EW23" s="48"/>
      <c r="EX23" s="51">
        <f t="shared" si="9"/>
        <v>-8.8999999999999999E-3</v>
      </c>
      <c r="EY23" s="51">
        <f t="shared" si="10"/>
        <v>7.1363636363636377E-4</v>
      </c>
      <c r="EZ23" s="51">
        <f t="shared" si="11"/>
        <v>1.47E-2</v>
      </c>
      <c r="FC23" s="15">
        <v>1.7215</v>
      </c>
      <c r="FD23" s="15">
        <v>1.74383</v>
      </c>
      <c r="FE23" s="15">
        <v>1.7185600000000001</v>
      </c>
      <c r="FF23" s="15">
        <v>1.74447</v>
      </c>
      <c r="FG23" s="5" t="s">
        <v>87</v>
      </c>
      <c r="FH23" s="15">
        <v>1.75556</v>
      </c>
      <c r="FI23" s="48">
        <v>2E-3</v>
      </c>
      <c r="FJ23" s="48"/>
      <c r="FK23" s="48"/>
      <c r="FL23" s="48">
        <v>-3.3999999999999998E-3</v>
      </c>
      <c r="FM23" s="48">
        <v>-2.8999999999999998E-3</v>
      </c>
      <c r="FN23" s="48">
        <v>-5.0000000000000001E-4</v>
      </c>
      <c r="FO23" s="48">
        <v>-9.7999999999999997E-3</v>
      </c>
      <c r="FP23" s="48">
        <v>8.0000000000000004E-4</v>
      </c>
      <c r="FQ23" s="48"/>
      <c r="FR23" s="48"/>
      <c r="FS23" s="48">
        <v>1.1000000000000001E-3</v>
      </c>
      <c r="FT23" s="48">
        <v>-1E-3</v>
      </c>
      <c r="FU23" s="48">
        <v>1E-4</v>
      </c>
      <c r="FV23" s="48">
        <v>-4.4000000000000003E-3</v>
      </c>
      <c r="FW23" s="48">
        <v>-6.7000000000000002E-3</v>
      </c>
      <c r="FX23" s="48"/>
      <c r="FY23" s="48"/>
      <c r="FZ23" s="48">
        <v>-3.8999999999999998E-3</v>
      </c>
      <c r="GA23" s="48">
        <v>5.1000000000000004E-3</v>
      </c>
      <c r="GB23" s="48">
        <v>-4.1999999999999997E-3</v>
      </c>
      <c r="GC23" s="48">
        <v>2.8999999999999998E-3</v>
      </c>
      <c r="GD23" s="48">
        <v>-1.4E-3</v>
      </c>
      <c r="GE23" s="48"/>
      <c r="GF23" s="48"/>
      <c r="GG23" s="48">
        <v>0</v>
      </c>
      <c r="GH23" s="48">
        <v>-2.2000000000000001E-3</v>
      </c>
      <c r="GI23" s="48">
        <v>-7.7000000000000002E-3</v>
      </c>
      <c r="GJ23" s="48">
        <v>5.8999999999999999E-3</v>
      </c>
      <c r="GK23" s="48">
        <v>8.0000000000000004E-4</v>
      </c>
      <c r="GL23" s="48"/>
      <c r="GM23" s="48"/>
      <c r="GN23" s="51">
        <f t="shared" si="12"/>
        <v>-9.7999999999999997E-3</v>
      </c>
      <c r="GO23" s="51">
        <f t="shared" si="13"/>
        <v>-1.4000000000000002E-3</v>
      </c>
      <c r="GP23" s="51">
        <f t="shared" si="14"/>
        <v>5.8999999999999999E-3</v>
      </c>
      <c r="GS23" s="15">
        <v>1.7215</v>
      </c>
      <c r="GT23" s="15">
        <v>1.74383</v>
      </c>
      <c r="GU23" s="15">
        <v>1.7185600000000001</v>
      </c>
      <c r="GV23" s="15">
        <v>1.74447</v>
      </c>
      <c r="GW23" s="15">
        <v>1.75556</v>
      </c>
      <c r="GX23" s="5" t="s">
        <v>87</v>
      </c>
      <c r="GY23" s="15">
        <v>1.6991000000000001</v>
      </c>
      <c r="GZ23" s="48">
        <v>-1E-3</v>
      </c>
      <c r="HA23" s="48">
        <v>1E-3</v>
      </c>
      <c r="HB23" s="48">
        <v>2.9999999999999997E-4</v>
      </c>
      <c r="HC23" s="48">
        <v>1.5E-3</v>
      </c>
      <c r="HD23" s="48">
        <v>5.0000000000000001E-4</v>
      </c>
      <c r="HE23" s="48"/>
      <c r="HF23" s="48"/>
      <c r="HG23" s="48">
        <v>1.4E-3</v>
      </c>
      <c r="HH23" s="48">
        <v>2.8999999999999998E-3</v>
      </c>
      <c r="HI23" s="48">
        <v>1E-3</v>
      </c>
      <c r="HJ23" s="48">
        <v>4.4000000000000003E-3</v>
      </c>
      <c r="HK23" s="48">
        <v>-7.6E-3</v>
      </c>
      <c r="HL23" s="48"/>
      <c r="HM23" s="48"/>
      <c r="HN23" s="48">
        <v>4.1000000000000003E-3</v>
      </c>
      <c r="HO23" s="48">
        <v>-4.7999999999999996E-3</v>
      </c>
      <c r="HP23" s="48">
        <v>2.9999999999999997E-4</v>
      </c>
      <c r="HQ23" s="48">
        <v>-8.0000000000000002E-3</v>
      </c>
      <c r="HR23" s="180">
        <v>-4.4999999999999997E-3</v>
      </c>
      <c r="HS23" s="48"/>
      <c r="HT23" s="48"/>
      <c r="HU23" s="48">
        <v>3.5000000000000001E-3</v>
      </c>
      <c r="HV23" s="48">
        <v>6.4000000000000003E-3</v>
      </c>
      <c r="HW23" s="48">
        <v>-1.9E-3</v>
      </c>
      <c r="HX23" s="48">
        <v>2.0000000000000001E-4</v>
      </c>
      <c r="HY23" s="48">
        <v>-3.0000000000000001E-3</v>
      </c>
      <c r="HZ23" s="48"/>
      <c r="IA23" s="48"/>
      <c r="IB23" s="48">
        <v>-4.7999999999999996E-3</v>
      </c>
      <c r="IC23" s="48">
        <v>1.8E-3</v>
      </c>
      <c r="ID23" s="48"/>
      <c r="IE23" s="51">
        <f t="shared" si="15"/>
        <v>-8.0000000000000002E-3</v>
      </c>
      <c r="IF23" s="51">
        <f t="shared" si="16"/>
        <v>-2.8636363636363636E-4</v>
      </c>
      <c r="IG23" s="51">
        <f t="shared" si="17"/>
        <v>6.4000000000000003E-3</v>
      </c>
      <c r="IJ23" s="15">
        <v>1.7215</v>
      </c>
      <c r="IK23" s="15">
        <v>1.74383</v>
      </c>
      <c r="IL23" s="15">
        <v>1.7185600000000001</v>
      </c>
      <c r="IM23" s="15">
        <v>1.74447</v>
      </c>
      <c r="IN23" s="15">
        <v>1.75556</v>
      </c>
      <c r="IO23" s="15">
        <v>1.6991000000000001</v>
      </c>
      <c r="IP23" s="5" t="s">
        <v>87</v>
      </c>
      <c r="IQ23" s="15">
        <v>1.6831400000000001</v>
      </c>
      <c r="IR23" s="48">
        <v>7.0000000000000001E-3</v>
      </c>
      <c r="IS23" s="48">
        <v>-1.8E-3</v>
      </c>
      <c r="IT23" s="48">
        <v>-2.0000000000000001E-4</v>
      </c>
      <c r="IU23" s="48"/>
      <c r="IV23" s="48"/>
      <c r="IW23" s="48">
        <v>4.4999999999999997E-3</v>
      </c>
      <c r="IX23" s="48">
        <v>8.6999999999999994E-3</v>
      </c>
      <c r="IY23" s="48">
        <v>-1E-3</v>
      </c>
      <c r="IZ23" s="48">
        <v>4.7000000000000002E-3</v>
      </c>
      <c r="JA23" s="48">
        <v>2.0999999999999999E-3</v>
      </c>
      <c r="JB23" s="48"/>
      <c r="JC23" s="48"/>
      <c r="JD23" s="48">
        <v>-4.3E-3</v>
      </c>
      <c r="JE23" s="48">
        <v>5.9999999999999995E-4</v>
      </c>
      <c r="JF23" s="48">
        <v>-4.7999999999999996E-3</v>
      </c>
      <c r="JG23" s="180">
        <v>2.3E-3</v>
      </c>
      <c r="JH23" s="48">
        <v>1.6999999999999999E-3</v>
      </c>
      <c r="JI23" s="48"/>
      <c r="JJ23" s="48"/>
      <c r="JK23" s="48">
        <v>3.8999999999999998E-3</v>
      </c>
      <c r="JL23" s="48">
        <v>-4.0000000000000002E-4</v>
      </c>
      <c r="JM23" s="48">
        <v>-2.5999999999999999E-3</v>
      </c>
      <c r="JN23" s="48">
        <v>-5.9999999999999995E-4</v>
      </c>
      <c r="JO23" s="48">
        <v>4.8999999999999998E-3</v>
      </c>
      <c r="JP23" s="48"/>
      <c r="JQ23" s="48"/>
      <c r="JR23" s="48">
        <v>2.2000000000000001E-3</v>
      </c>
      <c r="JS23" s="48">
        <v>5.7000000000000002E-3</v>
      </c>
      <c r="JT23" s="48">
        <v>1.6999999999999999E-3</v>
      </c>
      <c r="JU23" s="48">
        <v>1.44E-2</v>
      </c>
      <c r="JV23" s="48">
        <v>-1.6999999999999999E-3</v>
      </c>
      <c r="JW23" s="51">
        <f t="shared" si="18"/>
        <v>-4.7999999999999996E-3</v>
      </c>
      <c r="JX23" s="51">
        <f t="shared" si="19"/>
        <v>2.0434782608695656E-3</v>
      </c>
      <c r="JY23" s="51">
        <f t="shared" si="20"/>
        <v>1.44E-2</v>
      </c>
      <c r="KB23" s="15">
        <v>1.7215</v>
      </c>
      <c r="KC23" s="15">
        <v>1.74383</v>
      </c>
      <c r="KD23" s="15">
        <v>1.7185600000000001</v>
      </c>
      <c r="KE23" s="15">
        <v>1.74447</v>
      </c>
      <c r="KF23" s="15">
        <v>1.75556</v>
      </c>
      <c r="KG23" s="15">
        <v>1.6991000000000001</v>
      </c>
      <c r="KH23" s="15">
        <v>1.6831400000000001</v>
      </c>
      <c r="KI23" s="5" t="s">
        <v>87</v>
      </c>
      <c r="KJ23" s="15">
        <v>1.7532300000000001</v>
      </c>
      <c r="KK23" s="48"/>
      <c r="KL23" s="48"/>
      <c r="KM23" s="48">
        <v>-2.3E-3</v>
      </c>
      <c r="KN23" s="48">
        <v>-4.8999999999999998E-3</v>
      </c>
      <c r="KO23" s="48">
        <v>-4.0000000000000002E-4</v>
      </c>
      <c r="KP23" s="48">
        <v>5.1000000000000004E-3</v>
      </c>
      <c r="KQ23" s="48">
        <v>-5.9999999999999995E-4</v>
      </c>
      <c r="KR23" s="48"/>
      <c r="KS23" s="48"/>
      <c r="KT23" s="48">
        <v>-5.9999999999999995E-4</v>
      </c>
      <c r="KU23" s="48">
        <v>-6.0000000000000001E-3</v>
      </c>
      <c r="KV23" s="48">
        <v>-5.1000000000000004E-3</v>
      </c>
      <c r="KW23" s="48">
        <v>6.9999999999999999E-4</v>
      </c>
      <c r="KX23" s="48">
        <v>4.5999999999999999E-3</v>
      </c>
      <c r="KY23" s="48"/>
      <c r="KZ23" s="48"/>
      <c r="LA23" s="48">
        <v>-2.5999999999999999E-3</v>
      </c>
      <c r="LB23" s="48">
        <v>6.8999999999999999E-3</v>
      </c>
      <c r="LC23" s="48">
        <v>-6.6E-3</v>
      </c>
      <c r="LD23" s="48">
        <v>6.1999999999999998E-3</v>
      </c>
      <c r="LE23" s="48">
        <v>-8.9999999999999993E-3</v>
      </c>
      <c r="LF23" s="48"/>
      <c r="LG23" s="48"/>
      <c r="LH23" s="48">
        <v>1.1999999999999999E-3</v>
      </c>
      <c r="LI23" s="48">
        <v>3.0999999999999999E-3</v>
      </c>
      <c r="LJ23" s="48">
        <v>2.7000000000000001E-3</v>
      </c>
      <c r="LK23" s="48">
        <v>-2.2000000000000001E-3</v>
      </c>
      <c r="LL23" s="48">
        <v>9.1000000000000004E-3</v>
      </c>
      <c r="LM23" s="48"/>
      <c r="LN23" s="48"/>
      <c r="LO23" s="180">
        <v>-2.2000000000000001E-3</v>
      </c>
      <c r="LP23" s="51">
        <f t="shared" si="21"/>
        <v>-8.9999999999999993E-3</v>
      </c>
      <c r="LQ23" s="51">
        <f t="shared" si="22"/>
        <v>-1.3809523809523816E-4</v>
      </c>
      <c r="LR23" s="51">
        <f t="shared" si="23"/>
        <v>9.1000000000000004E-3</v>
      </c>
      <c r="LU23" s="15">
        <v>1.7215</v>
      </c>
      <c r="LV23" s="15">
        <v>1.74383</v>
      </c>
      <c r="LW23" s="15">
        <v>1.7185600000000001</v>
      </c>
      <c r="LX23" s="15">
        <v>1.74447</v>
      </c>
      <c r="LY23" s="15">
        <v>1.75556</v>
      </c>
      <c r="LZ23" s="15">
        <v>1.6991000000000001</v>
      </c>
      <c r="MA23" s="15">
        <v>1.6831400000000001</v>
      </c>
      <c r="MB23" s="15">
        <v>1.7532300000000001</v>
      </c>
      <c r="MC23" s="5" t="s">
        <v>87</v>
      </c>
      <c r="MD23" s="15">
        <v>1.7436400000000001</v>
      </c>
      <c r="ME23" s="48">
        <v>3.0000000000000001E-3</v>
      </c>
      <c r="MF23" s="48">
        <v>-3.8E-3</v>
      </c>
      <c r="MG23" s="48">
        <v>8.9999999999999998E-4</v>
      </c>
      <c r="MH23" s="48">
        <v>-5.4000000000000003E-3</v>
      </c>
      <c r="MI23" s="48"/>
      <c r="MJ23" s="48"/>
      <c r="MK23" s="48">
        <v>-6.0000000000000001E-3</v>
      </c>
      <c r="ML23" s="48">
        <v>-3.3E-3</v>
      </c>
      <c r="MM23" s="48">
        <v>-5.3E-3</v>
      </c>
      <c r="MN23" s="48">
        <v>-1.09E-2</v>
      </c>
      <c r="MO23" s="48">
        <v>-1.2999999999999999E-3</v>
      </c>
      <c r="MP23" s="48"/>
      <c r="MQ23" s="48"/>
      <c r="MR23" s="48">
        <v>4.0000000000000001E-3</v>
      </c>
      <c r="MS23" s="48">
        <v>4.3E-3</v>
      </c>
      <c r="MT23" s="48">
        <v>5.4000000000000003E-3</v>
      </c>
      <c r="MU23" s="48">
        <v>-2.9999999999999997E-4</v>
      </c>
      <c r="MV23" s="48">
        <v>-8.9999999999999998E-4</v>
      </c>
      <c r="MW23" s="48"/>
      <c r="MX23" s="48"/>
      <c r="MY23" s="48">
        <v>-6.9999999999999999E-4</v>
      </c>
      <c r="MZ23" s="48">
        <v>-6.6E-3</v>
      </c>
      <c r="NA23" s="48">
        <v>5.4000000000000003E-3</v>
      </c>
      <c r="NB23" s="48">
        <v>-5.9999999999999995E-4</v>
      </c>
      <c r="NC23" s="48">
        <v>2.8E-3</v>
      </c>
      <c r="ND23" s="48"/>
      <c r="NE23" s="48"/>
      <c r="NF23" s="48"/>
      <c r="NG23" s="48"/>
      <c r="NH23" s="48"/>
      <c r="NI23" s="48"/>
      <c r="NJ23" s="51">
        <f t="shared" si="24"/>
        <v>-1.09E-2</v>
      </c>
      <c r="NK23" s="51">
        <f t="shared" si="25"/>
        <v>-1.0157894736842104E-3</v>
      </c>
      <c r="NL23" s="51">
        <f t="shared" si="26"/>
        <v>5.4000000000000003E-3</v>
      </c>
      <c r="NO23" s="15"/>
      <c r="NP23" s="15"/>
      <c r="NQ23" s="15"/>
      <c r="NR23" s="15"/>
      <c r="NS23" s="15"/>
      <c r="NT23" s="15"/>
      <c r="NU23" s="15"/>
      <c r="NV23" s="95"/>
      <c r="NW23" s="15"/>
      <c r="NX23" s="5" t="s">
        <v>87</v>
      </c>
      <c r="NY23" s="6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51">
        <f t="shared" si="27"/>
        <v>0</v>
      </c>
      <c r="PF23" s="51" t="e">
        <f t="shared" si="28"/>
        <v>#DIV/0!</v>
      </c>
      <c r="PG23" s="51">
        <f t="shared" si="29"/>
        <v>0</v>
      </c>
      <c r="PJ23" s="15"/>
      <c r="PK23" s="15"/>
      <c r="PL23" s="15"/>
      <c r="PM23" s="15"/>
      <c r="PN23" s="15"/>
      <c r="PO23" s="15"/>
      <c r="PP23" s="15"/>
      <c r="PQ23" s="95"/>
      <c r="PR23" s="15"/>
      <c r="PS23" s="15"/>
      <c r="PT23" s="5" t="s">
        <v>87</v>
      </c>
      <c r="PU23" s="15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51">
        <f t="shared" si="30"/>
        <v>0</v>
      </c>
      <c r="RB23" s="51" t="e">
        <f t="shared" si="31"/>
        <v>#DIV/0!</v>
      </c>
      <c r="RC23" s="51">
        <f t="shared" si="32"/>
        <v>0</v>
      </c>
      <c r="RF23" s="15"/>
      <c r="RG23" s="15"/>
      <c r="RH23" s="15"/>
      <c r="RI23" s="15"/>
      <c r="RJ23" s="15"/>
      <c r="RK23" s="15"/>
      <c r="RL23" s="15"/>
      <c r="RM23" s="95"/>
      <c r="RN23" s="15"/>
      <c r="RO23" s="15"/>
      <c r="RP23" s="15"/>
      <c r="RQ23" s="5" t="s">
        <v>87</v>
      </c>
      <c r="RR23" s="15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51">
        <f t="shared" si="33"/>
        <v>0</v>
      </c>
      <c r="SY23" s="51" t="e">
        <f t="shared" si="34"/>
        <v>#DIV/0!</v>
      </c>
      <c r="SZ23" s="51">
        <f t="shared" si="35"/>
        <v>0</v>
      </c>
    </row>
    <row r="24" spans="1:520" ht="15.75" thickBot="1" x14ac:dyDescent="0.3">
      <c r="B24" s="5" t="s">
        <v>109</v>
      </c>
      <c r="C24" s="15">
        <v>9.2200000000000006</v>
      </c>
      <c r="D24" s="48">
        <v>-4.0000000000000001E-3</v>
      </c>
      <c r="E24" s="48">
        <v>-4.4000000000000003E-3</v>
      </c>
      <c r="F24" s="48">
        <v>-4.4000000000000003E-3</v>
      </c>
      <c r="G24" s="48"/>
      <c r="H24" s="48"/>
      <c r="I24" s="48">
        <v>8.3999999999999995E-3</v>
      </c>
      <c r="J24" s="48">
        <v>-8.2000000000000007E-3</v>
      </c>
      <c r="K24" s="48">
        <v>-1.2999999999999999E-3</v>
      </c>
      <c r="L24" s="48">
        <v>-4.5999999999999999E-3</v>
      </c>
      <c r="M24" s="48">
        <v>-2.2000000000000001E-3</v>
      </c>
      <c r="N24" s="48"/>
      <c r="O24" s="48"/>
      <c r="P24" s="48">
        <v>-9.1999999999999998E-3</v>
      </c>
      <c r="Q24" s="48">
        <v>8.9999999999999998E-4</v>
      </c>
      <c r="R24" s="48">
        <v>2.3E-3</v>
      </c>
      <c r="S24" s="48">
        <v>1.1999999999999999E-3</v>
      </c>
      <c r="T24" s="48">
        <v>-7.7999999999999996E-3</v>
      </c>
      <c r="U24" s="48"/>
      <c r="V24" s="48"/>
      <c r="W24" s="48">
        <v>1E-3</v>
      </c>
      <c r="X24" s="48">
        <v>8.3000000000000001E-3</v>
      </c>
      <c r="Y24" s="48">
        <v>7.1999999999999998E-3</v>
      </c>
      <c r="Z24" s="48">
        <v>3.3999999999999998E-3</v>
      </c>
      <c r="AA24" s="48">
        <v>-3.8E-3</v>
      </c>
      <c r="AB24" s="48"/>
      <c r="AC24" s="48"/>
      <c r="AD24" s="48">
        <v>-1.4E-3</v>
      </c>
      <c r="AE24" s="48">
        <v>-2.7000000000000001E-3</v>
      </c>
      <c r="AF24" s="48">
        <v>-8.0000000000000004E-4</v>
      </c>
      <c r="AG24" s="48">
        <v>5.8999999999999999E-3</v>
      </c>
      <c r="AH24" s="48">
        <v>8.6999999999999994E-3</v>
      </c>
      <c r="AI24" s="51">
        <f t="shared" si="0"/>
        <v>-9.1999999999999998E-3</v>
      </c>
      <c r="AJ24" s="51">
        <f t="shared" si="1"/>
        <v>-3.2608695652173926E-4</v>
      </c>
      <c r="AK24" s="51">
        <f t="shared" si="2"/>
        <v>8.6999999999999994E-3</v>
      </c>
      <c r="AM24" s="15">
        <v>9.2200000000000006</v>
      </c>
      <c r="AN24" s="9" t="s">
        <v>109</v>
      </c>
      <c r="AO24" s="15">
        <v>9.1479999999999997</v>
      </c>
      <c r="AP24" s="48"/>
      <c r="AQ24" s="48"/>
      <c r="AR24" s="48">
        <v>-3.5999999999999999E-3</v>
      </c>
      <c r="AS24" s="48">
        <v>-8.0000000000000004E-4</v>
      </c>
      <c r="AT24" s="48">
        <v>-6.1000000000000004E-3</v>
      </c>
      <c r="AU24" s="48">
        <v>-5.8999999999999999E-3</v>
      </c>
      <c r="AV24" s="48">
        <v>1.1000000000000001E-3</v>
      </c>
      <c r="AW24" s="48"/>
      <c r="AX24" s="48"/>
      <c r="AY24" s="48">
        <v>-2.9999999999999997E-4</v>
      </c>
      <c r="AZ24" s="48">
        <v>6.9999999999999999E-4</v>
      </c>
      <c r="BA24" s="48">
        <v>1E-3</v>
      </c>
      <c r="BB24" s="48">
        <v>7.3000000000000001E-3</v>
      </c>
      <c r="BC24" s="48">
        <v>2.0999999999999999E-3</v>
      </c>
      <c r="BD24" s="48"/>
      <c r="BE24" s="48"/>
      <c r="BF24" s="48">
        <v>-4.4999999999999997E-3</v>
      </c>
      <c r="BG24" s="48">
        <v>2.0999999999999999E-3</v>
      </c>
      <c r="BH24" s="48">
        <v>-5.5999999999999999E-3</v>
      </c>
      <c r="BI24" s="48">
        <v>1E-4</v>
      </c>
      <c r="BJ24" s="48">
        <v>6.4999999999999997E-3</v>
      </c>
      <c r="BK24" s="48"/>
      <c r="BL24" s="48"/>
      <c r="BM24" s="48">
        <v>-2E-3</v>
      </c>
      <c r="BN24" s="48">
        <v>3.7000000000000002E-3</v>
      </c>
      <c r="BO24" s="48">
        <v>-6.6E-3</v>
      </c>
      <c r="BP24" s="48">
        <v>-3.5999999999999999E-3</v>
      </c>
      <c r="BQ24" s="48">
        <v>-7.0000000000000001E-3</v>
      </c>
      <c r="BR24" s="48"/>
      <c r="BS24" s="48"/>
      <c r="BT24" s="48"/>
      <c r="BU24" s="51">
        <f t="shared" si="3"/>
        <v>-7.0000000000000001E-3</v>
      </c>
      <c r="BV24" s="51">
        <f t="shared" si="4"/>
        <v>-1.07E-3</v>
      </c>
      <c r="BW24" s="51">
        <f t="shared" si="5"/>
        <v>7.3000000000000001E-3</v>
      </c>
      <c r="BZ24" s="15">
        <v>9.2200000000000006</v>
      </c>
      <c r="CA24" s="15">
        <v>9.1479999999999997</v>
      </c>
      <c r="CB24" s="5" t="s">
        <v>109</v>
      </c>
      <c r="CC24" s="15">
        <v>8.9250000000000007</v>
      </c>
      <c r="CD24" s="48"/>
      <c r="CE24" s="48">
        <v>-9.4000000000000004E-3</v>
      </c>
      <c r="CF24" s="48">
        <v>5.3E-3</v>
      </c>
      <c r="CG24" s="48">
        <v>-1.1999999999999999E-3</v>
      </c>
      <c r="CH24" s="48">
        <v>8.5000000000000006E-3</v>
      </c>
      <c r="CI24" s="48">
        <v>6.7000000000000002E-3</v>
      </c>
      <c r="CJ24" s="48"/>
      <c r="CK24" s="48"/>
      <c r="CL24" s="48">
        <v>6.7999999999999996E-3</v>
      </c>
      <c r="CM24" s="48">
        <v>-1.5100000000000001E-2</v>
      </c>
      <c r="CN24" s="48">
        <v>-5.7000000000000002E-3</v>
      </c>
      <c r="CO24" s="48">
        <v>-1.0500000000000001E-2</v>
      </c>
      <c r="CP24" s="48">
        <v>-2.0500000000000001E-2</v>
      </c>
      <c r="CQ24" s="48"/>
      <c r="CR24" s="48"/>
      <c r="CS24" s="48">
        <v>-7.7999999999999996E-3</v>
      </c>
      <c r="CT24" s="48">
        <v>-1.32E-2</v>
      </c>
      <c r="CU24" s="48">
        <v>-3.15E-2</v>
      </c>
      <c r="CV24" s="48">
        <v>-4.0000000000000002E-4</v>
      </c>
      <c r="CW24" s="48">
        <v>6.7000000000000002E-3</v>
      </c>
      <c r="CX24" s="48"/>
      <c r="CY24" s="48"/>
      <c r="CZ24" s="48">
        <v>-9.1000000000000004E-3</v>
      </c>
      <c r="DA24" s="48">
        <v>1.5800000000000002E-2</v>
      </c>
      <c r="DB24" s="48">
        <v>1.9800000000000002E-2</v>
      </c>
      <c r="DC24" s="48">
        <v>1.8599999999999998E-2</v>
      </c>
      <c r="DD24" s="48">
        <v>2.52E-2</v>
      </c>
      <c r="DE24" s="48"/>
      <c r="DF24" s="48"/>
      <c r="DG24" s="48">
        <v>-2.8E-3</v>
      </c>
      <c r="DH24" s="48">
        <v>-2.5999999999999999E-3</v>
      </c>
      <c r="DI24" s="51">
        <f t="shared" si="6"/>
        <v>-3.15E-2</v>
      </c>
      <c r="DJ24" s="51">
        <f t="shared" si="7"/>
        <v>-7.4545454545454568E-4</v>
      </c>
      <c r="DK24" s="51">
        <f t="shared" si="8"/>
        <v>2.52E-2</v>
      </c>
      <c r="DN24" s="15">
        <v>9.2200000000000006</v>
      </c>
      <c r="DO24" s="15">
        <v>9.1479999999999997</v>
      </c>
      <c r="DP24" s="15">
        <v>8.9250000000000007</v>
      </c>
      <c r="DQ24" s="5" t="s">
        <v>109</v>
      </c>
      <c r="DR24" s="15">
        <v>8.7829999999999995</v>
      </c>
      <c r="DS24" s="48">
        <v>-2.0000000000000001E-4</v>
      </c>
      <c r="DT24" s="48">
        <v>1E-4</v>
      </c>
      <c r="DU24" s="48">
        <v>-9.7000000000000003E-3</v>
      </c>
      <c r="DV24" s="48"/>
      <c r="DW24" s="48"/>
      <c r="DX24" s="48">
        <v>-2.2000000000000001E-3</v>
      </c>
      <c r="DY24" s="48">
        <v>1.5E-3</v>
      </c>
      <c r="DZ24" s="48">
        <v>6.0000000000000001E-3</v>
      </c>
      <c r="EA24" s="48">
        <v>3.3E-3</v>
      </c>
      <c r="EB24" s="48">
        <v>0</v>
      </c>
      <c r="EC24" s="48"/>
      <c r="ED24" s="48"/>
      <c r="EE24" s="48">
        <v>5.8999999999999999E-3</v>
      </c>
      <c r="EF24" s="48">
        <v>8.8999999999999999E-3</v>
      </c>
      <c r="EG24" s="48">
        <v>-5.1999999999999998E-3</v>
      </c>
      <c r="EH24" s="48">
        <v>-4.4000000000000003E-3</v>
      </c>
      <c r="EI24" s="48">
        <v>2.7000000000000001E-3</v>
      </c>
      <c r="EJ24" s="48"/>
      <c r="EK24" s="48"/>
      <c r="EL24" s="48">
        <v>-5.4000000000000003E-3</v>
      </c>
      <c r="EM24" s="48">
        <v>-7.7000000000000002E-3</v>
      </c>
      <c r="EN24" s="48">
        <v>1E-3</v>
      </c>
      <c r="EO24" s="48">
        <v>-1.4E-3</v>
      </c>
      <c r="EP24" s="48">
        <v>4.0000000000000001E-3</v>
      </c>
      <c r="EQ24" s="48"/>
      <c r="ER24" s="48"/>
      <c r="ES24" s="48">
        <v>5.7999999999999996E-3</v>
      </c>
      <c r="ET24" s="48">
        <v>-8.9999999999999998E-4</v>
      </c>
      <c r="EU24" s="48">
        <v>2.7000000000000001E-3</v>
      </c>
      <c r="EV24" s="48">
        <v>7.7999999999999996E-3</v>
      </c>
      <c r="EW24" s="48"/>
      <c r="EX24" s="51">
        <f t="shared" si="9"/>
        <v>-9.7000000000000003E-3</v>
      </c>
      <c r="EY24" s="51">
        <f t="shared" si="10"/>
        <v>5.727272727272726E-4</v>
      </c>
      <c r="EZ24" s="51">
        <f t="shared" si="11"/>
        <v>8.8999999999999999E-3</v>
      </c>
      <c r="FC24" s="15">
        <v>9.2200000000000006</v>
      </c>
      <c r="FD24" s="15">
        <v>9.1479999999999997</v>
      </c>
      <c r="FE24" s="15">
        <v>8.9250000000000007</v>
      </c>
      <c r="FF24" s="15">
        <v>8.7829999999999995</v>
      </c>
      <c r="FG24" s="5" t="s">
        <v>109</v>
      </c>
      <c r="FH24" s="15">
        <v>8.8800000000000008</v>
      </c>
      <c r="FI24" s="48">
        <v>-0.01</v>
      </c>
      <c r="FJ24" s="48"/>
      <c r="FK24" s="48"/>
      <c r="FL24" s="48">
        <v>-1.6000000000000001E-3</v>
      </c>
      <c r="FM24" s="48">
        <v>1E-4</v>
      </c>
      <c r="FN24" s="48">
        <v>-1.9E-3</v>
      </c>
      <c r="FO24" s="48">
        <v>-1E-3</v>
      </c>
      <c r="FP24" s="48">
        <v>2.0999999999999999E-3</v>
      </c>
      <c r="FQ24" s="48"/>
      <c r="FR24" s="48"/>
      <c r="FS24" s="48">
        <v>-2.0999999999999999E-3</v>
      </c>
      <c r="FT24" s="48">
        <v>-8.2000000000000007E-3</v>
      </c>
      <c r="FU24" s="48">
        <v>-8.9999999999999998E-4</v>
      </c>
      <c r="FV24" s="48">
        <v>0</v>
      </c>
      <c r="FW24" s="48">
        <v>-9.2999999999999992E-3</v>
      </c>
      <c r="FX24" s="48"/>
      <c r="FY24" s="48"/>
      <c r="FZ24" s="48">
        <v>8.6E-3</v>
      </c>
      <c r="GA24" s="48">
        <v>2.8E-3</v>
      </c>
      <c r="GB24" s="48">
        <v>-1.6000000000000001E-3</v>
      </c>
      <c r="GC24" s="48">
        <v>1.6999999999999999E-3</v>
      </c>
      <c r="GD24" s="48">
        <v>-2.2000000000000001E-3</v>
      </c>
      <c r="GE24" s="48"/>
      <c r="GF24" s="48"/>
      <c r="GG24" s="48">
        <v>3.0000000000000001E-3</v>
      </c>
      <c r="GH24" s="48">
        <v>1.21E-2</v>
      </c>
      <c r="GI24" s="48">
        <v>-1.6999999999999999E-3</v>
      </c>
      <c r="GJ24" s="48">
        <v>1.6000000000000001E-3</v>
      </c>
      <c r="GK24" s="48">
        <v>1.2999999999999999E-3</v>
      </c>
      <c r="GL24" s="48"/>
      <c r="GM24" s="48"/>
      <c r="GN24" s="51">
        <f t="shared" si="12"/>
        <v>-0.01</v>
      </c>
      <c r="GO24" s="51">
        <f t="shared" si="13"/>
        <v>-3.4285714285714307E-4</v>
      </c>
      <c r="GP24" s="51">
        <f t="shared" si="14"/>
        <v>1.21E-2</v>
      </c>
      <c r="GS24" s="15">
        <v>9.2200000000000006</v>
      </c>
      <c r="GT24" s="15">
        <v>9.1479999999999997</v>
      </c>
      <c r="GU24" s="15">
        <v>8.9250000000000007</v>
      </c>
      <c r="GV24" s="15">
        <v>8.7829999999999995</v>
      </c>
      <c r="GW24" s="15">
        <v>8.8800000000000008</v>
      </c>
      <c r="GX24" s="5" t="s">
        <v>109</v>
      </c>
      <c r="GY24" s="15">
        <v>8.7880000000000003</v>
      </c>
      <c r="GZ24" s="48">
        <v>0.01</v>
      </c>
      <c r="HA24" s="48">
        <v>1E-3</v>
      </c>
      <c r="HB24" s="48">
        <v>4.0000000000000001E-3</v>
      </c>
      <c r="HC24" s="48">
        <v>4.0000000000000002E-4</v>
      </c>
      <c r="HD24" s="48">
        <v>2.5000000000000001E-3</v>
      </c>
      <c r="HE24" s="48"/>
      <c r="HF24" s="48"/>
      <c r="HG24" s="48">
        <v>3.0999999999999999E-3</v>
      </c>
      <c r="HH24" s="48">
        <v>1.1999999999999999E-3</v>
      </c>
      <c r="HI24" s="48">
        <v>-1E-3</v>
      </c>
      <c r="HJ24" s="48">
        <v>-1.1599999999999999E-2</v>
      </c>
      <c r="HK24" s="48">
        <v>-2.3999999999999998E-3</v>
      </c>
      <c r="HL24" s="48"/>
      <c r="HM24" s="48"/>
      <c r="HN24" s="48">
        <v>6.1999999999999998E-3</v>
      </c>
      <c r="HO24" s="48">
        <v>-2.8E-3</v>
      </c>
      <c r="HP24" s="48">
        <v>-1.9E-3</v>
      </c>
      <c r="HQ24" s="48">
        <v>-9.7000000000000003E-3</v>
      </c>
      <c r="HR24" s="48">
        <v>-7.7000000000000002E-3</v>
      </c>
      <c r="HS24" s="48"/>
      <c r="HT24" s="48"/>
      <c r="HU24" s="48">
        <v>8.3999999999999995E-3</v>
      </c>
      <c r="HV24" s="48">
        <v>3.0000000000000001E-3</v>
      </c>
      <c r="HW24" s="48">
        <v>-5.1000000000000004E-3</v>
      </c>
      <c r="HX24" s="48">
        <v>-1E-4</v>
      </c>
      <c r="HY24" s="48">
        <v>-6.4999999999999997E-3</v>
      </c>
      <c r="HZ24" s="48"/>
      <c r="IA24" s="48"/>
      <c r="IB24" s="48">
        <v>-3.2000000000000002E-3</v>
      </c>
      <c r="IC24" s="48">
        <v>5.7999999999999996E-3</v>
      </c>
      <c r="ID24" s="48"/>
      <c r="IE24" s="51">
        <f t="shared" si="15"/>
        <v>-1.1599999999999999E-2</v>
      </c>
      <c r="IF24" s="51">
        <f t="shared" si="16"/>
        <v>-2.9090909090909102E-4</v>
      </c>
      <c r="IG24" s="51">
        <f t="shared" si="17"/>
        <v>0.01</v>
      </c>
      <c r="IJ24" s="15">
        <v>9.2200000000000006</v>
      </c>
      <c r="IK24" s="15">
        <v>9.1479999999999997</v>
      </c>
      <c r="IL24" s="15">
        <v>8.9250000000000007</v>
      </c>
      <c r="IM24" s="15">
        <v>8.7829999999999995</v>
      </c>
      <c r="IN24" s="15">
        <v>8.8800000000000008</v>
      </c>
      <c r="IO24" s="15">
        <v>8.7880000000000003</v>
      </c>
      <c r="IP24" s="5" t="s">
        <v>109</v>
      </c>
      <c r="IQ24" s="15">
        <v>8.7490000000000006</v>
      </c>
      <c r="IR24" s="48">
        <v>7.1000000000000004E-3</v>
      </c>
      <c r="IS24" s="48">
        <v>-1.1999999999999999E-3</v>
      </c>
      <c r="IT24" s="48">
        <v>8.0000000000000004E-4</v>
      </c>
      <c r="IU24" s="48"/>
      <c r="IV24" s="48"/>
      <c r="IW24" s="48">
        <v>-6.1999999999999998E-3</v>
      </c>
      <c r="IX24" s="48">
        <v>3.3E-3</v>
      </c>
      <c r="IY24" s="48">
        <v>4.5999999999999999E-3</v>
      </c>
      <c r="IZ24" s="48">
        <v>-1.9E-3</v>
      </c>
      <c r="JA24" s="48">
        <v>2.5999999999999999E-3</v>
      </c>
      <c r="JB24" s="48"/>
      <c r="JC24" s="48"/>
      <c r="JD24" s="48">
        <v>-5.7999999999999996E-3</v>
      </c>
      <c r="JE24" s="48">
        <v>1.2999999999999999E-3</v>
      </c>
      <c r="JF24" s="48">
        <v>5.0000000000000001E-4</v>
      </c>
      <c r="JG24" s="48">
        <v>-2.8E-3</v>
      </c>
      <c r="JH24" s="48">
        <v>1.6999999999999999E-3</v>
      </c>
      <c r="JI24" s="48"/>
      <c r="JJ24" s="48"/>
      <c r="JK24" s="48">
        <v>5.7000000000000002E-3</v>
      </c>
      <c r="JL24" s="48">
        <v>5.8999999999999999E-3</v>
      </c>
      <c r="JM24" s="48">
        <v>3.3E-3</v>
      </c>
      <c r="JN24" s="48">
        <v>2.0000000000000001E-4</v>
      </c>
      <c r="JO24" s="48">
        <v>6.7999999999999996E-3</v>
      </c>
      <c r="JP24" s="48"/>
      <c r="JQ24" s="48"/>
      <c r="JR24" s="48">
        <v>3.5000000000000001E-3</v>
      </c>
      <c r="JS24" s="48">
        <v>4.5999999999999999E-3</v>
      </c>
      <c r="JT24" s="48">
        <v>4.7999999999999996E-3</v>
      </c>
      <c r="JU24" s="48">
        <v>9.4999999999999998E-3</v>
      </c>
      <c r="JV24" s="48">
        <v>-5.0000000000000001E-3</v>
      </c>
      <c r="JW24" s="51">
        <f t="shared" si="18"/>
        <v>-6.1999999999999998E-3</v>
      </c>
      <c r="JX24" s="51">
        <f t="shared" si="19"/>
        <v>1.8826086956521741E-3</v>
      </c>
      <c r="JY24" s="51">
        <f t="shared" si="20"/>
        <v>9.4999999999999998E-3</v>
      </c>
      <c r="KB24" s="15">
        <v>9.2200000000000006</v>
      </c>
      <c r="KC24" s="15">
        <v>9.1479999999999997</v>
      </c>
      <c r="KD24" s="15">
        <v>8.9250000000000007</v>
      </c>
      <c r="KE24" s="15">
        <v>8.7829999999999995</v>
      </c>
      <c r="KF24" s="15">
        <v>8.8800000000000008</v>
      </c>
      <c r="KG24" s="15">
        <v>8.7880000000000003</v>
      </c>
      <c r="KH24" s="15">
        <v>8.7490000000000006</v>
      </c>
      <c r="KI24" s="5" t="s">
        <v>109</v>
      </c>
      <c r="KJ24" s="15">
        <v>9.1329999999999991</v>
      </c>
      <c r="KK24" s="48"/>
      <c r="KL24" s="48"/>
      <c r="KM24" s="48">
        <v>-8.9999999999999998E-4</v>
      </c>
      <c r="KN24" s="48">
        <v>-1.8E-3</v>
      </c>
      <c r="KO24" s="48">
        <v>-1.8E-3</v>
      </c>
      <c r="KP24" s="48">
        <v>4.5999999999999999E-3</v>
      </c>
      <c r="KQ24" s="48">
        <v>-4.5999999999999999E-3</v>
      </c>
      <c r="KR24" s="48"/>
      <c r="KS24" s="48"/>
      <c r="KT24" s="48">
        <v>6.9999999999999999E-4</v>
      </c>
      <c r="KU24" s="48">
        <v>-4.4999999999999997E-3</v>
      </c>
      <c r="KV24" s="48">
        <v>-2.8E-3</v>
      </c>
      <c r="KW24" s="48">
        <v>3.3999999999999998E-3</v>
      </c>
      <c r="KX24" s="48">
        <v>2.5000000000000001E-3</v>
      </c>
      <c r="KY24" s="48"/>
      <c r="KZ24" s="48"/>
      <c r="LA24" s="48">
        <v>-1.1000000000000001E-3</v>
      </c>
      <c r="LB24" s="48">
        <v>8.6999999999999994E-3</v>
      </c>
      <c r="LC24" s="48">
        <v>-1.0999999999999999E-2</v>
      </c>
      <c r="LD24" s="48">
        <v>8.3999999999999995E-3</v>
      </c>
      <c r="LE24" s="48">
        <v>-9.1000000000000004E-3</v>
      </c>
      <c r="LF24" s="48"/>
      <c r="LG24" s="48"/>
      <c r="LH24" s="48">
        <v>-1.9E-3</v>
      </c>
      <c r="LI24" s="48">
        <v>5.4000000000000003E-3</v>
      </c>
      <c r="LJ24" s="48">
        <v>6.9999999999999999E-4</v>
      </c>
      <c r="LK24" s="48">
        <v>2.9999999999999997E-4</v>
      </c>
      <c r="LL24" s="48">
        <v>7.1999999999999998E-3</v>
      </c>
      <c r="LM24" s="48"/>
      <c r="LN24" s="48"/>
      <c r="LO24" s="48">
        <v>-1.1999999999999999E-3</v>
      </c>
      <c r="LP24" s="51">
        <f t="shared" si="21"/>
        <v>-1.0999999999999999E-2</v>
      </c>
      <c r="LQ24" s="51">
        <f t="shared" si="22"/>
        <v>5.7142857142857074E-5</v>
      </c>
      <c r="LR24" s="51">
        <f t="shared" si="23"/>
        <v>8.6999999999999994E-3</v>
      </c>
      <c r="LU24" s="15">
        <v>9.2200000000000006</v>
      </c>
      <c r="LV24" s="15">
        <v>9.1479999999999997</v>
      </c>
      <c r="LW24" s="15">
        <v>8.9250000000000007</v>
      </c>
      <c r="LX24" s="15">
        <v>8.7829999999999995</v>
      </c>
      <c r="LY24" s="15">
        <v>8.8800000000000008</v>
      </c>
      <c r="LZ24" s="15">
        <v>8.7880000000000003</v>
      </c>
      <c r="MA24" s="15">
        <v>8.7490000000000006</v>
      </c>
      <c r="MB24" s="15">
        <v>9.1329999999999991</v>
      </c>
      <c r="MC24" s="5" t="s">
        <v>109</v>
      </c>
      <c r="MD24" s="15">
        <v>9.1430000000000007</v>
      </c>
      <c r="ME24" s="48">
        <v>-1.5E-3</v>
      </c>
      <c r="MF24" s="48">
        <v>-1.2999999999999999E-3</v>
      </c>
      <c r="MG24" s="48">
        <v>-3.8E-3</v>
      </c>
      <c r="MH24" s="48">
        <v>-6.9999999999999999E-4</v>
      </c>
      <c r="MI24" s="48"/>
      <c r="MJ24" s="48"/>
      <c r="MK24" s="48">
        <v>-1.0200000000000001E-2</v>
      </c>
      <c r="ML24" s="48">
        <v>-1.14E-2</v>
      </c>
      <c r="MM24" s="48">
        <v>-6.9999999999999999E-4</v>
      </c>
      <c r="MN24" s="48">
        <v>-1.4800000000000001E-2</v>
      </c>
      <c r="MO24" s="48">
        <v>-1.5E-3</v>
      </c>
      <c r="MP24" s="48"/>
      <c r="MQ24" s="48"/>
      <c r="MR24" s="48">
        <v>6.9999999999999999E-4</v>
      </c>
      <c r="MS24" s="48">
        <v>-8.9999999999999998E-4</v>
      </c>
      <c r="MT24" s="48">
        <v>1.6000000000000001E-3</v>
      </c>
      <c r="MU24" s="48">
        <v>2.8999999999999998E-3</v>
      </c>
      <c r="MV24" s="48">
        <v>-3.8E-3</v>
      </c>
      <c r="MW24" s="48"/>
      <c r="MX24" s="48"/>
      <c r="MY24" s="48">
        <v>-3.2000000000000002E-3</v>
      </c>
      <c r="MZ24" s="48">
        <v>-9.5999999999999992E-3</v>
      </c>
      <c r="NA24" s="48">
        <v>2.8E-3</v>
      </c>
      <c r="NB24" s="48">
        <v>3.5000000000000001E-3</v>
      </c>
      <c r="NC24" s="48">
        <v>2.0000000000000001E-4</v>
      </c>
      <c r="ND24" s="48"/>
      <c r="NE24" s="48"/>
      <c r="NF24" s="48"/>
      <c r="NG24" s="48"/>
      <c r="NH24" s="48"/>
      <c r="NI24" s="48"/>
      <c r="NJ24" s="51">
        <f t="shared" si="24"/>
        <v>-1.4800000000000001E-2</v>
      </c>
      <c r="NK24" s="51">
        <f t="shared" si="25"/>
        <v>-2.7210526315789474E-3</v>
      </c>
      <c r="NL24" s="51">
        <f t="shared" si="26"/>
        <v>3.5000000000000001E-3</v>
      </c>
      <c r="NO24" s="4"/>
      <c r="NP24" s="15"/>
      <c r="NQ24" s="15"/>
      <c r="NR24" s="15"/>
      <c r="NS24" s="15"/>
      <c r="NT24" s="15"/>
      <c r="NU24" s="15"/>
      <c r="NV24" s="95"/>
      <c r="NW24" s="15"/>
      <c r="NX24" s="5" t="s">
        <v>109</v>
      </c>
      <c r="NY24" s="6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51">
        <f t="shared" si="27"/>
        <v>0</v>
      </c>
      <c r="PF24" s="51" t="e">
        <f t="shared" si="28"/>
        <v>#DIV/0!</v>
      </c>
      <c r="PG24" s="51">
        <f t="shared" si="29"/>
        <v>0</v>
      </c>
      <c r="PJ24" s="4"/>
      <c r="PK24" s="15"/>
      <c r="PL24" s="15"/>
      <c r="PM24" s="15"/>
      <c r="PN24" s="15"/>
      <c r="PO24" s="15"/>
      <c r="PP24" s="15"/>
      <c r="PQ24" s="95"/>
      <c r="PR24" s="15"/>
      <c r="PS24" s="15"/>
      <c r="PT24" s="5" t="s">
        <v>109</v>
      </c>
      <c r="PU24" s="15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51">
        <f t="shared" si="30"/>
        <v>0</v>
      </c>
      <c r="RB24" s="51" t="e">
        <f t="shared" si="31"/>
        <v>#DIV/0!</v>
      </c>
      <c r="RC24" s="51">
        <f t="shared" si="32"/>
        <v>0</v>
      </c>
      <c r="RF24" s="4"/>
      <c r="RG24" s="15"/>
      <c r="RH24" s="15"/>
      <c r="RI24" s="15"/>
      <c r="RJ24" s="15"/>
      <c r="RK24" s="15"/>
      <c r="RL24" s="15"/>
      <c r="RM24" s="95"/>
      <c r="RN24" s="15"/>
      <c r="RO24" s="15"/>
      <c r="RP24" s="15"/>
      <c r="RQ24" s="5" t="s">
        <v>109</v>
      </c>
      <c r="RR24" s="15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51">
        <f t="shared" si="33"/>
        <v>0</v>
      </c>
      <c r="SY24" s="51" t="e">
        <f t="shared" si="34"/>
        <v>#DIV/0!</v>
      </c>
      <c r="SZ24" s="51">
        <f t="shared" si="35"/>
        <v>0</v>
      </c>
    </row>
    <row r="25" spans="1:520" ht="15.75" thickBot="1" x14ac:dyDescent="0.3">
      <c r="A25" t="s">
        <v>0</v>
      </c>
      <c r="B25" s="19" t="s">
        <v>7</v>
      </c>
      <c r="C25" s="116"/>
      <c r="D25" s="114">
        <f t="shared" ref="D25:AH25" si="60">SUM(D19,D20,D21,D22,D23, -D11,D3,D24)</f>
        <v>-9.8999999999999991E-3</v>
      </c>
      <c r="E25" s="114">
        <f t="shared" si="60"/>
        <v>-4.53E-2</v>
      </c>
      <c r="F25" s="114">
        <f t="shared" si="60"/>
        <v>-2.3000000000000003E-2</v>
      </c>
      <c r="G25" s="114">
        <f t="shared" si="60"/>
        <v>0</v>
      </c>
      <c r="H25" s="114">
        <f t="shared" si="60"/>
        <v>0</v>
      </c>
      <c r="I25" s="114">
        <f t="shared" si="60"/>
        <v>4.6799999999999994E-2</v>
      </c>
      <c r="J25" s="114">
        <f t="shared" si="60"/>
        <v>-7.0999999999999995E-3</v>
      </c>
      <c r="K25" s="114">
        <f t="shared" si="60"/>
        <v>-9.9999999999999829E-5</v>
      </c>
      <c r="L25" s="114">
        <f t="shared" si="60"/>
        <v>-9.1999999999999998E-3</v>
      </c>
      <c r="M25" s="114">
        <f t="shared" si="60"/>
        <v>-1.6299999999999999E-2</v>
      </c>
      <c r="N25" s="114">
        <f t="shared" si="60"/>
        <v>0</v>
      </c>
      <c r="O25" s="114">
        <f t="shared" si="60"/>
        <v>0</v>
      </c>
      <c r="P25" s="114">
        <f t="shared" si="60"/>
        <v>-4.7399999999999998E-2</v>
      </c>
      <c r="Q25" s="114">
        <f t="shared" si="60"/>
        <v>1.8400000000000003E-2</v>
      </c>
      <c r="R25" s="114">
        <f t="shared" si="60"/>
        <v>4.2000000000000006E-3</v>
      </c>
      <c r="S25" s="114">
        <f t="shared" si="60"/>
        <v>2.4699999999999996E-2</v>
      </c>
      <c r="T25" s="114">
        <f t="shared" si="60"/>
        <v>-3.0400000000000003E-2</v>
      </c>
      <c r="U25" s="114">
        <f t="shared" si="60"/>
        <v>0</v>
      </c>
      <c r="V25" s="114">
        <f t="shared" si="60"/>
        <v>0</v>
      </c>
      <c r="W25" s="114">
        <f t="shared" si="60"/>
        <v>1.1999999999999997E-3</v>
      </c>
      <c r="X25" s="114">
        <f t="shared" si="60"/>
        <v>3.56E-2</v>
      </c>
      <c r="Y25" s="114">
        <f t="shared" si="60"/>
        <v>6.0499999999999998E-2</v>
      </c>
      <c r="Z25" s="114">
        <f t="shared" si="60"/>
        <v>-8.0999999999999996E-3</v>
      </c>
      <c r="AA25" s="114">
        <f t="shared" si="60"/>
        <v>-2.3200000000000002E-2</v>
      </c>
      <c r="AB25" s="114">
        <f t="shared" si="60"/>
        <v>0</v>
      </c>
      <c r="AC25" s="114">
        <f t="shared" si="60"/>
        <v>0</v>
      </c>
      <c r="AD25" s="114">
        <f t="shared" si="60"/>
        <v>8.5000000000000006E-3</v>
      </c>
      <c r="AE25" s="114">
        <f t="shared" si="60"/>
        <v>-1.61E-2</v>
      </c>
      <c r="AF25" s="114">
        <f t="shared" si="60"/>
        <v>2.6000000000000003E-3</v>
      </c>
      <c r="AG25" s="114">
        <f t="shared" si="60"/>
        <v>4.9600000000000005E-2</v>
      </c>
      <c r="AH25" s="114">
        <f t="shared" si="60"/>
        <v>6.1100000000000002E-2</v>
      </c>
      <c r="AI25" s="51">
        <f t="shared" si="0"/>
        <v>-4.7399999999999998E-2</v>
      </c>
      <c r="AJ25" s="51">
        <f t="shared" si="1"/>
        <v>2.4870967741935485E-3</v>
      </c>
      <c r="AK25" s="51">
        <f t="shared" si="2"/>
        <v>6.1100000000000002E-2</v>
      </c>
      <c r="AM25" s="117"/>
      <c r="AN25" s="185" t="s">
        <v>7</v>
      </c>
      <c r="AO25" s="116"/>
      <c r="AP25" s="114">
        <f t="shared" ref="AP25:BT25" si="61">SUM(AP19,AP20,AP21,AP22,AP23, -AP11,AP3,AP24)</f>
        <v>0</v>
      </c>
      <c r="AQ25" s="114">
        <f t="shared" si="61"/>
        <v>0</v>
      </c>
      <c r="AR25" s="114">
        <f t="shared" si="61"/>
        <v>-9.870000000000001E-2</v>
      </c>
      <c r="AS25" s="114">
        <f t="shared" si="61"/>
        <v>1.9600000000000003E-2</v>
      </c>
      <c r="AT25" s="114">
        <f t="shared" si="61"/>
        <v>-1.0100000000000001E-2</v>
      </c>
      <c r="AU25" s="114">
        <f t="shared" si="61"/>
        <v>-3.5299999999999998E-2</v>
      </c>
      <c r="AV25" s="114">
        <f t="shared" si="61"/>
        <v>3.9999999999999953E-4</v>
      </c>
      <c r="AW25" s="114">
        <f t="shared" si="61"/>
        <v>0</v>
      </c>
      <c r="AX25" s="114">
        <f t="shared" si="61"/>
        <v>0</v>
      </c>
      <c r="AY25" s="114">
        <f t="shared" si="61"/>
        <v>1.9900000000000001E-2</v>
      </c>
      <c r="AZ25" s="114">
        <f t="shared" si="61"/>
        <v>1.1499999999999998E-2</v>
      </c>
      <c r="BA25" s="114">
        <f t="shared" si="61"/>
        <v>-2.3999999999999994E-3</v>
      </c>
      <c r="BB25" s="114">
        <f t="shared" si="61"/>
        <v>6.25E-2</v>
      </c>
      <c r="BC25" s="114">
        <f t="shared" si="61"/>
        <v>6.8999999999999999E-3</v>
      </c>
      <c r="BD25" s="114">
        <f t="shared" si="61"/>
        <v>0</v>
      </c>
      <c r="BE25" s="114">
        <f t="shared" si="61"/>
        <v>0</v>
      </c>
      <c r="BF25" s="114">
        <f t="shared" si="61"/>
        <v>-3.0500000000000003E-2</v>
      </c>
      <c r="BG25" s="114">
        <f t="shared" si="61"/>
        <v>1.9699999999999999E-2</v>
      </c>
      <c r="BH25" s="114">
        <f t="shared" si="61"/>
        <v>-3.5200000000000002E-2</v>
      </c>
      <c r="BI25" s="114">
        <f t="shared" si="61"/>
        <v>9.0999999999999987E-3</v>
      </c>
      <c r="BJ25" s="114">
        <f t="shared" si="61"/>
        <v>2.3899999999999998E-2</v>
      </c>
      <c r="BK25" s="114">
        <f t="shared" si="61"/>
        <v>0</v>
      </c>
      <c r="BL25" s="114">
        <f t="shared" si="61"/>
        <v>0</v>
      </c>
      <c r="BM25" s="114">
        <f t="shared" si="61"/>
        <v>-1.67E-2</v>
      </c>
      <c r="BN25" s="114">
        <f t="shared" si="61"/>
        <v>3.7400000000000003E-2</v>
      </c>
      <c r="BO25" s="114">
        <f t="shared" si="61"/>
        <v>-4.24E-2</v>
      </c>
      <c r="BP25" s="114">
        <f t="shared" si="61"/>
        <v>-4.0299999999999996E-2</v>
      </c>
      <c r="BQ25" s="114">
        <f t="shared" si="61"/>
        <v>-4.5400000000000003E-2</v>
      </c>
      <c r="BR25" s="114">
        <f t="shared" si="61"/>
        <v>0</v>
      </c>
      <c r="BS25" s="114">
        <f t="shared" si="61"/>
        <v>0</v>
      </c>
      <c r="BT25" s="114">
        <f t="shared" si="61"/>
        <v>0</v>
      </c>
      <c r="BU25" s="51">
        <f t="shared" si="3"/>
        <v>-9.870000000000001E-2</v>
      </c>
      <c r="BV25" s="51">
        <f t="shared" si="4"/>
        <v>-4.7129032258064517E-3</v>
      </c>
      <c r="BW25" s="51">
        <f t="shared" si="5"/>
        <v>6.25E-2</v>
      </c>
      <c r="BZ25" s="117"/>
      <c r="CA25" s="116"/>
      <c r="CB25" s="19" t="s">
        <v>7</v>
      </c>
      <c r="CC25" s="97">
        <v>2.5000000000000001E-3</v>
      </c>
      <c r="CD25" s="114">
        <f t="shared" ref="CD25:DH25" si="62">SUM(CD19,CD20,CD21,CD22,CD23, -CD11,CD3,CD24)</f>
        <v>0</v>
      </c>
      <c r="CE25" s="114">
        <f t="shared" si="62"/>
        <v>-6.7600000000000007E-2</v>
      </c>
      <c r="CF25" s="114">
        <f t="shared" si="62"/>
        <v>1.8599999999999998E-2</v>
      </c>
      <c r="CG25" s="114">
        <f t="shared" si="62"/>
        <v>2.86E-2</v>
      </c>
      <c r="CH25" s="114">
        <f t="shared" si="62"/>
        <v>2.01E-2</v>
      </c>
      <c r="CI25" s="114">
        <f t="shared" si="62"/>
        <v>2.6100000000000002E-2</v>
      </c>
      <c r="CJ25" s="114">
        <f t="shared" si="62"/>
        <v>0</v>
      </c>
      <c r="CK25" s="114">
        <f t="shared" si="62"/>
        <v>0</v>
      </c>
      <c r="CL25" s="114">
        <f t="shared" si="62"/>
        <v>2.5399999999999999E-2</v>
      </c>
      <c r="CM25" s="114">
        <f t="shared" si="62"/>
        <v>-3.3399999999999999E-2</v>
      </c>
      <c r="CN25" s="114">
        <f t="shared" si="62"/>
        <v>-5.3199999999999997E-2</v>
      </c>
      <c r="CO25" s="114">
        <f t="shared" si="62"/>
        <v>-5.7799999999999997E-2</v>
      </c>
      <c r="CP25" s="114">
        <f t="shared" si="62"/>
        <v>-0.10340000000000001</v>
      </c>
      <c r="CQ25" s="114">
        <f t="shared" si="62"/>
        <v>0</v>
      </c>
      <c r="CR25" s="114">
        <f t="shared" si="62"/>
        <v>0</v>
      </c>
      <c r="CS25" s="114">
        <f t="shared" si="62"/>
        <v>-1.6500000000000001E-2</v>
      </c>
      <c r="CT25" s="114">
        <f t="shared" si="62"/>
        <v>-3.9099999999999996E-2</v>
      </c>
      <c r="CU25" s="114">
        <f t="shared" si="62"/>
        <v>-0.16940000000000002</v>
      </c>
      <c r="CV25" s="114">
        <f t="shared" si="62"/>
        <v>-3.2000000000000023E-3</v>
      </c>
      <c r="CW25" s="114">
        <f t="shared" si="62"/>
        <v>6.7699999999999996E-2</v>
      </c>
      <c r="CX25" s="114">
        <f t="shared" si="62"/>
        <v>0</v>
      </c>
      <c r="CY25" s="114">
        <f t="shared" si="62"/>
        <v>0</v>
      </c>
      <c r="CZ25" s="114">
        <f t="shared" si="62"/>
        <v>-6.6100000000000006E-2</v>
      </c>
      <c r="DA25" s="114">
        <f t="shared" si="62"/>
        <v>9.2600000000000016E-2</v>
      </c>
      <c r="DB25" s="114">
        <f t="shared" si="62"/>
        <v>6.2600000000000003E-2</v>
      </c>
      <c r="DC25" s="114">
        <f t="shared" si="62"/>
        <v>0.1159</v>
      </c>
      <c r="DD25" s="114">
        <f t="shared" si="62"/>
        <v>9.98E-2</v>
      </c>
      <c r="DE25" s="114">
        <f t="shared" si="62"/>
        <v>0</v>
      </c>
      <c r="DF25" s="114">
        <f t="shared" si="62"/>
        <v>0</v>
      </c>
      <c r="DG25" s="114">
        <f t="shared" si="62"/>
        <v>1.0000000000000002E-2</v>
      </c>
      <c r="DH25" s="114">
        <f t="shared" si="62"/>
        <v>4.1000000000000003E-3</v>
      </c>
      <c r="DI25" s="51">
        <f t="shared" si="6"/>
        <v>-0.16940000000000002</v>
      </c>
      <c r="DJ25" s="51">
        <f t="shared" si="7"/>
        <v>-1.2322580645161276E-3</v>
      </c>
      <c r="DK25" s="51">
        <f t="shared" si="8"/>
        <v>0.1159</v>
      </c>
      <c r="DM25" t="s">
        <v>0</v>
      </c>
      <c r="DN25" s="117"/>
      <c r="DO25" s="116"/>
      <c r="DP25" s="116" t="s">
        <v>0</v>
      </c>
      <c r="DQ25" s="19" t="s">
        <v>7</v>
      </c>
      <c r="DR25" s="97">
        <v>1E-3</v>
      </c>
      <c r="DS25" s="114">
        <f t="shared" ref="DS25:EW25" si="63">SUM(DS19,DS20,DS21,DS22,DS23, -DS11,DS3,DS24)</f>
        <v>1.23E-2</v>
      </c>
      <c r="DT25" s="114">
        <f t="shared" si="63"/>
        <v>3.8499999999999993E-2</v>
      </c>
      <c r="DU25" s="114">
        <f t="shared" si="63"/>
        <v>-4.4700000000000004E-2</v>
      </c>
      <c r="DV25" s="114">
        <f t="shared" si="63"/>
        <v>0</v>
      </c>
      <c r="DW25" s="114">
        <f t="shared" si="63"/>
        <v>0</v>
      </c>
      <c r="DX25" s="114">
        <f t="shared" si="63"/>
        <v>-4.5100000000000001E-2</v>
      </c>
      <c r="DY25" s="114">
        <f t="shared" si="63"/>
        <v>1.21E-2</v>
      </c>
      <c r="DZ25" s="114">
        <f t="shared" si="63"/>
        <v>2.4300000000000002E-2</v>
      </c>
      <c r="EA25" s="114">
        <f t="shared" si="63"/>
        <v>4.0000000000000105E-4</v>
      </c>
      <c r="EB25" s="114">
        <f t="shared" si="63"/>
        <v>-3.9999999999999986E-4</v>
      </c>
      <c r="EC25" s="114">
        <f t="shared" si="63"/>
        <v>0</v>
      </c>
      <c r="ED25" s="114">
        <f t="shared" si="63"/>
        <v>0</v>
      </c>
      <c r="EE25" s="114">
        <f t="shared" si="63"/>
        <v>2.1499999999999998E-2</v>
      </c>
      <c r="EF25" s="114">
        <f t="shared" si="63"/>
        <v>4.8799999999999996E-2</v>
      </c>
      <c r="EG25" s="114">
        <f t="shared" si="63"/>
        <v>5.199999999999998E-3</v>
      </c>
      <c r="EH25" s="114">
        <f t="shared" si="63"/>
        <v>-1.77E-2</v>
      </c>
      <c r="EI25" s="114">
        <f t="shared" si="63"/>
        <v>-2.8000000000000004E-3</v>
      </c>
      <c r="EJ25" s="114">
        <f t="shared" si="63"/>
        <v>0</v>
      </c>
      <c r="EK25" s="114">
        <f t="shared" si="63"/>
        <v>0</v>
      </c>
      <c r="EL25" s="114">
        <f t="shared" si="63"/>
        <v>-2.6099999999999998E-2</v>
      </c>
      <c r="EM25" s="114">
        <f t="shared" si="63"/>
        <v>-5.8799999999999998E-2</v>
      </c>
      <c r="EN25" s="114">
        <f t="shared" si="63"/>
        <v>2.01E-2</v>
      </c>
      <c r="EO25" s="114">
        <f t="shared" si="63"/>
        <v>-1.01E-2</v>
      </c>
      <c r="EP25" s="114">
        <f t="shared" si="63"/>
        <v>2.3000000000000008E-3</v>
      </c>
      <c r="EQ25" s="114">
        <f t="shared" si="63"/>
        <v>0</v>
      </c>
      <c r="ER25" s="114">
        <f t="shared" si="63"/>
        <v>0</v>
      </c>
      <c r="ES25" s="114">
        <f t="shared" si="63"/>
        <v>2.4299999999999995E-2</v>
      </c>
      <c r="ET25" s="114">
        <f t="shared" si="63"/>
        <v>-1.6299999999999999E-2</v>
      </c>
      <c r="EU25" s="114">
        <f t="shared" si="63"/>
        <v>-1.1099999999999999E-2</v>
      </c>
      <c r="EV25" s="114">
        <f t="shared" si="63"/>
        <v>7.8100000000000003E-2</v>
      </c>
      <c r="EW25" s="114">
        <f t="shared" si="63"/>
        <v>0</v>
      </c>
      <c r="EX25" s="51">
        <f t="shared" si="9"/>
        <v>-5.8799999999999998E-2</v>
      </c>
      <c r="EY25" s="51">
        <f t="shared" si="10"/>
        <v>1.7677419354838702E-3</v>
      </c>
      <c r="EZ25" s="51">
        <f t="shared" si="11"/>
        <v>7.8100000000000003E-2</v>
      </c>
      <c r="FC25" s="117"/>
      <c r="FD25" s="116"/>
      <c r="FE25" s="116"/>
      <c r="FF25" s="116"/>
      <c r="FG25" s="19" t="s">
        <v>7</v>
      </c>
      <c r="FH25" s="97">
        <v>1E-3</v>
      </c>
      <c r="FI25" s="114">
        <f t="shared" ref="FI25:GM25" si="64">SUM(FI19,FI20,FI21,FI22,FI23, -FI11,FI3,FI24)</f>
        <v>-0.04</v>
      </c>
      <c r="FJ25" s="114">
        <f t="shared" si="64"/>
        <v>0</v>
      </c>
      <c r="FK25" s="114">
        <f t="shared" si="64"/>
        <v>0</v>
      </c>
      <c r="FL25" s="114">
        <f t="shared" si="64"/>
        <v>-2.0799999999999999E-2</v>
      </c>
      <c r="FM25" s="114">
        <f t="shared" si="64"/>
        <v>6.3999999999999994E-3</v>
      </c>
      <c r="FN25" s="114">
        <f t="shared" si="64"/>
        <v>-3.4199999999999994E-2</v>
      </c>
      <c r="FO25" s="114">
        <f t="shared" si="64"/>
        <v>-3.15E-2</v>
      </c>
      <c r="FP25" s="114">
        <f t="shared" si="64"/>
        <v>1.3100000000000001E-2</v>
      </c>
      <c r="FQ25" s="114">
        <f t="shared" si="64"/>
        <v>0</v>
      </c>
      <c r="FR25" s="114">
        <f t="shared" si="64"/>
        <v>0</v>
      </c>
      <c r="FS25" s="114">
        <f t="shared" si="64"/>
        <v>-4.1000000000000012E-3</v>
      </c>
      <c r="FT25" s="114">
        <f t="shared" si="64"/>
        <v>-5.4699999999999999E-2</v>
      </c>
      <c r="FU25" s="114">
        <f t="shared" si="64"/>
        <v>7.8000000000000014E-3</v>
      </c>
      <c r="FV25" s="114">
        <f t="shared" si="64"/>
        <v>-3.3000000000000004E-3</v>
      </c>
      <c r="FW25" s="114">
        <f t="shared" si="64"/>
        <v>-6.4600000000000005E-2</v>
      </c>
      <c r="FX25" s="114">
        <f t="shared" si="64"/>
        <v>0</v>
      </c>
      <c r="FY25" s="114">
        <f t="shared" si="64"/>
        <v>0</v>
      </c>
      <c r="FZ25" s="114">
        <f t="shared" si="64"/>
        <v>9.1000000000000004E-3</v>
      </c>
      <c r="GA25" s="114">
        <f t="shared" si="64"/>
        <v>3.1399999999999997E-2</v>
      </c>
      <c r="GB25" s="114">
        <f t="shared" si="64"/>
        <v>-4.7900000000000005E-2</v>
      </c>
      <c r="GC25" s="114">
        <f t="shared" si="64"/>
        <v>1.5900000000000001E-2</v>
      </c>
      <c r="GD25" s="114">
        <f t="shared" si="64"/>
        <v>-1.78E-2</v>
      </c>
      <c r="GE25" s="114">
        <f t="shared" si="64"/>
        <v>0</v>
      </c>
      <c r="GF25" s="114">
        <f t="shared" si="64"/>
        <v>0</v>
      </c>
      <c r="GG25" s="114">
        <f t="shared" si="64"/>
        <v>1.37E-2</v>
      </c>
      <c r="GH25" s="114">
        <f t="shared" si="64"/>
        <v>3.7600000000000001E-2</v>
      </c>
      <c r="GI25" s="114">
        <f t="shared" si="64"/>
        <v>-3.6900000000000002E-2</v>
      </c>
      <c r="GJ25" s="114">
        <f t="shared" si="64"/>
        <v>1.8700000000000001E-2</v>
      </c>
      <c r="GK25" s="114">
        <f t="shared" si="64"/>
        <v>7.8000000000000005E-3</v>
      </c>
      <c r="GL25" s="114">
        <f t="shared" si="64"/>
        <v>0</v>
      </c>
      <c r="GM25" s="114">
        <f t="shared" si="64"/>
        <v>0</v>
      </c>
      <c r="GN25" s="51">
        <f t="shared" si="12"/>
        <v>-6.4600000000000005E-2</v>
      </c>
      <c r="GO25" s="51">
        <f t="shared" si="13"/>
        <v>-6.2677419354838729E-3</v>
      </c>
      <c r="GP25" s="51">
        <f t="shared" si="14"/>
        <v>3.7600000000000001E-2</v>
      </c>
      <c r="GR25" t="s">
        <v>0</v>
      </c>
      <c r="GS25" s="245">
        <v>7.4999999999999997E-3</v>
      </c>
      <c r="GT25" s="97">
        <v>7.4999999999999997E-3</v>
      </c>
      <c r="GU25" s="97">
        <v>1E-3</v>
      </c>
      <c r="GV25" s="97">
        <v>1E-3</v>
      </c>
      <c r="GW25" s="97">
        <v>1E-3</v>
      </c>
      <c r="GX25" s="19" t="s">
        <v>7</v>
      </c>
      <c r="GY25" s="97">
        <v>1E-3</v>
      </c>
      <c r="GZ25" s="114">
        <f t="shared" ref="GZ25:ID25" si="65">SUM(GZ19,GZ20,GZ21,GZ22,GZ23, -GZ11,GZ3,GZ24)</f>
        <v>3.85E-2</v>
      </c>
      <c r="HA25" s="114">
        <f t="shared" si="65"/>
        <v>1.4200000000000001E-2</v>
      </c>
      <c r="HB25" s="114">
        <f t="shared" si="65"/>
        <v>-2.3999999999999985E-3</v>
      </c>
      <c r="HC25" s="114">
        <f t="shared" si="65"/>
        <v>-1.0200000000000001E-2</v>
      </c>
      <c r="HD25" s="114">
        <f t="shared" si="65"/>
        <v>4.36E-2</v>
      </c>
      <c r="HE25" s="114">
        <f t="shared" si="65"/>
        <v>0</v>
      </c>
      <c r="HF25" s="114">
        <f t="shared" si="65"/>
        <v>0</v>
      </c>
      <c r="HG25" s="114">
        <f t="shared" si="65"/>
        <v>-1.0000000000000013E-3</v>
      </c>
      <c r="HH25" s="114">
        <f t="shared" si="65"/>
        <v>4.3999999999999994E-3</v>
      </c>
      <c r="HI25" s="114">
        <f t="shared" si="65"/>
        <v>-1.6299999999999999E-2</v>
      </c>
      <c r="HJ25" s="114">
        <f t="shared" si="65"/>
        <v>-3.5299999999999998E-2</v>
      </c>
      <c r="HK25" s="114">
        <f t="shared" si="65"/>
        <v>-2.76E-2</v>
      </c>
      <c r="HL25" s="114">
        <f t="shared" si="65"/>
        <v>0</v>
      </c>
      <c r="HM25" s="114">
        <f t="shared" si="65"/>
        <v>0</v>
      </c>
      <c r="HN25" s="114">
        <f t="shared" si="65"/>
        <v>1.8800000000000001E-2</v>
      </c>
      <c r="HO25" s="114">
        <f t="shared" si="65"/>
        <v>-7.7999999999999996E-3</v>
      </c>
      <c r="HP25" s="114">
        <f t="shared" si="65"/>
        <v>-1.3800000000000002E-2</v>
      </c>
      <c r="HQ25" s="114">
        <f t="shared" si="65"/>
        <v>-6.7199999999999996E-2</v>
      </c>
      <c r="HR25" s="114">
        <f t="shared" si="65"/>
        <v>-3.78E-2</v>
      </c>
      <c r="HS25" s="114">
        <f t="shared" si="65"/>
        <v>0</v>
      </c>
      <c r="HT25" s="114">
        <f t="shared" si="65"/>
        <v>0</v>
      </c>
      <c r="HU25" s="114">
        <f t="shared" si="65"/>
        <v>3.3599999999999998E-2</v>
      </c>
      <c r="HV25" s="114">
        <f t="shared" si="65"/>
        <v>1.8499999999999999E-2</v>
      </c>
      <c r="HW25" s="114">
        <f t="shared" si="65"/>
        <v>-2.0199999999999999E-2</v>
      </c>
      <c r="HX25" s="114">
        <f t="shared" si="65"/>
        <v>-2.1000000000000003E-3</v>
      </c>
      <c r="HY25" s="114">
        <f t="shared" si="65"/>
        <v>-4.4699999999999997E-2</v>
      </c>
      <c r="HZ25" s="114">
        <f t="shared" si="65"/>
        <v>0</v>
      </c>
      <c r="IA25" s="114">
        <f t="shared" si="65"/>
        <v>0</v>
      </c>
      <c r="IB25" s="114">
        <f t="shared" si="65"/>
        <v>-2.1400000000000002E-2</v>
      </c>
      <c r="IC25" s="114">
        <f t="shared" si="65"/>
        <v>4.5699999999999998E-2</v>
      </c>
      <c r="ID25" s="114">
        <f t="shared" si="65"/>
        <v>0</v>
      </c>
      <c r="IE25" s="51">
        <f t="shared" si="15"/>
        <v>-6.7199999999999996E-2</v>
      </c>
      <c r="IF25" s="51">
        <f t="shared" si="16"/>
        <v>-2.9193548387096775E-3</v>
      </c>
      <c r="IG25" s="51">
        <f t="shared" si="17"/>
        <v>4.5699999999999998E-2</v>
      </c>
      <c r="IJ25" s="245">
        <v>7.4999999999999997E-3</v>
      </c>
      <c r="IK25" s="97">
        <v>7.4999999999999997E-3</v>
      </c>
      <c r="IL25" s="97">
        <v>1E-3</v>
      </c>
      <c r="IM25" s="97">
        <v>1E-3</v>
      </c>
      <c r="IN25" s="97">
        <v>1E-3</v>
      </c>
      <c r="IO25" s="97">
        <v>1E-3</v>
      </c>
      <c r="IP25" s="19" t="s">
        <v>7</v>
      </c>
      <c r="IQ25" s="97">
        <v>1E-3</v>
      </c>
      <c r="IR25" s="114">
        <f t="shared" ref="IR25:JV25" si="66">SUM(IR19,IR20,IR21,IR22,IR23, -IR11,IR3,IR24)</f>
        <v>3.8300000000000001E-2</v>
      </c>
      <c r="IS25" s="114">
        <f t="shared" si="66"/>
        <v>-1.1499999999999998E-2</v>
      </c>
      <c r="IT25" s="114">
        <f t="shared" si="66"/>
        <v>1.5E-3</v>
      </c>
      <c r="IU25" s="114">
        <f t="shared" si="66"/>
        <v>0</v>
      </c>
      <c r="IV25" s="114">
        <f t="shared" si="66"/>
        <v>0</v>
      </c>
      <c r="IW25" s="114">
        <f t="shared" si="66"/>
        <v>-1.66E-2</v>
      </c>
      <c r="IX25" s="114">
        <f t="shared" si="66"/>
        <v>4.65E-2</v>
      </c>
      <c r="IY25" s="114">
        <f t="shared" si="66"/>
        <v>1.6399999999999998E-2</v>
      </c>
      <c r="IZ25" s="114">
        <f t="shared" si="66"/>
        <v>9.5000000000000015E-3</v>
      </c>
      <c r="JA25" s="114">
        <f t="shared" si="66"/>
        <v>1.1899999999999999E-2</v>
      </c>
      <c r="JB25" s="114">
        <f t="shared" si="66"/>
        <v>0</v>
      </c>
      <c r="JC25" s="114">
        <f t="shared" si="66"/>
        <v>0</v>
      </c>
      <c r="JD25" s="114">
        <f t="shared" si="66"/>
        <v>-3.7100000000000001E-2</v>
      </c>
      <c r="JE25" s="114">
        <f t="shared" si="66"/>
        <v>-8.8000000000000023E-3</v>
      </c>
      <c r="JF25" s="114">
        <f t="shared" si="66"/>
        <v>3.1999999999999997E-3</v>
      </c>
      <c r="JG25" s="114">
        <f t="shared" si="66"/>
        <v>1.9000000000000002E-3</v>
      </c>
      <c r="JH25" s="114">
        <f t="shared" si="66"/>
        <v>-8.8999999999999999E-3</v>
      </c>
      <c r="JI25" s="114">
        <f t="shared" si="66"/>
        <v>0</v>
      </c>
      <c r="JJ25" s="114">
        <f t="shared" si="66"/>
        <v>0</v>
      </c>
      <c r="JK25" s="114">
        <f t="shared" si="66"/>
        <v>4.4899999999999995E-2</v>
      </c>
      <c r="JL25" s="114">
        <f t="shared" si="66"/>
        <v>-5.1999999999999989E-3</v>
      </c>
      <c r="JM25" s="114">
        <f t="shared" si="66"/>
        <v>-4.899999999999999E-3</v>
      </c>
      <c r="JN25" s="114">
        <f t="shared" si="66"/>
        <v>1.2000000000000008E-3</v>
      </c>
      <c r="JO25" s="114">
        <f t="shared" si="66"/>
        <v>1.89E-2</v>
      </c>
      <c r="JP25" s="114">
        <f t="shared" si="66"/>
        <v>0</v>
      </c>
      <c r="JQ25" s="114">
        <f t="shared" si="66"/>
        <v>0</v>
      </c>
      <c r="JR25" s="114">
        <f t="shared" si="66"/>
        <v>1.7300000000000003E-2</v>
      </c>
      <c r="JS25" s="114">
        <f t="shared" si="66"/>
        <v>3.4299999999999997E-2</v>
      </c>
      <c r="JT25" s="114">
        <f t="shared" si="66"/>
        <v>1.5499999999999996E-2</v>
      </c>
      <c r="JU25" s="114">
        <f t="shared" si="66"/>
        <v>5.5400000000000012E-2</v>
      </c>
      <c r="JV25" s="114">
        <f t="shared" si="66"/>
        <v>2.8100000000000003E-2</v>
      </c>
      <c r="JW25" s="51">
        <f t="shared" si="18"/>
        <v>-3.7100000000000001E-2</v>
      </c>
      <c r="JX25" s="51">
        <f t="shared" si="19"/>
        <v>8.1225806451612915E-3</v>
      </c>
      <c r="JY25" s="51">
        <f t="shared" si="20"/>
        <v>5.5400000000000012E-2</v>
      </c>
      <c r="KA25" t="s">
        <v>0</v>
      </c>
      <c r="KB25" s="245">
        <v>7.4999999999999997E-3</v>
      </c>
      <c r="KC25" s="97">
        <v>7.4999999999999997E-3</v>
      </c>
      <c r="KD25" s="97">
        <v>1E-3</v>
      </c>
      <c r="KE25" s="97">
        <v>1E-3</v>
      </c>
      <c r="KF25" s="97">
        <v>1E-3</v>
      </c>
      <c r="KG25" s="97">
        <v>1E-3</v>
      </c>
      <c r="KH25" s="97">
        <v>1E-3</v>
      </c>
      <c r="KI25" s="19" t="s">
        <v>7</v>
      </c>
      <c r="KJ25" s="245">
        <v>1E-3</v>
      </c>
      <c r="KK25" s="114">
        <f t="shared" ref="KK25:LO25" si="67">SUM(KK19,KK20,KK21,KK22,KK23, -KK11,KK3,KK24)</f>
        <v>0</v>
      </c>
      <c r="KL25" s="114">
        <f t="shared" si="67"/>
        <v>0</v>
      </c>
      <c r="KM25" s="114">
        <f t="shared" si="67"/>
        <v>5.2999999999999992E-3</v>
      </c>
      <c r="KN25" s="114">
        <f t="shared" si="67"/>
        <v>-2.4999999999999998E-2</v>
      </c>
      <c r="KO25" s="114">
        <f t="shared" si="67"/>
        <v>-1.2999999999999999E-3</v>
      </c>
      <c r="KP25" s="114">
        <f t="shared" si="67"/>
        <v>1.1099999999999999E-2</v>
      </c>
      <c r="KQ25" s="114">
        <f t="shared" si="67"/>
        <v>-6.3999999999999994E-3</v>
      </c>
      <c r="KR25" s="114">
        <f t="shared" si="67"/>
        <v>0</v>
      </c>
      <c r="KS25" s="114">
        <f t="shared" si="67"/>
        <v>0</v>
      </c>
      <c r="KT25" s="114">
        <f t="shared" si="67"/>
        <v>1.95E-2</v>
      </c>
      <c r="KU25" s="114">
        <f t="shared" si="67"/>
        <v>-1.2299999999999998E-2</v>
      </c>
      <c r="KV25" s="114">
        <f t="shared" si="67"/>
        <v>-2.4899999999999999E-2</v>
      </c>
      <c r="KW25" s="114">
        <f t="shared" si="67"/>
        <v>2.1899999999999999E-2</v>
      </c>
      <c r="KX25" s="114">
        <f t="shared" si="67"/>
        <v>8.8000000000000005E-3</v>
      </c>
      <c r="KY25" s="114">
        <f t="shared" si="67"/>
        <v>0</v>
      </c>
      <c r="KZ25" s="114">
        <f t="shared" si="67"/>
        <v>0</v>
      </c>
      <c r="LA25" s="114">
        <f t="shared" si="67"/>
        <v>-1.4200000000000001E-2</v>
      </c>
      <c r="LB25" s="114">
        <f t="shared" si="67"/>
        <v>5.3900000000000003E-2</v>
      </c>
      <c r="LC25" s="114">
        <f t="shared" si="67"/>
        <v>-3.9699999999999999E-2</v>
      </c>
      <c r="LD25" s="114">
        <f t="shared" si="67"/>
        <v>5.7699999999999994E-2</v>
      </c>
      <c r="LE25" s="114">
        <f t="shared" si="67"/>
        <v>-6.0499999999999998E-2</v>
      </c>
      <c r="LF25" s="114">
        <f t="shared" si="67"/>
        <v>0</v>
      </c>
      <c r="LG25" s="114">
        <f t="shared" si="67"/>
        <v>0</v>
      </c>
      <c r="LH25" s="114">
        <f t="shared" si="67"/>
        <v>-8.2000000000000007E-3</v>
      </c>
      <c r="LI25" s="114">
        <f t="shared" si="67"/>
        <v>3.5400000000000001E-2</v>
      </c>
      <c r="LJ25" s="114">
        <f t="shared" si="67"/>
        <v>1.09E-2</v>
      </c>
      <c r="LK25" s="114">
        <f t="shared" si="67"/>
        <v>-6.1000000000000004E-3</v>
      </c>
      <c r="LL25" s="114">
        <f t="shared" si="67"/>
        <v>3.1899999999999998E-2</v>
      </c>
      <c r="LM25" s="114">
        <f t="shared" si="67"/>
        <v>0</v>
      </c>
      <c r="LN25" s="114">
        <f t="shared" si="67"/>
        <v>0</v>
      </c>
      <c r="LO25" s="114">
        <f t="shared" si="67"/>
        <v>7.2999999999999992E-3</v>
      </c>
      <c r="LP25" s="51">
        <f t="shared" si="21"/>
        <v>-6.0499999999999998E-2</v>
      </c>
      <c r="LQ25" s="51">
        <f t="shared" si="22"/>
        <v>2.1000000000000003E-3</v>
      </c>
      <c r="LR25" s="51">
        <f t="shared" si="23"/>
        <v>5.7699999999999994E-2</v>
      </c>
      <c r="LT25" t="s">
        <v>0</v>
      </c>
      <c r="LU25" s="245">
        <v>7.4999999999999997E-3</v>
      </c>
      <c r="LV25" s="97">
        <v>7.4999999999999997E-3</v>
      </c>
      <c r="LW25" s="97">
        <v>1E-3</v>
      </c>
      <c r="LX25" s="97">
        <v>1E-3</v>
      </c>
      <c r="LY25" s="97">
        <v>1E-3</v>
      </c>
      <c r="LZ25" s="97">
        <v>1E-3</v>
      </c>
      <c r="MA25" s="97">
        <v>1E-3</v>
      </c>
      <c r="MB25" s="245">
        <v>1E-3</v>
      </c>
      <c r="MC25" s="19" t="s">
        <v>7</v>
      </c>
      <c r="MD25" s="245">
        <v>1E-3</v>
      </c>
      <c r="ME25" s="114">
        <f t="shared" ref="ME25:NI25" si="68">SUM(ME19,ME20,ME21,ME22,ME23, -ME11,ME3,ME24)</f>
        <v>1.3899999999999997E-2</v>
      </c>
      <c r="MF25" s="114">
        <f t="shared" si="68"/>
        <v>-7.8000000000000005E-3</v>
      </c>
      <c r="MG25" s="114">
        <f t="shared" si="68"/>
        <v>-1.84E-2</v>
      </c>
      <c r="MH25" s="114">
        <f t="shared" si="68"/>
        <v>-4.4000000000000003E-3</v>
      </c>
      <c r="MI25" s="114">
        <f t="shared" si="68"/>
        <v>0</v>
      </c>
      <c r="MJ25" s="114">
        <f t="shared" si="68"/>
        <v>0</v>
      </c>
      <c r="MK25" s="114">
        <f t="shared" si="68"/>
        <v>-5.8099999999999999E-2</v>
      </c>
      <c r="ML25" s="114">
        <f t="shared" si="68"/>
        <v>-7.4300000000000005E-2</v>
      </c>
      <c r="MM25" s="114">
        <f t="shared" si="68"/>
        <v>-2.3699999999999999E-2</v>
      </c>
      <c r="MN25" s="114">
        <f t="shared" si="68"/>
        <v>-0.10720000000000002</v>
      </c>
      <c r="MO25" s="114">
        <f t="shared" si="68"/>
        <v>-1.6400000000000001E-2</v>
      </c>
      <c r="MP25" s="114">
        <f t="shared" si="68"/>
        <v>0</v>
      </c>
      <c r="MQ25" s="114">
        <f t="shared" si="68"/>
        <v>0</v>
      </c>
      <c r="MR25" s="114">
        <f t="shared" si="68"/>
        <v>1.5999999999999997E-2</v>
      </c>
      <c r="MS25" s="114">
        <f t="shared" si="68"/>
        <v>1.8999999999999996E-2</v>
      </c>
      <c r="MT25" s="114">
        <f t="shared" si="68"/>
        <v>3.9800000000000002E-2</v>
      </c>
      <c r="MU25" s="114">
        <f t="shared" si="68"/>
        <v>-2.0999999999999994E-3</v>
      </c>
      <c r="MV25" s="114">
        <f t="shared" si="68"/>
        <v>-2.3400000000000001E-2</v>
      </c>
      <c r="MW25" s="114">
        <f t="shared" si="68"/>
        <v>0</v>
      </c>
      <c r="MX25" s="114">
        <f t="shared" si="68"/>
        <v>0</v>
      </c>
      <c r="MY25" s="114">
        <f t="shared" si="68"/>
        <v>-1.8000000000000002E-2</v>
      </c>
      <c r="MZ25" s="114">
        <f t="shared" si="68"/>
        <v>-2.81E-2</v>
      </c>
      <c r="NA25" s="114">
        <f t="shared" si="68"/>
        <v>4.1099999999999998E-2</v>
      </c>
      <c r="NB25" s="114">
        <f t="shared" si="68"/>
        <v>1.8799999999999997E-2</v>
      </c>
      <c r="NC25" s="114">
        <f t="shared" si="68"/>
        <v>1.0400000000000001E-2</v>
      </c>
      <c r="ND25" s="114">
        <f t="shared" si="68"/>
        <v>0</v>
      </c>
      <c r="NE25" s="114">
        <f t="shared" si="68"/>
        <v>0</v>
      </c>
      <c r="NF25" s="114">
        <f t="shared" si="68"/>
        <v>0</v>
      </c>
      <c r="NG25" s="114">
        <f t="shared" si="68"/>
        <v>0</v>
      </c>
      <c r="NH25" s="114">
        <f t="shared" si="68"/>
        <v>0</v>
      </c>
      <c r="NI25" s="114">
        <f t="shared" si="68"/>
        <v>0</v>
      </c>
      <c r="NJ25" s="51">
        <f t="shared" si="24"/>
        <v>-0.10720000000000002</v>
      </c>
      <c r="NK25" s="51">
        <f t="shared" si="25"/>
        <v>-7.190322580645162E-3</v>
      </c>
      <c r="NL25" s="51">
        <f t="shared" si="26"/>
        <v>4.1099999999999998E-2</v>
      </c>
      <c r="NN25" t="s">
        <v>0</v>
      </c>
      <c r="NO25" s="117"/>
      <c r="NP25" s="116"/>
      <c r="NQ25" s="116"/>
      <c r="NR25" s="116"/>
      <c r="NS25" s="116"/>
      <c r="NT25" s="115"/>
      <c r="NU25" s="115"/>
      <c r="NV25" s="115"/>
      <c r="NW25" s="115"/>
      <c r="NX25" s="19" t="s">
        <v>7</v>
      </c>
      <c r="NY25" s="97"/>
      <c r="NZ25" s="114">
        <f t="shared" ref="NZ25:PD25" si="69">SUM(NZ19,NZ20,NZ21,NZ22,NZ23, -NZ11,NZ3,NZ24)</f>
        <v>0</v>
      </c>
      <c r="OA25" s="114">
        <f t="shared" si="69"/>
        <v>0</v>
      </c>
      <c r="OB25" s="114">
        <f t="shared" si="69"/>
        <v>0</v>
      </c>
      <c r="OC25" s="114">
        <f t="shared" si="69"/>
        <v>0</v>
      </c>
      <c r="OD25" s="114">
        <f t="shared" si="69"/>
        <v>0</v>
      </c>
      <c r="OE25" s="114">
        <f t="shared" si="69"/>
        <v>0</v>
      </c>
      <c r="OF25" s="114">
        <f t="shared" si="69"/>
        <v>0</v>
      </c>
      <c r="OG25" s="114">
        <f t="shared" si="69"/>
        <v>0</v>
      </c>
      <c r="OH25" s="114">
        <f t="shared" si="69"/>
        <v>0</v>
      </c>
      <c r="OI25" s="114">
        <f t="shared" si="69"/>
        <v>0</v>
      </c>
      <c r="OJ25" s="114">
        <f t="shared" si="69"/>
        <v>0</v>
      </c>
      <c r="OK25" s="114">
        <f t="shared" si="69"/>
        <v>0</v>
      </c>
      <c r="OL25" s="114">
        <f t="shared" si="69"/>
        <v>0</v>
      </c>
      <c r="OM25" s="114">
        <f t="shared" si="69"/>
        <v>0</v>
      </c>
      <c r="ON25" s="114">
        <f t="shared" si="69"/>
        <v>0</v>
      </c>
      <c r="OO25" s="114">
        <f t="shared" si="69"/>
        <v>0</v>
      </c>
      <c r="OP25" s="114">
        <f t="shared" si="69"/>
        <v>0</v>
      </c>
      <c r="OQ25" s="114">
        <f t="shared" si="69"/>
        <v>0</v>
      </c>
      <c r="OR25" s="114">
        <f t="shared" si="69"/>
        <v>0</v>
      </c>
      <c r="OS25" s="114">
        <f t="shared" si="69"/>
        <v>0</v>
      </c>
      <c r="OT25" s="114">
        <f t="shared" si="69"/>
        <v>0</v>
      </c>
      <c r="OU25" s="114">
        <f t="shared" si="69"/>
        <v>0</v>
      </c>
      <c r="OV25" s="114">
        <f t="shared" si="69"/>
        <v>0</v>
      </c>
      <c r="OW25" s="114">
        <f t="shared" si="69"/>
        <v>0</v>
      </c>
      <c r="OX25" s="114">
        <f t="shared" si="69"/>
        <v>0</v>
      </c>
      <c r="OY25" s="114">
        <f t="shared" si="69"/>
        <v>0</v>
      </c>
      <c r="OZ25" s="114">
        <f t="shared" si="69"/>
        <v>0</v>
      </c>
      <c r="PA25" s="114">
        <f t="shared" si="69"/>
        <v>0</v>
      </c>
      <c r="PB25" s="114">
        <f t="shared" si="69"/>
        <v>0</v>
      </c>
      <c r="PC25" s="114">
        <f t="shared" si="69"/>
        <v>0</v>
      </c>
      <c r="PD25" s="114">
        <f t="shared" si="69"/>
        <v>0</v>
      </c>
      <c r="PE25" s="51">
        <f t="shared" si="27"/>
        <v>0</v>
      </c>
      <c r="PF25" s="51">
        <f t="shared" si="28"/>
        <v>0</v>
      </c>
      <c r="PG25" s="51">
        <f t="shared" si="29"/>
        <v>0</v>
      </c>
      <c r="PI25" t="s">
        <v>0</v>
      </c>
      <c r="PJ25" s="117"/>
      <c r="PK25" s="116"/>
      <c r="PL25" s="116"/>
      <c r="PM25" s="116"/>
      <c r="PN25" s="116"/>
      <c r="PO25" s="115"/>
      <c r="PP25" s="115"/>
      <c r="PQ25" s="115"/>
      <c r="PR25" s="115"/>
      <c r="PS25" s="115"/>
      <c r="PT25" s="19" t="s">
        <v>7</v>
      </c>
      <c r="PU25" s="97"/>
      <c r="PV25" s="114">
        <f t="shared" ref="PV25:QZ25" si="70">SUM(PV19,PV20,PV21,PV22,PV23, -PV11,PV3,PV24)</f>
        <v>0</v>
      </c>
      <c r="PW25" s="114">
        <f t="shared" si="70"/>
        <v>0</v>
      </c>
      <c r="PX25" s="114">
        <f t="shared" si="70"/>
        <v>0</v>
      </c>
      <c r="PY25" s="114">
        <f t="shared" si="70"/>
        <v>0</v>
      </c>
      <c r="PZ25" s="114">
        <f t="shared" si="70"/>
        <v>0</v>
      </c>
      <c r="QA25" s="114">
        <f t="shared" si="70"/>
        <v>0</v>
      </c>
      <c r="QB25" s="114">
        <f t="shared" si="70"/>
        <v>0</v>
      </c>
      <c r="QC25" s="114">
        <f t="shared" si="70"/>
        <v>0</v>
      </c>
      <c r="QD25" s="114">
        <f t="shared" si="70"/>
        <v>0</v>
      </c>
      <c r="QE25" s="114">
        <f t="shared" si="70"/>
        <v>0</v>
      </c>
      <c r="QF25" s="114">
        <f t="shared" si="70"/>
        <v>0</v>
      </c>
      <c r="QG25" s="114">
        <f t="shared" si="70"/>
        <v>0</v>
      </c>
      <c r="QH25" s="114">
        <f t="shared" si="70"/>
        <v>0</v>
      </c>
      <c r="QI25" s="114">
        <f t="shared" si="70"/>
        <v>0</v>
      </c>
      <c r="QJ25" s="114">
        <f t="shared" si="70"/>
        <v>0</v>
      </c>
      <c r="QK25" s="114">
        <f t="shared" si="70"/>
        <v>0</v>
      </c>
      <c r="QL25" s="114">
        <f t="shared" si="70"/>
        <v>0</v>
      </c>
      <c r="QM25" s="114">
        <f t="shared" si="70"/>
        <v>0</v>
      </c>
      <c r="QN25" s="114">
        <f t="shared" si="70"/>
        <v>0</v>
      </c>
      <c r="QO25" s="114">
        <f t="shared" si="70"/>
        <v>0</v>
      </c>
      <c r="QP25" s="114">
        <f t="shared" si="70"/>
        <v>0</v>
      </c>
      <c r="QQ25" s="114">
        <f t="shared" si="70"/>
        <v>0</v>
      </c>
      <c r="QR25" s="114">
        <f t="shared" si="70"/>
        <v>0</v>
      </c>
      <c r="QS25" s="114">
        <f t="shared" si="70"/>
        <v>0</v>
      </c>
      <c r="QT25" s="114">
        <f t="shared" si="70"/>
        <v>0</v>
      </c>
      <c r="QU25" s="114">
        <f t="shared" si="70"/>
        <v>0</v>
      </c>
      <c r="QV25" s="114">
        <f t="shared" si="70"/>
        <v>0</v>
      </c>
      <c r="QW25" s="114">
        <f t="shared" si="70"/>
        <v>0</v>
      </c>
      <c r="QX25" s="114">
        <f t="shared" si="70"/>
        <v>0</v>
      </c>
      <c r="QY25" s="114">
        <f t="shared" si="70"/>
        <v>0</v>
      </c>
      <c r="QZ25" s="114">
        <f t="shared" si="70"/>
        <v>0</v>
      </c>
      <c r="RA25" s="51">
        <f t="shared" si="30"/>
        <v>0</v>
      </c>
      <c r="RB25" s="51">
        <f t="shared" si="31"/>
        <v>0</v>
      </c>
      <c r="RC25" s="51">
        <f t="shared" si="32"/>
        <v>0</v>
      </c>
      <c r="RE25" t="s">
        <v>0</v>
      </c>
      <c r="RF25" s="117"/>
      <c r="RG25" s="116"/>
      <c r="RH25" s="116"/>
      <c r="RI25" s="116"/>
      <c r="RJ25" s="116"/>
      <c r="RK25" s="115"/>
      <c r="RL25" s="115"/>
      <c r="RM25" s="115"/>
      <c r="RN25" s="115"/>
      <c r="RO25" s="115"/>
      <c r="RP25" s="115"/>
      <c r="RQ25" s="19" t="s">
        <v>7</v>
      </c>
      <c r="RR25" s="97"/>
      <c r="RS25" s="114">
        <f t="shared" ref="RS25:SW25" si="71">SUM(RS19,RS20,RS21,RS22,RS23, -RS11,RS3,RS24)</f>
        <v>0</v>
      </c>
      <c r="RT25" s="114">
        <f t="shared" si="71"/>
        <v>0</v>
      </c>
      <c r="RU25" s="114">
        <f t="shared" si="71"/>
        <v>0</v>
      </c>
      <c r="RV25" s="114">
        <f t="shared" si="71"/>
        <v>0</v>
      </c>
      <c r="RW25" s="114">
        <f t="shared" si="71"/>
        <v>0</v>
      </c>
      <c r="RX25" s="114">
        <f t="shared" si="71"/>
        <v>0</v>
      </c>
      <c r="RY25" s="114">
        <f t="shared" si="71"/>
        <v>0</v>
      </c>
      <c r="RZ25" s="114">
        <f t="shared" si="71"/>
        <v>0</v>
      </c>
      <c r="SA25" s="114">
        <f t="shared" si="71"/>
        <v>0</v>
      </c>
      <c r="SB25" s="114">
        <f t="shared" si="71"/>
        <v>0</v>
      </c>
      <c r="SC25" s="114">
        <f t="shared" si="71"/>
        <v>0</v>
      </c>
      <c r="SD25" s="114">
        <f t="shared" si="71"/>
        <v>0</v>
      </c>
      <c r="SE25" s="114">
        <f t="shared" si="71"/>
        <v>0</v>
      </c>
      <c r="SF25" s="114">
        <f t="shared" si="71"/>
        <v>0</v>
      </c>
      <c r="SG25" s="114">
        <f t="shared" si="71"/>
        <v>0</v>
      </c>
      <c r="SH25" s="114">
        <f t="shared" si="71"/>
        <v>0</v>
      </c>
      <c r="SI25" s="114">
        <f t="shared" si="71"/>
        <v>0</v>
      </c>
      <c r="SJ25" s="114">
        <f t="shared" si="71"/>
        <v>0</v>
      </c>
      <c r="SK25" s="114">
        <f t="shared" si="71"/>
        <v>0</v>
      </c>
      <c r="SL25" s="114">
        <f t="shared" si="71"/>
        <v>0</v>
      </c>
      <c r="SM25" s="114">
        <f t="shared" si="71"/>
        <v>0</v>
      </c>
      <c r="SN25" s="114">
        <f t="shared" si="71"/>
        <v>0</v>
      </c>
      <c r="SO25" s="114">
        <f t="shared" si="71"/>
        <v>0</v>
      </c>
      <c r="SP25" s="114">
        <f t="shared" si="71"/>
        <v>0</v>
      </c>
      <c r="SQ25" s="114">
        <f t="shared" si="71"/>
        <v>0</v>
      </c>
      <c r="SR25" s="114">
        <f t="shared" si="71"/>
        <v>0</v>
      </c>
      <c r="SS25" s="114">
        <f t="shared" si="71"/>
        <v>0</v>
      </c>
      <c r="ST25" s="114">
        <f t="shared" si="71"/>
        <v>0</v>
      </c>
      <c r="SU25" s="114">
        <f t="shared" si="71"/>
        <v>0</v>
      </c>
      <c r="SV25" s="114">
        <f t="shared" si="71"/>
        <v>0</v>
      </c>
      <c r="SW25" s="114">
        <f t="shared" si="71"/>
        <v>0</v>
      </c>
      <c r="SX25" s="51">
        <f t="shared" si="33"/>
        <v>0</v>
      </c>
      <c r="SY25" s="51">
        <f t="shared" si="34"/>
        <v>0</v>
      </c>
      <c r="SZ25" s="51">
        <f t="shared" si="35"/>
        <v>0</v>
      </c>
    </row>
    <row r="26" spans="1:520" ht="15.75" thickBot="1" x14ac:dyDescent="0.3">
      <c r="B26" s="5" t="s">
        <v>108</v>
      </c>
      <c r="C26" s="15">
        <v>112.03700000000001</v>
      </c>
      <c r="D26" s="48">
        <v>4.4999999999999997E-3</v>
      </c>
      <c r="E26" s="48">
        <v>-5.1999999999999998E-3</v>
      </c>
      <c r="F26" s="48">
        <v>-6.7999999999999996E-3</v>
      </c>
      <c r="G26" s="48"/>
      <c r="H26" s="48"/>
      <c r="I26" s="48">
        <v>7.1999999999999998E-3</v>
      </c>
      <c r="J26" s="48">
        <v>-8.9999999999999998E-4</v>
      </c>
      <c r="K26" s="48">
        <v>2.8999999999999998E-3</v>
      </c>
      <c r="L26" s="48">
        <v>3.7000000000000002E-3</v>
      </c>
      <c r="M26" s="48">
        <v>5.0000000000000001E-4</v>
      </c>
      <c r="N26" s="48"/>
      <c r="O26" s="48"/>
      <c r="P26" s="48">
        <v>6.8999999999999999E-3</v>
      </c>
      <c r="Q26" s="48">
        <v>4.8999999999999998E-3</v>
      </c>
      <c r="R26" s="48">
        <v>3.5000000000000001E-3</v>
      </c>
      <c r="S26" s="48">
        <v>1.1999999999999999E-3</v>
      </c>
      <c r="T26" s="48">
        <v>-3.7000000000000002E-3</v>
      </c>
      <c r="U26" s="48"/>
      <c r="V26" s="48"/>
      <c r="W26" s="48">
        <v>5.9999999999999995E-4</v>
      </c>
      <c r="X26" s="48">
        <v>-2.8999999999999998E-3</v>
      </c>
      <c r="Y26" s="48">
        <v>4.0000000000000002E-4</v>
      </c>
      <c r="Z26" s="48">
        <v>-3.8999999999999998E-3</v>
      </c>
      <c r="AA26" s="48">
        <v>-3.8E-3</v>
      </c>
      <c r="AB26" s="48"/>
      <c r="AC26" s="48"/>
      <c r="AD26" s="48">
        <v>-8.0000000000000004E-4</v>
      </c>
      <c r="AE26" s="48">
        <v>-6.9999999999999999E-4</v>
      </c>
      <c r="AF26" s="48">
        <v>-1.1999999999999999E-3</v>
      </c>
      <c r="AG26" s="48">
        <v>3.5999999999999999E-3</v>
      </c>
      <c r="AH26" s="48">
        <v>2.0000000000000001E-4</v>
      </c>
      <c r="AI26" s="109">
        <f t="shared" si="0"/>
        <v>-6.7999999999999996E-3</v>
      </c>
      <c r="AJ26" s="109">
        <f t="shared" si="1"/>
        <v>4.4347826086956534E-4</v>
      </c>
      <c r="AK26" s="109">
        <f t="shared" si="2"/>
        <v>7.1999999999999998E-3</v>
      </c>
      <c r="AM26" s="15">
        <v>112.03700000000001</v>
      </c>
      <c r="AN26" s="9" t="s">
        <v>108</v>
      </c>
      <c r="AO26" s="15">
        <v>112.498</v>
      </c>
      <c r="AP26" s="48"/>
      <c r="AQ26" s="48"/>
      <c r="AR26" s="48">
        <v>1.2999999999999999E-3</v>
      </c>
      <c r="AS26" s="48">
        <v>5.0000000000000001E-3</v>
      </c>
      <c r="AT26" s="48">
        <v>-1.2999999999999999E-3</v>
      </c>
      <c r="AU26" s="48">
        <v>5.0000000000000001E-4</v>
      </c>
      <c r="AV26" s="48">
        <v>-4.7999999999999996E-3</v>
      </c>
      <c r="AW26" s="48"/>
      <c r="AX26" s="48"/>
      <c r="AY26" s="48">
        <v>1.1000000000000001E-3</v>
      </c>
      <c r="AZ26" s="48">
        <v>1.6999999999999999E-3</v>
      </c>
      <c r="BA26" s="48">
        <v>4.0000000000000002E-4</v>
      </c>
      <c r="BB26" s="48">
        <v>-3.5999999999999999E-3</v>
      </c>
      <c r="BC26" s="48">
        <v>-6.0000000000000001E-3</v>
      </c>
      <c r="BD26" s="48"/>
      <c r="BE26" s="48"/>
      <c r="BF26" s="48">
        <v>5.0000000000000001E-3</v>
      </c>
      <c r="BG26" s="48">
        <v>-2E-3</v>
      </c>
      <c r="BH26" s="48">
        <v>1.46E-2</v>
      </c>
      <c r="BI26" s="48">
        <v>6.6E-3</v>
      </c>
      <c r="BJ26" s="48">
        <v>2.0999999999999999E-3</v>
      </c>
      <c r="BK26" s="48"/>
      <c r="BL26" s="48"/>
      <c r="BM26" s="48">
        <v>-6.4000000000000003E-3</v>
      </c>
      <c r="BN26" s="48">
        <v>-5.9999999999999995E-4</v>
      </c>
      <c r="BO26" s="48">
        <v>1.4E-3</v>
      </c>
      <c r="BP26" s="48">
        <v>3.0000000000000001E-3</v>
      </c>
      <c r="BQ26" s="48">
        <v>-1.6400000000000001E-2</v>
      </c>
      <c r="BR26" s="48"/>
      <c r="BS26" s="48"/>
      <c r="BT26" s="48"/>
      <c r="BU26" s="109">
        <f t="shared" si="3"/>
        <v>-1.6400000000000001E-2</v>
      </c>
      <c r="BV26" s="109">
        <f t="shared" si="4"/>
        <v>8.000000000000021E-5</v>
      </c>
      <c r="BW26" s="109">
        <f t="shared" si="5"/>
        <v>1.46E-2</v>
      </c>
      <c r="BY26" t="s">
        <v>0</v>
      </c>
      <c r="BZ26" s="15">
        <v>112.03700000000001</v>
      </c>
      <c r="CA26" s="15">
        <v>112.498</v>
      </c>
      <c r="CB26" s="5" t="s">
        <v>108</v>
      </c>
      <c r="CC26" s="15">
        <v>111.455</v>
      </c>
      <c r="CD26" s="48"/>
      <c r="CE26" s="48">
        <v>1.5299999999999999E-2</v>
      </c>
      <c r="CF26" s="48">
        <v>-5.4999999999999997E-3</v>
      </c>
      <c r="CG26" s="48">
        <v>3.3999999999999998E-3</v>
      </c>
      <c r="CH26" s="48">
        <v>2.0000000000000001E-4</v>
      </c>
      <c r="CI26" s="48">
        <v>1.1999999999999999E-3</v>
      </c>
      <c r="CJ26" s="48"/>
      <c r="CK26" s="48"/>
      <c r="CL26" s="48">
        <v>-4.8999999999999998E-3</v>
      </c>
      <c r="CM26" s="48">
        <v>1.7299999999999999E-2</v>
      </c>
      <c r="CN26" s="48">
        <v>-8.5000000000000006E-3</v>
      </c>
      <c r="CO26" s="48">
        <v>-5.4000000000000003E-3</v>
      </c>
      <c r="CP26" s="48">
        <v>2.7300000000000001E-2</v>
      </c>
      <c r="CQ26" s="48"/>
      <c r="CR26" s="48"/>
      <c r="CS26" s="48">
        <v>-1.3899999999999999E-2</v>
      </c>
      <c r="CT26" s="48">
        <v>1.6000000000000001E-3</v>
      </c>
      <c r="CU26" s="48">
        <v>-3.8E-3</v>
      </c>
      <c r="CV26" s="48">
        <v>8.8999999999999999E-3</v>
      </c>
      <c r="CW26" s="48">
        <v>-6.6E-3</v>
      </c>
      <c r="CX26" s="48"/>
      <c r="CY26" s="48"/>
      <c r="CZ26" s="48">
        <v>9.1999999999999998E-3</v>
      </c>
      <c r="DA26" s="48">
        <v>5.1000000000000004E-3</v>
      </c>
      <c r="DB26" s="48">
        <v>4.5999999999999999E-3</v>
      </c>
      <c r="DC26" s="48">
        <v>-4.0000000000000002E-4</v>
      </c>
      <c r="DD26" s="48">
        <v>-1.8E-3</v>
      </c>
      <c r="DE26" s="48"/>
      <c r="DF26" s="48"/>
      <c r="DG26" s="48">
        <v>-8.2000000000000007E-3</v>
      </c>
      <c r="DH26" s="48">
        <v>-1.5E-3</v>
      </c>
      <c r="DI26" s="109">
        <f t="shared" si="6"/>
        <v>-1.3899999999999999E-2</v>
      </c>
      <c r="DJ26" s="109">
        <f t="shared" si="7"/>
        <v>1.5272727272727272E-3</v>
      </c>
      <c r="DK26" s="109">
        <f t="shared" si="8"/>
        <v>2.7300000000000001E-2</v>
      </c>
      <c r="DN26" s="15">
        <v>112.03700000000001</v>
      </c>
      <c r="DO26" s="15">
        <v>112.498</v>
      </c>
      <c r="DP26" s="15">
        <v>111.455</v>
      </c>
      <c r="DQ26" s="5" t="s">
        <v>108</v>
      </c>
      <c r="DR26" s="15">
        <v>111.842</v>
      </c>
      <c r="DS26" s="48">
        <v>-7.4999999999999997E-3</v>
      </c>
      <c r="DT26" s="48">
        <v>-1E-3</v>
      </c>
      <c r="DU26" s="48">
        <v>3.5000000000000001E-3</v>
      </c>
      <c r="DV26" s="48"/>
      <c r="DW26" s="48"/>
      <c r="DX26" s="48">
        <v>8.0000000000000002E-3</v>
      </c>
      <c r="DY26" s="48">
        <v>6.0000000000000001E-3</v>
      </c>
      <c r="DZ26" s="48">
        <v>-1E-3</v>
      </c>
      <c r="EA26" s="48">
        <v>3.2000000000000002E-3</v>
      </c>
      <c r="EB26" s="48">
        <v>4.0000000000000002E-4</v>
      </c>
      <c r="EC26" s="48"/>
      <c r="ED26" s="48"/>
      <c r="EE26" s="48">
        <v>-7.6E-3</v>
      </c>
      <c r="EF26" s="48">
        <v>4.3E-3</v>
      </c>
      <c r="EG26" s="48">
        <v>-1.1999999999999999E-3</v>
      </c>
      <c r="EH26" s="48">
        <v>-1.4E-3</v>
      </c>
      <c r="EI26" s="48">
        <v>2.0000000000000001E-4</v>
      </c>
      <c r="EJ26" s="48"/>
      <c r="EK26" s="48"/>
      <c r="EL26" s="48">
        <v>1.4E-3</v>
      </c>
      <c r="EM26" s="48">
        <v>-1E-4</v>
      </c>
      <c r="EN26" s="48">
        <v>-2.3E-3</v>
      </c>
      <c r="EO26" s="48">
        <v>-5.4999999999999997E-3</v>
      </c>
      <c r="EP26" s="48">
        <v>2.0999999999999999E-3</v>
      </c>
      <c r="EQ26" s="48"/>
      <c r="ER26" s="48"/>
      <c r="ES26" s="48">
        <v>-4.3E-3</v>
      </c>
      <c r="ET26" s="48">
        <v>-2.5000000000000001E-3</v>
      </c>
      <c r="EU26" s="48">
        <v>-1.1000000000000001E-3</v>
      </c>
      <c r="EV26" s="48">
        <v>1.4200000000000001E-2</v>
      </c>
      <c r="EW26" s="48"/>
      <c r="EX26" s="109">
        <f t="shared" si="9"/>
        <v>-7.6E-3</v>
      </c>
      <c r="EY26" s="109">
        <f t="shared" si="10"/>
        <v>3.545454545454545E-4</v>
      </c>
      <c r="EZ26" s="109">
        <f t="shared" si="11"/>
        <v>1.4200000000000001E-2</v>
      </c>
      <c r="FC26" s="15">
        <v>112.03700000000001</v>
      </c>
      <c r="FD26" s="15">
        <v>112.498</v>
      </c>
      <c r="FE26" s="15">
        <v>111.455</v>
      </c>
      <c r="FF26" s="15">
        <v>111.842</v>
      </c>
      <c r="FG26" s="5" t="s">
        <v>108</v>
      </c>
      <c r="FH26" s="15">
        <v>110.92100000000001</v>
      </c>
      <c r="FI26" s="48">
        <v>2.5999999999999999E-3</v>
      </c>
      <c r="FJ26" s="48"/>
      <c r="FK26" s="48"/>
      <c r="FL26" s="48">
        <v>-3.7000000000000002E-3</v>
      </c>
      <c r="FM26" s="48">
        <v>-9.2999999999999992E-3</v>
      </c>
      <c r="FN26" s="48">
        <v>-5.7999999999999996E-3</v>
      </c>
      <c r="FO26" s="48">
        <v>3.7000000000000002E-3</v>
      </c>
      <c r="FP26" s="48">
        <v>6.7000000000000002E-3</v>
      </c>
      <c r="FQ26" s="48"/>
      <c r="FR26" s="48"/>
      <c r="FS26" s="48">
        <v>8.8000000000000005E-3</v>
      </c>
      <c r="FT26" s="48">
        <v>-8.9999999999999998E-4</v>
      </c>
      <c r="FU26" s="48">
        <v>-3.5999999999999999E-3</v>
      </c>
      <c r="FV26" s="48">
        <v>1.1000000000000001E-3</v>
      </c>
      <c r="FW26" s="48">
        <v>-5.0000000000000001E-4</v>
      </c>
      <c r="FX26" s="48"/>
      <c r="FY26" s="48"/>
      <c r="FZ26" s="48">
        <v>2.8E-3</v>
      </c>
      <c r="GA26" s="48">
        <v>5.4000000000000003E-3</v>
      </c>
      <c r="GB26" s="48">
        <v>5.4999999999999997E-3</v>
      </c>
      <c r="GC26" s="48">
        <v>-4.7999999999999996E-3</v>
      </c>
      <c r="GD26" s="48">
        <v>-6.9999999999999999E-4</v>
      </c>
      <c r="GE26" s="48"/>
      <c r="GF26" s="48"/>
      <c r="GG26" s="48">
        <v>8.9999999999999998E-4</v>
      </c>
      <c r="GH26" s="48">
        <v>5.5999999999999999E-3</v>
      </c>
      <c r="GI26" s="48">
        <v>-8.9999999999999998E-4</v>
      </c>
      <c r="GJ26" s="48">
        <v>4.0000000000000001E-3</v>
      </c>
      <c r="GK26" s="48">
        <v>4.5999999999999999E-3</v>
      </c>
      <c r="GL26" s="48"/>
      <c r="GM26" s="48"/>
      <c r="GN26" s="109">
        <f t="shared" si="12"/>
        <v>-9.2999999999999992E-3</v>
      </c>
      <c r="GO26" s="109">
        <f t="shared" si="13"/>
        <v>1.0238095238095241E-3</v>
      </c>
      <c r="GP26" s="109">
        <f t="shared" si="14"/>
        <v>8.8000000000000005E-3</v>
      </c>
      <c r="GS26" s="15">
        <v>112.03700000000001</v>
      </c>
      <c r="GT26" s="15">
        <v>112.498</v>
      </c>
      <c r="GU26" s="15">
        <v>111.455</v>
      </c>
      <c r="GV26" s="15">
        <v>111.842</v>
      </c>
      <c r="GW26" s="15">
        <v>110.92100000000001</v>
      </c>
      <c r="GX26" s="5" t="s">
        <v>108</v>
      </c>
      <c r="GY26" s="15">
        <v>111.967</v>
      </c>
      <c r="GZ26" s="48">
        <v>-1.6000000000000001E-3</v>
      </c>
      <c r="HA26" s="48">
        <v>9.4999999999999998E-3</v>
      </c>
      <c r="HB26" s="48">
        <v>3.8999999999999998E-3</v>
      </c>
      <c r="HC26" s="48">
        <v>8.0999999999999996E-3</v>
      </c>
      <c r="HD26" s="48">
        <v>-2.8999999999999998E-3</v>
      </c>
      <c r="HE26" s="48"/>
      <c r="HF26" s="48"/>
      <c r="HG26" s="48">
        <v>-5.7000000000000002E-3</v>
      </c>
      <c r="HH26" s="48">
        <v>8.0000000000000004E-4</v>
      </c>
      <c r="HI26" s="48">
        <v>2.5000000000000001E-3</v>
      </c>
      <c r="HJ26" s="48">
        <v>-2.8999999999999998E-3</v>
      </c>
      <c r="HK26" s="48">
        <v>-3.8E-3</v>
      </c>
      <c r="HL26" s="48"/>
      <c r="HM26" s="48"/>
      <c r="HN26" s="48">
        <v>1.6999999999999999E-3</v>
      </c>
      <c r="HO26" s="48">
        <v>-1.1999999999999999E-3</v>
      </c>
      <c r="HP26" s="48">
        <v>-1E-4</v>
      </c>
      <c r="HQ26" s="48">
        <v>-2.8999999999999998E-3</v>
      </c>
      <c r="HR26" s="48">
        <v>-1.2999999999999999E-3</v>
      </c>
      <c r="HS26" s="48"/>
      <c r="HT26" s="48"/>
      <c r="HU26" s="48">
        <v>5.1999999999999998E-3</v>
      </c>
      <c r="HV26" s="48">
        <v>-4.0000000000000002E-4</v>
      </c>
      <c r="HW26" s="48">
        <v>1.6999999999999999E-3</v>
      </c>
      <c r="HX26" s="48">
        <v>6.9999999999999999E-4</v>
      </c>
      <c r="HY26" s="48">
        <v>5.0000000000000001E-4</v>
      </c>
      <c r="HZ26" s="48"/>
      <c r="IA26" s="48"/>
      <c r="IB26" s="48">
        <v>1E-4</v>
      </c>
      <c r="IC26" s="48">
        <v>7.6E-3</v>
      </c>
      <c r="ID26" s="48"/>
      <c r="IE26" s="109">
        <f t="shared" si="15"/>
        <v>-5.7000000000000002E-3</v>
      </c>
      <c r="IF26" s="109">
        <f t="shared" si="16"/>
        <v>8.8636363636363641E-4</v>
      </c>
      <c r="IG26" s="109">
        <f t="shared" si="17"/>
        <v>9.4999999999999998E-3</v>
      </c>
      <c r="IJ26" s="15">
        <v>112.03700000000001</v>
      </c>
      <c r="IK26" s="15">
        <v>112.498</v>
      </c>
      <c r="IL26" s="15">
        <v>111.455</v>
      </c>
      <c r="IM26" s="15">
        <v>111.842</v>
      </c>
      <c r="IN26" s="15">
        <v>110.92100000000001</v>
      </c>
      <c r="IO26" s="15">
        <v>111.967</v>
      </c>
      <c r="IP26" s="5" t="s">
        <v>108</v>
      </c>
      <c r="IQ26" s="15">
        <v>113.92100000000001</v>
      </c>
      <c r="IR26" s="48">
        <v>-2.7000000000000001E-3</v>
      </c>
      <c r="IS26" s="48">
        <v>8.9999999999999998E-4</v>
      </c>
      <c r="IT26" s="48">
        <v>-5.0000000000000001E-4</v>
      </c>
      <c r="IU26" s="48"/>
      <c r="IV26" s="48"/>
      <c r="IW26" s="48">
        <v>2.5000000000000001E-3</v>
      </c>
      <c r="IX26" s="48">
        <v>2.5000000000000001E-3</v>
      </c>
      <c r="IY26" s="48">
        <v>2E-3</v>
      </c>
      <c r="IZ26" s="48">
        <v>-2.8999999999999998E-3</v>
      </c>
      <c r="JA26" s="48">
        <v>-3.5000000000000001E-3</v>
      </c>
      <c r="JB26" s="48"/>
      <c r="JC26" s="48"/>
      <c r="JD26" s="48">
        <v>2.5000000000000001E-3</v>
      </c>
      <c r="JE26" s="48">
        <v>1.2999999999999999E-3</v>
      </c>
      <c r="JF26" s="48">
        <v>-7.3000000000000001E-3</v>
      </c>
      <c r="JG26" s="48">
        <v>2E-3</v>
      </c>
      <c r="JH26" s="48">
        <v>5.1999999999999998E-3</v>
      </c>
      <c r="JI26" s="48"/>
      <c r="JJ26" s="48"/>
      <c r="JK26" s="48">
        <v>5.3E-3</v>
      </c>
      <c r="JL26" s="48">
        <v>1.6999999999999999E-3</v>
      </c>
      <c r="JM26" s="48">
        <v>7.4000000000000003E-3</v>
      </c>
      <c r="JN26" s="48">
        <v>1.6000000000000001E-3</v>
      </c>
      <c r="JO26" s="48">
        <v>-2.3999999999999998E-3</v>
      </c>
      <c r="JP26" s="48"/>
      <c r="JQ26" s="48"/>
      <c r="JR26" s="48">
        <v>-6.1000000000000004E-3</v>
      </c>
      <c r="JS26" s="48">
        <v>-4.0000000000000002E-4</v>
      </c>
      <c r="JT26" s="48">
        <v>4.4000000000000003E-3</v>
      </c>
      <c r="JU26" s="48">
        <v>2.3E-3</v>
      </c>
      <c r="JV26" s="48">
        <v>6.1999999999999998E-3</v>
      </c>
      <c r="JW26" s="109">
        <f t="shared" si="18"/>
        <v>-7.3000000000000001E-3</v>
      </c>
      <c r="JX26" s="109">
        <f t="shared" si="19"/>
        <v>9.565217391304347E-4</v>
      </c>
      <c r="JY26" s="109">
        <f t="shared" si="20"/>
        <v>7.4000000000000003E-3</v>
      </c>
      <c r="KB26" s="15">
        <v>112.03700000000001</v>
      </c>
      <c r="KC26" s="15">
        <v>112.498</v>
      </c>
      <c r="KD26" s="15">
        <v>111.455</v>
      </c>
      <c r="KE26" s="15">
        <v>111.842</v>
      </c>
      <c r="KF26" s="15">
        <v>110.92100000000001</v>
      </c>
      <c r="KG26" s="15">
        <v>111.967</v>
      </c>
      <c r="KH26" s="15">
        <v>113.92100000000001</v>
      </c>
      <c r="KI26" s="5" t="s">
        <v>108</v>
      </c>
      <c r="KJ26" s="15">
        <v>115.791</v>
      </c>
      <c r="KK26" s="48"/>
      <c r="KL26" s="48"/>
      <c r="KM26" s="48">
        <v>-2.8E-3</v>
      </c>
      <c r="KN26" s="48">
        <v>3.0000000000000001E-3</v>
      </c>
      <c r="KO26" s="48">
        <v>4.3E-3</v>
      </c>
      <c r="KP26" s="48">
        <v>-2.0999999999999999E-3</v>
      </c>
      <c r="KQ26" s="48">
        <v>5.9999999999999995E-4</v>
      </c>
      <c r="KR26" s="48"/>
      <c r="KS26" s="48"/>
      <c r="KT26" s="48">
        <v>-3.0000000000000001E-3</v>
      </c>
      <c r="KU26" s="48">
        <v>3.7000000000000002E-3</v>
      </c>
      <c r="KV26" s="48">
        <v>8.8999999999999999E-3</v>
      </c>
      <c r="KW26" s="48">
        <v>3.0000000000000001E-3</v>
      </c>
      <c r="KX26" s="48">
        <v>-2.7000000000000001E-3</v>
      </c>
      <c r="KY26" s="48"/>
      <c r="KZ26" s="48"/>
      <c r="LA26" s="48">
        <v>-2.7000000000000001E-3</v>
      </c>
      <c r="LB26" s="48">
        <v>-1.8E-3</v>
      </c>
      <c r="LC26" s="48">
        <v>-5.7000000000000002E-3</v>
      </c>
      <c r="LD26" s="48">
        <v>5.4999999999999997E-3</v>
      </c>
      <c r="LE26" s="48">
        <v>-4.1999999999999997E-3</v>
      </c>
      <c r="LF26" s="48"/>
      <c r="LG26" s="48"/>
      <c r="LH26" s="48">
        <v>1.4E-3</v>
      </c>
      <c r="LI26" s="48">
        <v>8.8000000000000005E-3</v>
      </c>
      <c r="LJ26" s="48">
        <v>-4.4000000000000003E-3</v>
      </c>
      <c r="LK26" s="48">
        <v>4.7999999999999996E-3</v>
      </c>
      <c r="LL26" s="48">
        <v>-5.8999999999999999E-3</v>
      </c>
      <c r="LM26" s="48"/>
      <c r="LN26" s="48"/>
      <c r="LO26" s="48">
        <v>6.1999999999999998E-3</v>
      </c>
      <c r="LP26" s="109">
        <f t="shared" si="21"/>
        <v>-5.8999999999999999E-3</v>
      </c>
      <c r="LQ26" s="109">
        <f t="shared" si="22"/>
        <v>7.0952380952380941E-4</v>
      </c>
      <c r="LR26" s="109">
        <f t="shared" si="23"/>
        <v>8.8999999999999999E-3</v>
      </c>
      <c r="LU26" s="15">
        <v>112.03700000000001</v>
      </c>
      <c r="LV26" s="15">
        <v>112.498</v>
      </c>
      <c r="LW26" s="15">
        <v>111.455</v>
      </c>
      <c r="LX26" s="15">
        <v>111.842</v>
      </c>
      <c r="LY26" s="15">
        <v>110.92100000000001</v>
      </c>
      <c r="LZ26" s="15">
        <v>111.967</v>
      </c>
      <c r="MA26" s="15">
        <v>113.92100000000001</v>
      </c>
      <c r="MB26" s="15">
        <v>115.791</v>
      </c>
      <c r="MC26" s="5" t="s">
        <v>108</v>
      </c>
      <c r="MD26" s="15">
        <v>117.15300000000001</v>
      </c>
      <c r="ME26" s="48">
        <v>-5.7000000000000002E-3</v>
      </c>
      <c r="MF26" s="48">
        <v>1E-3</v>
      </c>
      <c r="MG26" s="48">
        <v>1.4E-3</v>
      </c>
      <c r="MH26" s="48">
        <v>-3.3999999999999998E-3</v>
      </c>
      <c r="MI26" s="48"/>
      <c r="MJ26" s="48"/>
      <c r="MK26" s="48">
        <v>-2.5000000000000001E-3</v>
      </c>
      <c r="ML26" s="48">
        <v>-4.1999999999999997E-3</v>
      </c>
      <c r="MM26" s="48">
        <v>7.9000000000000008E-3</v>
      </c>
      <c r="MN26" s="48">
        <v>1.6999999999999999E-3</v>
      </c>
      <c r="MO26" s="48">
        <v>2.2000000000000001E-3</v>
      </c>
      <c r="MP26" s="48"/>
      <c r="MQ26" s="48"/>
      <c r="MR26" s="48">
        <v>-3.5999999999999999E-3</v>
      </c>
      <c r="MS26" s="48">
        <v>-2.2000000000000001E-3</v>
      </c>
      <c r="MT26" s="48">
        <v>-5.7999999999999996E-3</v>
      </c>
      <c r="MU26" s="48">
        <v>-1E-4</v>
      </c>
      <c r="MV26" s="48">
        <v>-4.4999999999999997E-3</v>
      </c>
      <c r="MW26" s="48"/>
      <c r="MX26" s="48"/>
      <c r="MY26" s="48">
        <v>-2.3E-3</v>
      </c>
      <c r="MZ26" s="48">
        <v>-2.5999999999999999E-3</v>
      </c>
      <c r="NA26" s="48">
        <v>0</v>
      </c>
      <c r="NB26" s="48">
        <v>-1.9E-3</v>
      </c>
      <c r="NC26" s="48">
        <v>1E-4</v>
      </c>
      <c r="ND26" s="48"/>
      <c r="NE26" s="48"/>
      <c r="NF26" s="48"/>
      <c r="NG26" s="48"/>
      <c r="NH26" s="48"/>
      <c r="NI26" s="48"/>
      <c r="NJ26" s="109">
        <f t="shared" si="24"/>
        <v>-5.7999999999999996E-3</v>
      </c>
      <c r="NK26" s="109">
        <f t="shared" si="25"/>
        <v>-1.2894736842105261E-3</v>
      </c>
      <c r="NL26" s="109">
        <f t="shared" si="26"/>
        <v>7.9000000000000008E-3</v>
      </c>
      <c r="NO26" s="15"/>
      <c r="NP26" s="15"/>
      <c r="NQ26" s="15"/>
      <c r="NR26" s="15"/>
      <c r="NS26" s="15"/>
      <c r="NT26" s="15"/>
      <c r="NU26" s="15"/>
      <c r="NV26" s="95"/>
      <c r="NW26" s="15"/>
      <c r="NX26" s="5" t="s">
        <v>108</v>
      </c>
      <c r="NY26" s="6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109">
        <f t="shared" si="27"/>
        <v>0</v>
      </c>
      <c r="PF26" s="109" t="e">
        <f t="shared" si="28"/>
        <v>#DIV/0!</v>
      </c>
      <c r="PG26" s="109">
        <f t="shared" si="29"/>
        <v>0</v>
      </c>
      <c r="PJ26" s="15"/>
      <c r="PK26" s="15"/>
      <c r="PL26" s="15"/>
      <c r="PM26" s="15"/>
      <c r="PN26" s="15"/>
      <c r="PO26" s="15"/>
      <c r="PP26" s="15"/>
      <c r="PQ26" s="95"/>
      <c r="PR26" s="15"/>
      <c r="PS26" s="15"/>
      <c r="PT26" s="5" t="s">
        <v>108</v>
      </c>
      <c r="PU26" s="15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109">
        <f t="shared" si="30"/>
        <v>0</v>
      </c>
      <c r="RB26" s="109" t="e">
        <f t="shared" si="31"/>
        <v>#DIV/0!</v>
      </c>
      <c r="RC26" s="109">
        <f t="shared" si="32"/>
        <v>0</v>
      </c>
      <c r="RE26" t="s">
        <v>0</v>
      </c>
      <c r="RF26" s="15"/>
      <c r="RG26" s="15"/>
      <c r="RH26" s="15"/>
      <c r="RI26" s="15"/>
      <c r="RJ26" s="15"/>
      <c r="RK26" s="15"/>
      <c r="RL26" s="15"/>
      <c r="RM26" s="95"/>
      <c r="RN26" s="15"/>
      <c r="RO26" s="15"/>
      <c r="RP26" s="15"/>
      <c r="RQ26" s="5" t="s">
        <v>108</v>
      </c>
      <c r="RR26" s="15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109">
        <f t="shared" si="33"/>
        <v>0</v>
      </c>
      <c r="SY26" s="109" t="e">
        <f t="shared" si="34"/>
        <v>#DIV/0!</v>
      </c>
      <c r="SZ26" s="109">
        <f t="shared" si="35"/>
        <v>0</v>
      </c>
    </row>
    <row r="27" spans="1:520" ht="15.75" thickBot="1" x14ac:dyDescent="0.3">
      <c r="B27" s="5" t="s">
        <v>107</v>
      </c>
      <c r="C27" s="15">
        <v>0.6784</v>
      </c>
      <c r="D27" s="48">
        <v>-2.9999999999999997E-4</v>
      </c>
      <c r="E27" s="48">
        <v>2.9999999999999997E-4</v>
      </c>
      <c r="F27" s="48">
        <v>-4.8999999999999998E-3</v>
      </c>
      <c r="G27" s="48"/>
      <c r="H27" s="48"/>
      <c r="I27" s="48">
        <v>-5.8999999999999999E-3</v>
      </c>
      <c r="J27" s="48">
        <v>-7.4000000000000003E-3</v>
      </c>
      <c r="K27" s="48">
        <v>3.2000000000000002E-3</v>
      </c>
      <c r="L27" s="48">
        <v>-1.6000000000000001E-3</v>
      </c>
      <c r="M27" s="48">
        <v>5.1999999999999998E-3</v>
      </c>
      <c r="N27" s="48"/>
      <c r="O27" s="48"/>
      <c r="P27" s="48">
        <v>-1E-3</v>
      </c>
      <c r="Q27" s="48">
        <v>-3.0999999999999999E-3</v>
      </c>
      <c r="R27" s="48">
        <v>-2.7000000000000001E-3</v>
      </c>
      <c r="S27" s="48">
        <v>0</v>
      </c>
      <c r="T27" s="48">
        <v>-5.9999999999999995E-4</v>
      </c>
      <c r="U27" s="48"/>
      <c r="V27" s="48"/>
      <c r="W27" s="48">
        <v>1.1000000000000001E-3</v>
      </c>
      <c r="X27" s="48">
        <v>-3.3E-3</v>
      </c>
      <c r="Y27" s="48">
        <v>-1.1999999999999999E-3</v>
      </c>
      <c r="Z27" s="48">
        <v>2E-3</v>
      </c>
      <c r="AA27" s="48">
        <v>-5.0000000000000001E-4</v>
      </c>
      <c r="AB27" s="48"/>
      <c r="AC27" s="48"/>
      <c r="AD27" s="48">
        <v>-1.15E-2</v>
      </c>
      <c r="AE27" s="48">
        <v>3.8E-3</v>
      </c>
      <c r="AF27" s="48">
        <v>-1.1000000000000001E-3</v>
      </c>
      <c r="AG27" s="48">
        <v>-8.2000000000000007E-3</v>
      </c>
      <c r="AH27" s="48">
        <v>-1.18E-2</v>
      </c>
      <c r="AI27" s="109">
        <f t="shared" si="0"/>
        <v>-1.18E-2</v>
      </c>
      <c r="AJ27" s="109">
        <f t="shared" si="1"/>
        <v>-2.1521739130434783E-3</v>
      </c>
      <c r="AK27" s="109">
        <f t="shared" si="2"/>
        <v>5.1999999999999998E-3</v>
      </c>
      <c r="AM27" s="15">
        <v>0.6784</v>
      </c>
      <c r="AN27" s="9" t="s">
        <v>107</v>
      </c>
      <c r="AO27" s="15">
        <v>0.64490000000000003</v>
      </c>
      <c r="AP27" s="48"/>
      <c r="AQ27" s="48"/>
      <c r="AR27" s="48">
        <v>4.3E-3</v>
      </c>
      <c r="AS27" s="48">
        <v>1.0500000000000001E-2</v>
      </c>
      <c r="AT27" s="48">
        <v>5.7000000000000002E-3</v>
      </c>
      <c r="AU27" s="48">
        <v>-1.1999999999999999E-3</v>
      </c>
      <c r="AV27" s="48">
        <v>-5.7999999999999996E-3</v>
      </c>
      <c r="AW27" s="48"/>
      <c r="AX27" s="48"/>
      <c r="AY27" s="48">
        <v>2.0999999999999999E-3</v>
      </c>
      <c r="AZ27" s="48">
        <v>2.3999999999999998E-3</v>
      </c>
      <c r="BA27" s="48">
        <v>6.3E-3</v>
      </c>
      <c r="BB27" s="48">
        <v>-1.5E-3</v>
      </c>
      <c r="BC27" s="48">
        <v>1.5E-3</v>
      </c>
      <c r="BD27" s="48"/>
      <c r="BE27" s="48"/>
      <c r="BF27" s="48">
        <v>-1.1000000000000001E-3</v>
      </c>
      <c r="BG27" s="48">
        <v>-1.5E-3</v>
      </c>
      <c r="BH27" s="48">
        <v>0</v>
      </c>
      <c r="BI27" s="48">
        <v>-8.5000000000000006E-3</v>
      </c>
      <c r="BJ27" s="48">
        <v>-3.7000000000000002E-3</v>
      </c>
      <c r="BK27" s="48"/>
      <c r="BL27" s="48"/>
      <c r="BM27" s="48">
        <v>-1.9E-3</v>
      </c>
      <c r="BN27" s="48">
        <v>-3.2000000000000002E-3</v>
      </c>
      <c r="BO27" s="48">
        <v>-8.2000000000000007E-3</v>
      </c>
      <c r="BP27" s="48">
        <v>-5.1999999999999998E-3</v>
      </c>
      <c r="BQ27" s="48">
        <v>-1.26E-2</v>
      </c>
      <c r="BR27" s="48"/>
      <c r="BS27" s="48"/>
      <c r="BT27" s="48"/>
      <c r="BU27" s="109">
        <f t="shared" si="3"/>
        <v>-1.26E-2</v>
      </c>
      <c r="BV27" s="109">
        <f t="shared" si="4"/>
        <v>-1.08E-3</v>
      </c>
      <c r="BW27" s="109">
        <f t="shared" si="5"/>
        <v>1.0500000000000001E-2</v>
      </c>
      <c r="BZ27" s="15">
        <v>0.6784</v>
      </c>
      <c r="CA27" s="15">
        <v>0.64490000000000003</v>
      </c>
      <c r="CB27" s="5" t="s">
        <v>107</v>
      </c>
      <c r="CC27" s="15">
        <v>0.62290000000000001</v>
      </c>
      <c r="CD27" s="48"/>
      <c r="CE27" s="48">
        <v>2.9999999999999997E-4</v>
      </c>
      <c r="CF27" s="48">
        <v>5.1000000000000004E-3</v>
      </c>
      <c r="CG27" s="48">
        <v>7.1000000000000004E-3</v>
      </c>
      <c r="CH27" s="48">
        <v>-1.37E-2</v>
      </c>
      <c r="CI27" s="48">
        <v>-4.1999999999999997E-3</v>
      </c>
      <c r="CJ27" s="48"/>
      <c r="CK27" s="48"/>
      <c r="CL27" s="48">
        <v>-2.07E-2</v>
      </c>
      <c r="CM27" s="48">
        <v>3.0999999999999999E-3</v>
      </c>
      <c r="CN27" s="48">
        <v>-4.8999999999999998E-3</v>
      </c>
      <c r="CO27" s="48">
        <v>-3.2399999999999998E-2</v>
      </c>
      <c r="CP27" s="48">
        <v>-5.0000000000000001E-4</v>
      </c>
      <c r="CQ27" s="48"/>
      <c r="CR27" s="48"/>
      <c r="CS27" s="48">
        <v>-1.38E-2</v>
      </c>
      <c r="CT27" s="48">
        <v>-4.0000000000000001E-3</v>
      </c>
      <c r="CU27" s="48">
        <v>-3.0200000000000001E-2</v>
      </c>
      <c r="CV27" s="48">
        <v>1.4E-2</v>
      </c>
      <c r="CW27" s="48">
        <v>1.01E-2</v>
      </c>
      <c r="CX27" s="48"/>
      <c r="CY27" s="48"/>
      <c r="CZ27" s="48">
        <v>4.0000000000000001E-3</v>
      </c>
      <c r="DA27" s="180">
        <v>1.7399999999999999E-2</v>
      </c>
      <c r="DB27" s="48">
        <v>-3.8E-3</v>
      </c>
      <c r="DC27" s="48">
        <v>2.3999999999999998E-3</v>
      </c>
      <c r="DD27" s="48">
        <v>4.5999999999999999E-3</v>
      </c>
      <c r="DE27" s="48"/>
      <c r="DF27" s="48"/>
      <c r="DG27" s="48">
        <v>9.9000000000000008E-3</v>
      </c>
      <c r="DH27" s="48">
        <v>-2.2000000000000001E-3</v>
      </c>
      <c r="DI27" s="109">
        <f t="shared" si="6"/>
        <v>-3.2399999999999998E-2</v>
      </c>
      <c r="DJ27" s="109">
        <f t="shared" si="7"/>
        <v>-2.3818181818181824E-3</v>
      </c>
      <c r="DK27" s="109">
        <f t="shared" si="8"/>
        <v>1.7399999999999999E-2</v>
      </c>
      <c r="DN27" s="15">
        <v>0.6784</v>
      </c>
      <c r="DO27" s="15">
        <v>0.64490000000000003</v>
      </c>
      <c r="DP27" s="15">
        <v>0.62290000000000001</v>
      </c>
      <c r="DQ27" s="5" t="s">
        <v>107</v>
      </c>
      <c r="DR27" s="15">
        <v>0.58930000000000005</v>
      </c>
      <c r="DS27" s="48">
        <v>-5.1000000000000004E-3</v>
      </c>
      <c r="DT27" s="48">
        <v>6.7999999999999996E-3</v>
      </c>
      <c r="DU27" s="48">
        <v>-8.0000000000000002E-3</v>
      </c>
      <c r="DV27" s="48"/>
      <c r="DW27" s="48"/>
      <c r="DX27" s="48">
        <v>1.7899999999999999E-2</v>
      </c>
      <c r="DY27" s="48">
        <v>4.4999999999999997E-3</v>
      </c>
      <c r="DZ27" s="48">
        <v>1.32E-2</v>
      </c>
      <c r="EA27" s="48">
        <v>1.14E-2</v>
      </c>
      <c r="EB27" s="48">
        <v>1.5E-3</v>
      </c>
      <c r="EC27" s="48"/>
      <c r="ED27" s="48"/>
      <c r="EE27" s="48">
        <v>8.8000000000000005E-3</v>
      </c>
      <c r="EF27" s="48">
        <v>2.3E-3</v>
      </c>
      <c r="EG27" s="48">
        <v>-1.46E-2</v>
      </c>
      <c r="EH27" s="48">
        <v>5.5999999999999999E-3</v>
      </c>
      <c r="EI27" s="48">
        <v>2.3999999999999998E-3</v>
      </c>
      <c r="EJ27" s="48"/>
      <c r="EK27" s="48"/>
      <c r="EL27" s="48">
        <v>-2.5999999999999999E-3</v>
      </c>
      <c r="EM27" s="48">
        <v>-6.1999999999999998E-3</v>
      </c>
      <c r="EN27" s="48">
        <v>8.8999999999999999E-3</v>
      </c>
      <c r="EO27" s="48">
        <v>1.2699999999999999E-2</v>
      </c>
      <c r="EP27" s="48">
        <v>1.1000000000000001E-3</v>
      </c>
      <c r="EQ27" s="48"/>
      <c r="ER27" s="48"/>
      <c r="ES27" s="48">
        <v>1.38E-2</v>
      </c>
      <c r="ET27" s="48">
        <v>4.0000000000000001E-3</v>
      </c>
      <c r="EU27" s="48">
        <v>8.8000000000000005E-3</v>
      </c>
      <c r="EV27" s="48">
        <v>-1.5699999999999999E-2</v>
      </c>
      <c r="EW27" s="48"/>
      <c r="EX27" s="109">
        <f t="shared" si="9"/>
        <v>-1.5699999999999999E-2</v>
      </c>
      <c r="EY27" s="109">
        <f t="shared" si="10"/>
        <v>3.2500000000000003E-3</v>
      </c>
      <c r="EZ27" s="109">
        <f t="shared" si="11"/>
        <v>1.7899999999999999E-2</v>
      </c>
      <c r="FC27" s="15">
        <v>0.6784</v>
      </c>
      <c r="FD27" s="15">
        <v>0.64490000000000003</v>
      </c>
      <c r="FE27" s="15">
        <v>0.62290000000000001</v>
      </c>
      <c r="FF27" s="15">
        <v>0.58930000000000005</v>
      </c>
      <c r="FG27" s="5" t="s">
        <v>107</v>
      </c>
      <c r="FH27" s="15">
        <v>0.62860000000000005</v>
      </c>
      <c r="FI27" s="48">
        <v>-1.8499999999999999E-2</v>
      </c>
      <c r="FJ27" s="48"/>
      <c r="FK27" s="48"/>
      <c r="FL27" s="48">
        <v>5.4999999999999997E-3</v>
      </c>
      <c r="FM27" s="48">
        <v>8.8999999999999999E-3</v>
      </c>
      <c r="FN27" s="48">
        <v>-2.5999999999999999E-3</v>
      </c>
      <c r="FO27" s="48">
        <v>1.2500000000000001E-2</v>
      </c>
      <c r="FP27" s="48">
        <v>3.5000000000000001E-3</v>
      </c>
      <c r="FQ27" s="48"/>
      <c r="FR27" s="48"/>
      <c r="FS27" s="48">
        <v>-4.4000000000000003E-3</v>
      </c>
      <c r="FT27" s="48">
        <v>-6.4999999999999997E-3</v>
      </c>
      <c r="FU27" s="48">
        <v>1E-3</v>
      </c>
      <c r="FV27" s="48">
        <v>1.9E-3</v>
      </c>
      <c r="FW27" s="48">
        <v>-9.1000000000000004E-3</v>
      </c>
      <c r="FX27" s="48"/>
      <c r="FY27" s="48"/>
      <c r="FZ27" s="48">
        <v>1.72E-2</v>
      </c>
      <c r="GA27" s="48">
        <v>2.2000000000000001E-3</v>
      </c>
      <c r="GB27" s="48">
        <v>2.8E-3</v>
      </c>
      <c r="GC27" s="48">
        <v>8.9999999999999998E-4</v>
      </c>
      <c r="GD27" s="48">
        <v>-3.3E-3</v>
      </c>
      <c r="GE27" s="48"/>
      <c r="GF27" s="48"/>
      <c r="GG27" s="48">
        <v>1.9E-3</v>
      </c>
      <c r="GH27" s="48">
        <v>1.04E-2</v>
      </c>
      <c r="GI27" s="48">
        <v>-1.4E-3</v>
      </c>
      <c r="GJ27" s="48">
        <v>-2E-3</v>
      </c>
      <c r="GK27" s="48">
        <v>8.9999999999999998E-4</v>
      </c>
      <c r="GL27" s="48"/>
      <c r="GM27" s="48"/>
      <c r="GN27" s="109">
        <f t="shared" si="12"/>
        <v>-1.8499999999999999E-2</v>
      </c>
      <c r="GO27" s="109">
        <f t="shared" si="13"/>
        <v>1.0380952380952384E-3</v>
      </c>
      <c r="GP27" s="109">
        <f t="shared" si="14"/>
        <v>1.72E-2</v>
      </c>
      <c r="GS27" s="15">
        <v>0.6784</v>
      </c>
      <c r="GT27" s="15">
        <v>0.64490000000000003</v>
      </c>
      <c r="GU27" s="15">
        <v>0.62290000000000001</v>
      </c>
      <c r="GV27" s="15">
        <v>0.58930000000000005</v>
      </c>
      <c r="GW27" s="15">
        <v>0.62860000000000005</v>
      </c>
      <c r="GX27" s="5" t="s">
        <v>107</v>
      </c>
      <c r="GY27" s="15">
        <v>0.63939999999999997</v>
      </c>
      <c r="GZ27" s="48">
        <v>1.9800000000000002E-2</v>
      </c>
      <c r="HA27" s="48">
        <v>1.6400000000000001E-2</v>
      </c>
      <c r="HB27" s="48">
        <v>2.3E-3</v>
      </c>
      <c r="HC27" s="48">
        <v>-2.3E-3</v>
      </c>
      <c r="HD27" s="48">
        <v>1.06E-2</v>
      </c>
      <c r="HE27" s="48"/>
      <c r="HF27" s="48"/>
      <c r="HG27" s="48">
        <v>2.3999999999999998E-3</v>
      </c>
      <c r="HH27" s="48">
        <v>-1.55E-2</v>
      </c>
      <c r="HI27" s="48">
        <v>-2.3999999999999998E-3</v>
      </c>
      <c r="HJ27" s="48">
        <v>-2.0400000000000001E-2</v>
      </c>
      <c r="HK27" s="48">
        <v>1.0200000000000001E-2</v>
      </c>
      <c r="HL27" s="48"/>
      <c r="HM27" s="48"/>
      <c r="HN27" s="48">
        <v>4.4000000000000003E-3</v>
      </c>
      <c r="HO27" s="48">
        <v>-2.3E-3</v>
      </c>
      <c r="HP27" s="48">
        <v>-3.5000000000000001E-3</v>
      </c>
      <c r="HQ27" s="48">
        <v>-1.6999999999999999E-3</v>
      </c>
      <c r="HR27" s="48">
        <v>-1.1000000000000001E-3</v>
      </c>
      <c r="HS27" s="48"/>
      <c r="HT27" s="48"/>
      <c r="HU27" s="48">
        <v>5.7000000000000002E-3</v>
      </c>
      <c r="HV27" s="48">
        <v>2.0000000000000001E-4</v>
      </c>
      <c r="HW27" s="48">
        <v>-5.3E-3</v>
      </c>
      <c r="HX27" s="48">
        <v>3.0999999999999999E-3</v>
      </c>
      <c r="HY27" s="48">
        <v>-4.1000000000000003E-3</v>
      </c>
      <c r="HZ27" s="48"/>
      <c r="IA27" s="48"/>
      <c r="IB27" s="48">
        <v>3.5000000000000001E-3</v>
      </c>
      <c r="IC27" s="48">
        <v>1.5E-3</v>
      </c>
      <c r="ID27" s="48"/>
      <c r="IE27" s="109">
        <f t="shared" si="15"/>
        <v>-2.0400000000000001E-2</v>
      </c>
      <c r="IF27" s="109">
        <f t="shared" si="16"/>
        <v>9.7727272727272767E-4</v>
      </c>
      <c r="IG27" s="109">
        <f t="shared" si="17"/>
        <v>1.9800000000000002E-2</v>
      </c>
      <c r="IJ27" s="15">
        <v>0.6784</v>
      </c>
      <c r="IK27" s="15">
        <v>0.64490000000000003</v>
      </c>
      <c r="IL27" s="15">
        <v>0.62290000000000001</v>
      </c>
      <c r="IM27" s="15">
        <v>0.58930000000000005</v>
      </c>
      <c r="IN27" s="15">
        <v>0.62860000000000005</v>
      </c>
      <c r="IO27" s="15">
        <v>0.63939999999999997</v>
      </c>
      <c r="IP27" s="5" t="s">
        <v>107</v>
      </c>
      <c r="IQ27" s="15">
        <v>0.65380000000000005</v>
      </c>
      <c r="IR27" s="48">
        <v>2.9999999999999997E-4</v>
      </c>
      <c r="IS27" s="48">
        <v>1.1000000000000001E-3</v>
      </c>
      <c r="IT27" s="48">
        <v>2.8E-3</v>
      </c>
      <c r="IU27" s="48"/>
      <c r="IV27" s="48"/>
      <c r="IW27" s="48">
        <v>1.6999999999999999E-3</v>
      </c>
      <c r="IX27" s="48">
        <v>-3.8E-3</v>
      </c>
      <c r="IY27" s="48">
        <v>8.9999999999999998E-4</v>
      </c>
      <c r="IZ27" s="48">
        <v>-5.0000000000000001E-4</v>
      </c>
      <c r="JA27" s="48">
        <v>-1.1000000000000001E-3</v>
      </c>
      <c r="JB27" s="48"/>
      <c r="JC27" s="48"/>
      <c r="JD27" s="48">
        <v>-8.0000000000000004E-4</v>
      </c>
      <c r="JE27" s="48">
        <v>3.0999999999999999E-3</v>
      </c>
      <c r="JF27" s="48">
        <v>9.4999999999999998E-3</v>
      </c>
      <c r="JG27" s="48">
        <v>-3.5000000000000001E-3</v>
      </c>
      <c r="JH27" s="48">
        <v>-3.8999999999999998E-3</v>
      </c>
      <c r="JI27" s="48"/>
      <c r="JJ27" s="48"/>
      <c r="JK27" s="48">
        <v>3.2000000000000002E-3</v>
      </c>
      <c r="JL27" s="48">
        <v>8.9999999999999993E-3</v>
      </c>
      <c r="JM27" s="48">
        <v>-2.0999999999999999E-3</v>
      </c>
      <c r="JN27" s="48">
        <v>-1.04E-2</v>
      </c>
      <c r="JO27" s="48">
        <v>-3.7000000000000002E-3</v>
      </c>
      <c r="JP27" s="48"/>
      <c r="JQ27" s="48"/>
      <c r="JR27" s="48">
        <v>5.7000000000000002E-3</v>
      </c>
      <c r="JS27" s="48">
        <v>-1.1999999999999999E-3</v>
      </c>
      <c r="JT27" s="48">
        <v>-1.5E-3</v>
      </c>
      <c r="JU27" s="48">
        <v>-2.8999999999999998E-3</v>
      </c>
      <c r="JV27" s="48">
        <v>-2E-3</v>
      </c>
      <c r="JW27" s="109">
        <f t="shared" si="18"/>
        <v>-1.04E-2</v>
      </c>
      <c r="JX27" s="109">
        <f t="shared" si="19"/>
        <v>-4.3478260869564197E-6</v>
      </c>
      <c r="JY27" s="109">
        <f t="shared" si="20"/>
        <v>9.4999999999999998E-3</v>
      </c>
      <c r="KB27" s="15">
        <v>0.6784</v>
      </c>
      <c r="KC27" s="15">
        <v>0.64490000000000003</v>
      </c>
      <c r="KD27" s="15">
        <v>0.62290000000000001</v>
      </c>
      <c r="KE27" s="15">
        <v>0.58930000000000005</v>
      </c>
      <c r="KF27" s="15">
        <v>0.62860000000000005</v>
      </c>
      <c r="KG27" s="15">
        <v>0.63939999999999997</v>
      </c>
      <c r="KH27" s="15">
        <v>0.65380000000000005</v>
      </c>
      <c r="KI27" s="5" t="s">
        <v>107</v>
      </c>
      <c r="KJ27" s="15">
        <v>0.6502</v>
      </c>
      <c r="KK27" s="48"/>
      <c r="KL27" s="48"/>
      <c r="KM27" s="48">
        <v>2.0999999999999999E-3</v>
      </c>
      <c r="KN27" s="48">
        <v>5.9999999999999995E-4</v>
      </c>
      <c r="KO27" s="48">
        <v>-8.0000000000000004E-4</v>
      </c>
      <c r="KP27" s="48">
        <v>8.3000000000000001E-3</v>
      </c>
      <c r="KQ27" s="48">
        <v>-7.4000000000000003E-3</v>
      </c>
      <c r="KR27" s="48"/>
      <c r="KS27" s="48"/>
      <c r="KT27" s="48">
        <v>2.5000000000000001E-3</v>
      </c>
      <c r="KU27" s="48">
        <v>5.9999999999999995E-4</v>
      </c>
      <c r="KV27" s="48">
        <v>-2.3E-3</v>
      </c>
      <c r="KW27" s="48">
        <v>-4.4000000000000003E-3</v>
      </c>
      <c r="KX27" s="48">
        <v>2.8999999999999998E-3</v>
      </c>
      <c r="KY27" s="48"/>
      <c r="KZ27" s="48"/>
      <c r="LA27" s="48">
        <v>3.3999999999999998E-3</v>
      </c>
      <c r="LB27" s="48">
        <v>5.0000000000000001E-4</v>
      </c>
      <c r="LC27" s="48">
        <v>4.3E-3</v>
      </c>
      <c r="LD27" s="48">
        <v>-6.4999999999999997E-3</v>
      </c>
      <c r="LE27" s="48">
        <v>2.0000000000000001E-4</v>
      </c>
      <c r="LF27" s="48"/>
      <c r="LG27" s="48"/>
      <c r="LH27" s="48">
        <v>2.9999999999999997E-4</v>
      </c>
      <c r="LI27" s="48">
        <v>-5.0000000000000001E-4</v>
      </c>
      <c r="LJ27" s="48">
        <v>6.4000000000000003E-3</v>
      </c>
      <c r="LK27" s="48">
        <v>4.3E-3</v>
      </c>
      <c r="LL27" s="48">
        <v>9.1999999999999998E-3</v>
      </c>
      <c r="LM27" s="48"/>
      <c r="LN27" s="48"/>
      <c r="LO27" s="48">
        <v>8.9999999999999998E-4</v>
      </c>
      <c r="LP27" s="109">
        <f t="shared" si="21"/>
        <v>-7.4000000000000003E-3</v>
      </c>
      <c r="LQ27" s="109">
        <f t="shared" si="22"/>
        <v>1.1714285714285715E-3</v>
      </c>
      <c r="LR27" s="109">
        <f t="shared" si="23"/>
        <v>9.1999999999999998E-3</v>
      </c>
      <c r="LU27" s="15">
        <v>0.6784</v>
      </c>
      <c r="LV27" s="15">
        <v>0.64490000000000003</v>
      </c>
      <c r="LW27" s="15">
        <v>0.62290000000000001</v>
      </c>
      <c r="LX27" s="15">
        <v>0.58930000000000005</v>
      </c>
      <c r="LY27" s="15">
        <v>0.62860000000000005</v>
      </c>
      <c r="LZ27" s="15">
        <v>0.63939999999999997</v>
      </c>
      <c r="MA27" s="15">
        <v>0.65380000000000005</v>
      </c>
      <c r="MB27" s="15">
        <v>0.6502</v>
      </c>
      <c r="MC27" s="5" t="s">
        <v>107</v>
      </c>
      <c r="MD27" s="15">
        <v>0.66659999999999997</v>
      </c>
      <c r="ME27" s="48">
        <v>5.8999999999999999E-3</v>
      </c>
      <c r="MF27" s="48">
        <v>-3.3E-3</v>
      </c>
      <c r="MG27" s="48">
        <v>-1.0200000000000001E-2</v>
      </c>
      <c r="MH27" s="180">
        <v>6.1999999999999998E-3</v>
      </c>
      <c r="MI27" s="48"/>
      <c r="MJ27" s="48"/>
      <c r="MK27" s="48">
        <v>2.3E-3</v>
      </c>
      <c r="ML27" s="48">
        <v>-6.6E-3</v>
      </c>
      <c r="MM27" s="48">
        <v>3.2000000000000002E-3</v>
      </c>
      <c r="MN27" s="48">
        <v>-5.7000000000000002E-3</v>
      </c>
      <c r="MO27" s="48">
        <v>1.4E-3</v>
      </c>
      <c r="MP27" s="48"/>
      <c r="MQ27" s="48"/>
      <c r="MR27" s="48">
        <v>-2.0000000000000001E-4</v>
      </c>
      <c r="MS27" s="48">
        <v>1.6999999999999999E-3</v>
      </c>
      <c r="MT27" s="48">
        <v>2.0999999999999999E-3</v>
      </c>
      <c r="MU27" s="48">
        <v>-5.0000000000000001E-4</v>
      </c>
      <c r="MV27" s="48">
        <v>2.0000000000000001E-4</v>
      </c>
      <c r="MW27" s="48"/>
      <c r="MX27" s="48"/>
      <c r="MY27" s="48">
        <v>-5.5999999999999999E-3</v>
      </c>
      <c r="MZ27" s="48">
        <v>-2E-3</v>
      </c>
      <c r="NA27" s="48">
        <v>-9.2999999999999992E-3</v>
      </c>
      <c r="NB27" s="48">
        <v>-8.0000000000000004E-4</v>
      </c>
      <c r="NC27" s="48">
        <v>-2.0000000000000001E-4</v>
      </c>
      <c r="ND27" s="48"/>
      <c r="NE27" s="48"/>
      <c r="NF27" s="48"/>
      <c r="NG27" s="48"/>
      <c r="NH27" s="48"/>
      <c r="NI27" s="48"/>
      <c r="NJ27" s="109">
        <f t="shared" si="24"/>
        <v>-1.0200000000000001E-2</v>
      </c>
      <c r="NK27" s="109">
        <f t="shared" si="25"/>
        <v>-1.1263157894736843E-3</v>
      </c>
      <c r="NL27" s="109">
        <f t="shared" si="26"/>
        <v>6.1999999999999998E-3</v>
      </c>
      <c r="NO27" s="15"/>
      <c r="NP27" s="15"/>
      <c r="NQ27" s="15"/>
      <c r="NR27" s="15"/>
      <c r="NS27" s="15"/>
      <c r="NT27" s="15"/>
      <c r="NU27" s="15"/>
      <c r="NV27" s="95"/>
      <c r="NW27" s="15"/>
      <c r="NX27" s="5" t="s">
        <v>107</v>
      </c>
      <c r="NY27" s="6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109">
        <f t="shared" si="27"/>
        <v>0</v>
      </c>
      <c r="PF27" s="109" t="e">
        <f t="shared" si="28"/>
        <v>#DIV/0!</v>
      </c>
      <c r="PG27" s="109">
        <f t="shared" si="29"/>
        <v>0</v>
      </c>
      <c r="PJ27" s="15"/>
      <c r="PK27" s="15"/>
      <c r="PL27" s="15"/>
      <c r="PM27" s="15"/>
      <c r="PN27" s="15"/>
      <c r="PO27" s="15"/>
      <c r="PP27" s="15"/>
      <c r="PQ27" s="95"/>
      <c r="PR27" s="15"/>
      <c r="PS27" s="15"/>
      <c r="PT27" s="5" t="s">
        <v>107</v>
      </c>
      <c r="PU27" s="15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109">
        <f t="shared" si="30"/>
        <v>0</v>
      </c>
      <c r="RB27" s="109" t="e">
        <f t="shared" si="31"/>
        <v>#DIV/0!</v>
      </c>
      <c r="RC27" s="109">
        <f t="shared" si="32"/>
        <v>0</v>
      </c>
      <c r="RF27" s="15"/>
      <c r="RG27" s="15"/>
      <c r="RH27" s="15"/>
      <c r="RI27" s="15"/>
      <c r="RJ27" s="15"/>
      <c r="RK27" s="15"/>
      <c r="RL27" s="15"/>
      <c r="RM27" s="95"/>
      <c r="RN27" s="15"/>
      <c r="RO27" s="15"/>
      <c r="RP27" s="15"/>
      <c r="RQ27" s="5" t="s">
        <v>107</v>
      </c>
      <c r="RR27" s="15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109">
        <f t="shared" si="33"/>
        <v>0</v>
      </c>
      <c r="SY27" s="109" t="e">
        <f t="shared" si="34"/>
        <v>#DIV/0!</v>
      </c>
      <c r="SZ27" s="109">
        <f t="shared" si="35"/>
        <v>0</v>
      </c>
    </row>
    <row r="28" spans="1:520" ht="15.75" thickBot="1" x14ac:dyDescent="0.3">
      <c r="B28" s="5" t="s">
        <v>106</v>
      </c>
      <c r="C28" s="15">
        <v>0.65090000000000003</v>
      </c>
      <c r="D28" s="48">
        <v>-1.5E-3</v>
      </c>
      <c r="E28" s="48">
        <v>5.0000000000000001E-4</v>
      </c>
      <c r="F28" s="48">
        <v>-4.0000000000000001E-3</v>
      </c>
      <c r="G28" s="48"/>
      <c r="H28" s="48"/>
      <c r="I28" s="48">
        <v>-3.5999999999999999E-3</v>
      </c>
      <c r="J28" s="48">
        <v>-1.9E-3</v>
      </c>
      <c r="K28" s="48">
        <v>4.4999999999999997E-3</v>
      </c>
      <c r="L28" s="48">
        <v>-5.4000000000000003E-3</v>
      </c>
      <c r="M28" s="48">
        <v>2.3E-3</v>
      </c>
      <c r="N28" s="48"/>
      <c r="O28" s="48"/>
      <c r="P28" s="48">
        <v>-2.3E-3</v>
      </c>
      <c r="Q28" s="48">
        <v>-6.1000000000000004E-3</v>
      </c>
      <c r="R28" s="48">
        <v>-2.7000000000000001E-3</v>
      </c>
      <c r="S28" s="48">
        <v>3.3999999999999998E-3</v>
      </c>
      <c r="T28" s="48">
        <v>-8.9999999999999998E-4</v>
      </c>
      <c r="U28" s="48"/>
      <c r="V28" s="48"/>
      <c r="W28" s="48">
        <v>8.0000000000000004E-4</v>
      </c>
      <c r="X28" s="48">
        <v>-8.0000000000000004E-4</v>
      </c>
      <c r="Y28" s="48">
        <v>-1.4E-3</v>
      </c>
      <c r="Z28" s="48">
        <v>5.0000000000000001E-3</v>
      </c>
      <c r="AA28" s="48">
        <v>5.9999999999999995E-4</v>
      </c>
      <c r="AB28" s="48"/>
      <c r="AC28" s="48"/>
      <c r="AD28" s="48">
        <v>-1.06E-2</v>
      </c>
      <c r="AE28" s="48">
        <v>3.8E-3</v>
      </c>
      <c r="AF28" s="48">
        <v>-2.3999999999999998E-3</v>
      </c>
      <c r="AG28" s="48">
        <v>-9.2999999999999992E-3</v>
      </c>
      <c r="AH28" s="48">
        <v>-1.0200000000000001E-2</v>
      </c>
      <c r="AI28" s="109">
        <f t="shared" si="0"/>
        <v>-1.06E-2</v>
      </c>
      <c r="AJ28" s="109">
        <f t="shared" si="1"/>
        <v>-1.8347826086956523E-3</v>
      </c>
      <c r="AK28" s="109">
        <f t="shared" si="2"/>
        <v>5.0000000000000001E-3</v>
      </c>
      <c r="AM28" s="15">
        <v>0.65090000000000003</v>
      </c>
      <c r="AN28" s="9" t="s">
        <v>106</v>
      </c>
      <c r="AO28" s="15">
        <v>0.624</v>
      </c>
      <c r="AP28" s="48"/>
      <c r="AQ28" s="48"/>
      <c r="AR28" s="48">
        <v>2.8999999999999998E-3</v>
      </c>
      <c r="AS28" s="48">
        <v>8.0000000000000002E-3</v>
      </c>
      <c r="AT28" s="48">
        <v>2.0999999999999999E-3</v>
      </c>
      <c r="AU28" s="48">
        <v>-1.2999999999999999E-3</v>
      </c>
      <c r="AV28" s="48">
        <v>-6.1999999999999998E-3</v>
      </c>
      <c r="AW28" s="48"/>
      <c r="AX28" s="48"/>
      <c r="AY28" s="48">
        <v>-2.7000000000000001E-3</v>
      </c>
      <c r="AZ28" s="48">
        <v>1.2999999999999999E-3</v>
      </c>
      <c r="BA28" s="48">
        <v>1.2E-2</v>
      </c>
      <c r="BB28" s="48">
        <v>-3.0000000000000001E-3</v>
      </c>
      <c r="BC28" s="48">
        <v>1.9E-3</v>
      </c>
      <c r="BD28" s="48"/>
      <c r="BE28" s="48"/>
      <c r="BF28" s="48">
        <v>-5.0000000000000001E-4</v>
      </c>
      <c r="BG28" s="48">
        <v>-5.4000000000000003E-3</v>
      </c>
      <c r="BH28" s="48">
        <v>8.0000000000000004E-4</v>
      </c>
      <c r="BI28" s="48">
        <v>-8.0000000000000002E-3</v>
      </c>
      <c r="BJ28" s="48">
        <v>-2.8999999999999998E-3</v>
      </c>
      <c r="BK28" s="48"/>
      <c r="BL28" s="48"/>
      <c r="BM28" s="48">
        <v>0</v>
      </c>
      <c r="BN28" s="48">
        <v>-5.7999999999999996E-3</v>
      </c>
      <c r="BO28" s="48">
        <v>-4.4000000000000003E-3</v>
      </c>
      <c r="BP28" s="48">
        <v>-6.4999999999999997E-3</v>
      </c>
      <c r="BQ28" s="48">
        <v>-1.1599999999999999E-2</v>
      </c>
      <c r="BR28" s="48"/>
      <c r="BS28" s="48"/>
      <c r="BT28" s="48"/>
      <c r="BU28" s="109">
        <f t="shared" si="3"/>
        <v>-1.1599999999999999E-2</v>
      </c>
      <c r="BV28" s="109">
        <f t="shared" si="4"/>
        <v>-1.4649999999999997E-3</v>
      </c>
      <c r="BW28" s="109">
        <f t="shared" si="5"/>
        <v>1.2E-2</v>
      </c>
      <c r="BZ28" s="15">
        <v>0.65090000000000003</v>
      </c>
      <c r="CA28" s="15">
        <v>0.624</v>
      </c>
      <c r="CB28" s="5" t="s">
        <v>106</v>
      </c>
      <c r="CC28" s="15">
        <v>0.5968</v>
      </c>
      <c r="CD28" s="48"/>
      <c r="CE28" s="48">
        <v>-3.8E-3</v>
      </c>
      <c r="CF28" s="48">
        <v>-2.0000000000000001E-4</v>
      </c>
      <c r="CG28" s="48">
        <v>4.3E-3</v>
      </c>
      <c r="CH28" s="48">
        <v>-1.0800000000000001E-2</v>
      </c>
      <c r="CI28" s="48">
        <v>2.0000000000000001E-4</v>
      </c>
      <c r="CJ28" s="48"/>
      <c r="CK28" s="48"/>
      <c r="CL28" s="48">
        <v>-1.6E-2</v>
      </c>
      <c r="CM28" s="48">
        <v>4.3E-3</v>
      </c>
      <c r="CN28" s="48">
        <v>-1.5E-3</v>
      </c>
      <c r="CO28" s="48">
        <v>-2.1899999999999999E-2</v>
      </c>
      <c r="CP28" s="48">
        <v>3.8E-3</v>
      </c>
      <c r="CQ28" s="48"/>
      <c r="CR28" s="48"/>
      <c r="CS28" s="48">
        <v>-2.9999999999999997E-4</v>
      </c>
      <c r="CT28" s="48">
        <v>-3.3E-3</v>
      </c>
      <c r="CU28" s="48">
        <v>-2.53E-2</v>
      </c>
      <c r="CV28" s="48">
        <v>5.7999999999999996E-3</v>
      </c>
      <c r="CW28" s="48">
        <v>3.8999999999999998E-3</v>
      </c>
      <c r="CX28" s="48"/>
      <c r="CY28" s="48"/>
      <c r="CZ28" s="48">
        <v>-1.1999999999999999E-3</v>
      </c>
      <c r="DA28" s="48">
        <v>1.6899999999999998E-2</v>
      </c>
      <c r="DB28" s="48">
        <v>-5.0000000000000001E-4</v>
      </c>
      <c r="DC28" s="48">
        <v>4.8999999999999998E-3</v>
      </c>
      <c r="DD28" s="48">
        <v>1.6000000000000001E-3</v>
      </c>
      <c r="DE28" s="48"/>
      <c r="DF28" s="48"/>
      <c r="DG28" s="48">
        <v>7.0000000000000001E-3</v>
      </c>
      <c r="DH28" s="48">
        <v>-5.5999999999999999E-3</v>
      </c>
      <c r="DI28" s="109">
        <f t="shared" si="6"/>
        <v>-2.53E-2</v>
      </c>
      <c r="DJ28" s="109">
        <f t="shared" si="7"/>
        <v>-1.7136363636363636E-3</v>
      </c>
      <c r="DK28" s="109">
        <f t="shared" si="8"/>
        <v>1.6899999999999998E-2</v>
      </c>
      <c r="DN28" s="15">
        <v>0.65090000000000003</v>
      </c>
      <c r="DO28" s="15">
        <v>0.624</v>
      </c>
      <c r="DP28" s="15">
        <v>0.5968</v>
      </c>
      <c r="DQ28" s="5" t="s">
        <v>106</v>
      </c>
      <c r="DR28" s="15">
        <v>0.57279999999999998</v>
      </c>
      <c r="DS28" s="48">
        <v>-3.0000000000000001E-3</v>
      </c>
      <c r="DT28" s="48">
        <v>8.8999999999999999E-3</v>
      </c>
      <c r="DU28" s="180">
        <v>-6.6E-3</v>
      </c>
      <c r="DV28" s="48"/>
      <c r="DW28" s="48"/>
      <c r="DX28" s="48">
        <v>1.49E-2</v>
      </c>
      <c r="DY28" s="48">
        <v>-1.6000000000000001E-3</v>
      </c>
      <c r="DZ28" s="48">
        <v>8.8000000000000005E-3</v>
      </c>
      <c r="EA28" s="48">
        <v>6.3E-3</v>
      </c>
      <c r="EB28" s="48">
        <v>-2.8999999999999998E-3</v>
      </c>
      <c r="EC28" s="48"/>
      <c r="ED28" s="48"/>
      <c r="EE28" s="48">
        <v>3.5999999999999999E-3</v>
      </c>
      <c r="EF28" s="48">
        <v>-4.1999999999999997E-3</v>
      </c>
      <c r="EG28" s="48">
        <v>-1.35E-2</v>
      </c>
      <c r="EH28" s="48">
        <v>-8.9999999999999998E-4</v>
      </c>
      <c r="EI28" s="48">
        <v>8.6E-3</v>
      </c>
      <c r="EJ28" s="48"/>
      <c r="EK28" s="48"/>
      <c r="EL28" s="48">
        <v>2.5999999999999999E-3</v>
      </c>
      <c r="EM28" s="48">
        <v>-8.6999999999999994E-3</v>
      </c>
      <c r="EN28" s="48">
        <v>2.0000000000000001E-4</v>
      </c>
      <c r="EO28" s="48">
        <v>1.4E-2</v>
      </c>
      <c r="EP28" s="48">
        <v>-1.5E-3</v>
      </c>
      <c r="EQ28" s="48"/>
      <c r="ER28" s="48"/>
      <c r="ES28" s="48">
        <v>8.2000000000000007E-3</v>
      </c>
      <c r="ET28" s="48">
        <v>1.1999999999999999E-3</v>
      </c>
      <c r="EU28" s="48">
        <v>1.2200000000000001E-2</v>
      </c>
      <c r="EV28" s="48">
        <v>-9.4000000000000004E-3</v>
      </c>
      <c r="EW28" s="48"/>
      <c r="EX28" s="109">
        <f t="shared" si="9"/>
        <v>-1.35E-2</v>
      </c>
      <c r="EY28" s="109">
        <f t="shared" si="10"/>
        <v>1.6909090909090914E-3</v>
      </c>
      <c r="EZ28" s="109">
        <f t="shared" si="11"/>
        <v>1.49E-2</v>
      </c>
      <c r="FC28" s="15">
        <v>0.65090000000000003</v>
      </c>
      <c r="FD28" s="15">
        <v>0.624</v>
      </c>
      <c r="FE28" s="15">
        <v>0.5968</v>
      </c>
      <c r="FF28" s="15">
        <v>0.57279999999999998</v>
      </c>
      <c r="FG28" s="5" t="s">
        <v>106</v>
      </c>
      <c r="FH28" s="15">
        <v>0.59130000000000005</v>
      </c>
      <c r="FI28" s="48">
        <v>-1.47E-2</v>
      </c>
      <c r="FJ28" s="48"/>
      <c r="FK28" s="48"/>
      <c r="FL28" s="48">
        <v>3.3999999999999998E-3</v>
      </c>
      <c r="FM28" s="48">
        <v>8.8999999999999999E-3</v>
      </c>
      <c r="FN28" s="48">
        <v>-4.8999999999999998E-3</v>
      </c>
      <c r="FO28" s="48">
        <v>1.0200000000000001E-2</v>
      </c>
      <c r="FP28" s="48">
        <v>6.4000000000000003E-3</v>
      </c>
      <c r="FQ28" s="48"/>
      <c r="FR28" s="48"/>
      <c r="FS28" s="48">
        <v>-7.9000000000000008E-3</v>
      </c>
      <c r="FT28" s="48">
        <v>-3.5999999999999999E-3</v>
      </c>
      <c r="FU28" s="48">
        <v>-1.0699999999999999E-2</v>
      </c>
      <c r="FV28" s="48">
        <v>1.1999999999999999E-3</v>
      </c>
      <c r="FW28" s="48">
        <v>-1.32E-2</v>
      </c>
      <c r="FX28" s="48"/>
      <c r="FY28" s="48"/>
      <c r="FZ28" s="48">
        <v>1.84E-2</v>
      </c>
      <c r="GA28" s="48">
        <v>6.7000000000000002E-3</v>
      </c>
      <c r="GB28" s="48">
        <v>4.7000000000000002E-3</v>
      </c>
      <c r="GC28" s="48">
        <v>1.6999999999999999E-3</v>
      </c>
      <c r="GD28" s="48">
        <v>-3.3999999999999998E-3</v>
      </c>
      <c r="GE28" s="48"/>
      <c r="GF28" s="48"/>
      <c r="GG28" s="48">
        <v>1.5E-3</v>
      </c>
      <c r="GH28" s="48">
        <v>9.7999999999999997E-3</v>
      </c>
      <c r="GI28" s="48">
        <v>1E-3</v>
      </c>
      <c r="GJ28" s="48">
        <v>-2.9999999999999997E-4</v>
      </c>
      <c r="GK28" s="48">
        <v>-3.8E-3</v>
      </c>
      <c r="GL28" s="48"/>
      <c r="GM28" s="48"/>
      <c r="GN28" s="109">
        <f t="shared" si="12"/>
        <v>-1.47E-2</v>
      </c>
      <c r="GO28" s="109">
        <f t="shared" si="13"/>
        <v>5.42857142857143E-4</v>
      </c>
      <c r="GP28" s="109">
        <f t="shared" si="14"/>
        <v>1.84E-2</v>
      </c>
      <c r="GS28" s="15">
        <v>0.65090000000000003</v>
      </c>
      <c r="GT28" s="15">
        <v>0.624</v>
      </c>
      <c r="GU28" s="15">
        <v>0.5968</v>
      </c>
      <c r="GV28" s="15">
        <v>0.57279999999999998</v>
      </c>
      <c r="GW28" s="15">
        <v>0.59130000000000005</v>
      </c>
      <c r="GX28" s="5" t="s">
        <v>106</v>
      </c>
      <c r="GY28" s="15">
        <v>0.59530000000000005</v>
      </c>
      <c r="GZ28" s="48">
        <v>1.4800000000000001E-2</v>
      </c>
      <c r="HA28" s="48">
        <v>1.3599999999999999E-2</v>
      </c>
      <c r="HB28" s="48">
        <v>7.3000000000000001E-3</v>
      </c>
      <c r="HC28" s="48">
        <v>0</v>
      </c>
      <c r="HD28" s="48">
        <v>1.3599999999999999E-2</v>
      </c>
      <c r="HE28" s="48"/>
      <c r="HF28" s="48"/>
      <c r="HG28" s="48">
        <v>3.2000000000000002E-3</v>
      </c>
      <c r="HH28" s="48">
        <v>-1.4200000000000001E-2</v>
      </c>
      <c r="HI28" s="48">
        <v>-4.1999999999999997E-3</v>
      </c>
      <c r="HJ28" s="48">
        <v>-1.61E-2</v>
      </c>
      <c r="HK28" s="48">
        <v>1.0999999999999999E-2</v>
      </c>
      <c r="HL28" s="48"/>
      <c r="HM28" s="48"/>
      <c r="HN28" s="48">
        <v>1.1000000000000001E-3</v>
      </c>
      <c r="HO28" s="48">
        <v>-1.5E-3</v>
      </c>
      <c r="HP28" s="48">
        <v>-1.5E-3</v>
      </c>
      <c r="HQ28" s="48">
        <v>-1.8E-3</v>
      </c>
      <c r="HR28" s="48">
        <v>-2.0999999999999999E-3</v>
      </c>
      <c r="HS28" s="48"/>
      <c r="HT28" s="48"/>
      <c r="HU28" s="48">
        <v>6.6E-3</v>
      </c>
      <c r="HV28" s="48">
        <v>-1.1000000000000001E-3</v>
      </c>
      <c r="HW28" s="48">
        <v>-9.2999999999999992E-3</v>
      </c>
      <c r="HX28" s="48">
        <v>3.5999999999999999E-3</v>
      </c>
      <c r="HY28" s="48">
        <v>-1.5E-3</v>
      </c>
      <c r="HZ28" s="48"/>
      <c r="IA28" s="48"/>
      <c r="IB28" s="48">
        <v>3.0000000000000001E-3</v>
      </c>
      <c r="IC28" s="48">
        <v>1.2999999999999999E-3</v>
      </c>
      <c r="ID28" s="48"/>
      <c r="IE28" s="109">
        <f t="shared" si="15"/>
        <v>-1.61E-2</v>
      </c>
      <c r="IF28" s="109">
        <f t="shared" si="16"/>
        <v>1.1727272727272723E-3</v>
      </c>
      <c r="IG28" s="109">
        <f t="shared" si="17"/>
        <v>1.4800000000000001E-2</v>
      </c>
      <c r="IJ28" s="15">
        <v>0.65090000000000003</v>
      </c>
      <c r="IK28" s="15">
        <v>0.624</v>
      </c>
      <c r="IL28" s="15">
        <v>0.5968</v>
      </c>
      <c r="IM28" s="15">
        <v>0.57279999999999998</v>
      </c>
      <c r="IN28" s="15">
        <v>0.59130000000000005</v>
      </c>
      <c r="IO28" s="15">
        <v>0.59530000000000005</v>
      </c>
      <c r="IP28" s="5" t="s">
        <v>106</v>
      </c>
      <c r="IQ28" s="15">
        <v>0.61119999999999997</v>
      </c>
      <c r="IR28" s="48">
        <v>2.0999999999999999E-3</v>
      </c>
      <c r="IS28" s="48">
        <v>4.7000000000000002E-3</v>
      </c>
      <c r="IT28" s="48">
        <v>2.3999999999999998E-3</v>
      </c>
      <c r="IU28" s="48"/>
      <c r="IV28" s="48"/>
      <c r="IW28" s="48">
        <v>8.0000000000000004E-4</v>
      </c>
      <c r="IX28" s="48">
        <v>-1.1000000000000001E-3</v>
      </c>
      <c r="IY28" s="48">
        <v>2.0000000000000001E-4</v>
      </c>
      <c r="IZ28" s="48">
        <v>1.2999999999999999E-3</v>
      </c>
      <c r="JA28" s="48">
        <v>1.6000000000000001E-3</v>
      </c>
      <c r="JB28" s="48"/>
      <c r="JC28" s="48"/>
      <c r="JD28" s="48">
        <v>-4.4999999999999997E-3</v>
      </c>
      <c r="JE28" s="48">
        <v>-3.0999999999999999E-3</v>
      </c>
      <c r="JF28" s="48">
        <v>1.09E-2</v>
      </c>
      <c r="JG28" s="48">
        <v>-4.0000000000000001E-3</v>
      </c>
      <c r="JH28" s="48">
        <v>-4.1999999999999997E-3</v>
      </c>
      <c r="JI28" s="48"/>
      <c r="JJ28" s="48"/>
      <c r="JK28" s="48">
        <v>3.3E-3</v>
      </c>
      <c r="JL28" s="48">
        <v>3.2000000000000002E-3</v>
      </c>
      <c r="JM28" s="48">
        <v>-8.0000000000000004E-4</v>
      </c>
      <c r="JN28" s="48">
        <v>-8.6999999999999994E-3</v>
      </c>
      <c r="JO28" s="48">
        <v>-3.7000000000000002E-3</v>
      </c>
      <c r="JP28" s="48"/>
      <c r="JQ28" s="48"/>
      <c r="JR28" s="48">
        <v>5.7000000000000002E-3</v>
      </c>
      <c r="JS28" s="48">
        <v>-6.3E-3</v>
      </c>
      <c r="JT28" s="48">
        <v>-4.4000000000000003E-3</v>
      </c>
      <c r="JU28" s="48">
        <v>5.0000000000000001E-4</v>
      </c>
      <c r="JV28" s="48">
        <v>-5.4000000000000003E-3</v>
      </c>
      <c r="JW28" s="109">
        <f t="shared" si="18"/>
        <v>-8.6999999999999994E-3</v>
      </c>
      <c r="JX28" s="109">
        <f t="shared" si="19"/>
        <v>-4.1304347826086953E-4</v>
      </c>
      <c r="JY28" s="109">
        <f t="shared" si="20"/>
        <v>1.09E-2</v>
      </c>
      <c r="KB28" s="15">
        <v>0.65090000000000003</v>
      </c>
      <c r="KC28" s="15">
        <v>0.624</v>
      </c>
      <c r="KD28" s="15">
        <v>0.5968</v>
      </c>
      <c r="KE28" s="15">
        <v>0.57279999999999998</v>
      </c>
      <c r="KF28" s="15">
        <v>0.59130000000000005</v>
      </c>
      <c r="KG28" s="15">
        <v>0.59530000000000005</v>
      </c>
      <c r="KH28" s="15">
        <v>0.61119999999999997</v>
      </c>
      <c r="KI28" s="5" t="s">
        <v>106</v>
      </c>
      <c r="KJ28" s="15">
        <v>0.60519999999999996</v>
      </c>
      <c r="KK28" s="48"/>
      <c r="KL28" s="48"/>
      <c r="KM28" s="48">
        <v>2.5999999999999999E-3</v>
      </c>
      <c r="KN28" s="48">
        <v>-3.3E-3</v>
      </c>
      <c r="KO28" s="48">
        <v>-1.2999999999999999E-3</v>
      </c>
      <c r="KP28" s="48">
        <v>7.6E-3</v>
      </c>
      <c r="KQ28" s="48">
        <v>-0.01</v>
      </c>
      <c r="KR28" s="48"/>
      <c r="KS28" s="48"/>
      <c r="KT28" s="48">
        <v>2.5000000000000001E-3</v>
      </c>
      <c r="KU28" s="48">
        <v>-5.0000000000000001E-4</v>
      </c>
      <c r="KV28" s="48">
        <v>-4.4999999999999997E-3</v>
      </c>
      <c r="KW28" s="48">
        <v>-7.0000000000000001E-3</v>
      </c>
      <c r="KX28" s="180">
        <v>-1E-3</v>
      </c>
      <c r="KY28" s="48"/>
      <c r="KZ28" s="48"/>
      <c r="LA28" s="48">
        <v>-2.9999999999999997E-4</v>
      </c>
      <c r="LB28" s="48">
        <v>2.7000000000000001E-3</v>
      </c>
      <c r="LC28" s="48">
        <v>5.8999999999999999E-3</v>
      </c>
      <c r="LD28" s="48">
        <v>-1.1299999999999999E-2</v>
      </c>
      <c r="LE28" s="48">
        <v>5.8999999999999999E-3</v>
      </c>
      <c r="LF28" s="48"/>
      <c r="LG28" s="48"/>
      <c r="LH28" s="48">
        <v>-1.6999999999999999E-3</v>
      </c>
      <c r="LI28" s="48">
        <v>-1.1999999999999999E-3</v>
      </c>
      <c r="LJ28" s="48">
        <v>1.1900000000000001E-2</v>
      </c>
      <c r="LK28" s="48">
        <v>3.5000000000000001E-3</v>
      </c>
      <c r="LL28" s="48">
        <v>9.4000000000000004E-3</v>
      </c>
      <c r="LM28" s="48"/>
      <c r="LN28" s="48"/>
      <c r="LO28" s="180">
        <v>-1.2999999999999999E-3</v>
      </c>
      <c r="LP28" s="109">
        <f t="shared" si="21"/>
        <v>-1.1299999999999999E-2</v>
      </c>
      <c r="LQ28" s="109">
        <f t="shared" si="22"/>
        <v>4.0952380952380955E-4</v>
      </c>
      <c r="LR28" s="109">
        <f t="shared" si="23"/>
        <v>1.1900000000000001E-2</v>
      </c>
      <c r="LU28" s="15">
        <v>0.65090000000000003</v>
      </c>
      <c r="LV28" s="15">
        <v>0.624</v>
      </c>
      <c r="LW28" s="15">
        <v>0.5968</v>
      </c>
      <c r="LX28" s="15">
        <v>0.57279999999999998</v>
      </c>
      <c r="LY28" s="15">
        <v>0.59130000000000005</v>
      </c>
      <c r="LZ28" s="15">
        <v>0.59530000000000005</v>
      </c>
      <c r="MA28" s="15">
        <v>0.61119999999999997</v>
      </c>
      <c r="MB28" s="15">
        <v>0.60519999999999996</v>
      </c>
      <c r="MC28" s="5" t="s">
        <v>106</v>
      </c>
      <c r="MD28" s="6">
        <v>0.60829999999999995</v>
      </c>
      <c r="ME28" s="48">
        <v>1.0200000000000001E-2</v>
      </c>
      <c r="MF28" s="48">
        <v>3.0999999999999999E-3</v>
      </c>
      <c r="MG28" s="48">
        <v>-9.9000000000000008E-3</v>
      </c>
      <c r="MH28" s="48">
        <v>5.8999999999999999E-3</v>
      </c>
      <c r="MI28" s="48"/>
      <c r="MJ28" s="48"/>
      <c r="MK28" s="48">
        <v>-1.1000000000000001E-3</v>
      </c>
      <c r="ML28" s="48">
        <v>-9.1000000000000004E-3</v>
      </c>
      <c r="MM28" s="48">
        <v>4.0000000000000001E-3</v>
      </c>
      <c r="MN28" s="48">
        <v>-7.1999999999999998E-3</v>
      </c>
      <c r="MO28" s="48">
        <v>5.0000000000000001E-4</v>
      </c>
      <c r="MP28" s="48"/>
      <c r="MQ28" s="48"/>
      <c r="MR28" s="48">
        <v>4.4999999999999997E-3</v>
      </c>
      <c r="MS28" s="48">
        <v>1.5E-3</v>
      </c>
      <c r="MT28" s="48">
        <v>4.4000000000000003E-3</v>
      </c>
      <c r="MU28" s="48">
        <v>2.3E-3</v>
      </c>
      <c r="MV28" s="48">
        <v>3.3E-3</v>
      </c>
      <c r="MW28" s="48"/>
      <c r="MX28" s="48"/>
      <c r="MY28" s="48">
        <v>-1.0200000000000001E-2</v>
      </c>
      <c r="MZ28" s="48">
        <v>5.0000000000000001E-4</v>
      </c>
      <c r="NA28" s="48">
        <v>-8.5000000000000006E-3</v>
      </c>
      <c r="NB28" s="48">
        <v>2.5999999999999999E-3</v>
      </c>
      <c r="NC28" s="48">
        <v>2.5000000000000001E-3</v>
      </c>
      <c r="ND28" s="48"/>
      <c r="NE28" s="48"/>
      <c r="NF28" s="48"/>
      <c r="NG28" s="48"/>
      <c r="NH28" s="48"/>
      <c r="NI28" s="48"/>
      <c r="NJ28" s="109">
        <f t="shared" si="24"/>
        <v>-1.0200000000000001E-2</v>
      </c>
      <c r="NK28" s="109">
        <f t="shared" si="25"/>
        <v>-3.6842105263158057E-5</v>
      </c>
      <c r="NL28" s="109">
        <f t="shared" si="26"/>
        <v>1.0200000000000001E-2</v>
      </c>
      <c r="NO28" s="15"/>
      <c r="NP28" s="15"/>
      <c r="NQ28" s="15"/>
      <c r="NR28" s="15"/>
      <c r="NS28" s="15"/>
      <c r="NT28" s="15"/>
      <c r="NU28" s="15"/>
      <c r="NV28" s="95"/>
      <c r="NW28" s="15"/>
      <c r="NX28" s="5" t="s">
        <v>106</v>
      </c>
      <c r="NY28" s="6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109">
        <f t="shared" si="27"/>
        <v>0</v>
      </c>
      <c r="PF28" s="109" t="e">
        <f t="shared" si="28"/>
        <v>#DIV/0!</v>
      </c>
      <c r="PG28" s="109">
        <f t="shared" si="29"/>
        <v>0</v>
      </c>
      <c r="PJ28" s="15"/>
      <c r="PK28" s="15"/>
      <c r="PL28" s="15"/>
      <c r="PM28" s="15"/>
      <c r="PN28" s="15"/>
      <c r="PO28" s="15"/>
      <c r="PP28" s="15"/>
      <c r="PQ28" s="95"/>
      <c r="PR28" s="15"/>
      <c r="PS28" s="15"/>
      <c r="PT28" s="5" t="s">
        <v>106</v>
      </c>
      <c r="PU28" s="15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109">
        <f t="shared" si="30"/>
        <v>0</v>
      </c>
      <c r="RB28" s="109" t="e">
        <f t="shared" si="31"/>
        <v>#DIV/0!</v>
      </c>
      <c r="RC28" s="109">
        <f t="shared" si="32"/>
        <v>0</v>
      </c>
      <c r="RF28" s="15"/>
      <c r="RG28" s="15"/>
      <c r="RH28" s="15"/>
      <c r="RI28" s="15"/>
      <c r="RJ28" s="15"/>
      <c r="RK28" s="15"/>
      <c r="RL28" s="15"/>
      <c r="RM28" s="95"/>
      <c r="RN28" s="15"/>
      <c r="RO28" s="15"/>
      <c r="RP28" s="15"/>
      <c r="RQ28" s="5" t="s">
        <v>106</v>
      </c>
      <c r="RR28" s="15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109">
        <f t="shared" si="33"/>
        <v>0</v>
      </c>
      <c r="SY28" s="109" t="e">
        <f t="shared" si="34"/>
        <v>#DIV/0!</v>
      </c>
      <c r="SZ28" s="109">
        <f t="shared" si="35"/>
        <v>0</v>
      </c>
    </row>
    <row r="29" spans="1:520" ht="15.75" thickBot="1" x14ac:dyDescent="0.3">
      <c r="B29" s="5" t="s">
        <v>105</v>
      </c>
      <c r="C29" s="15">
        <v>0.74460000000000004</v>
      </c>
      <c r="D29" s="48">
        <v>-1E-4</v>
      </c>
      <c r="E29" s="48">
        <v>4.0000000000000001E-3</v>
      </c>
      <c r="F29" s="48">
        <v>-1E-4</v>
      </c>
      <c r="G29" s="48"/>
      <c r="H29" s="48"/>
      <c r="I29" s="48">
        <v>-1.6999999999999999E-3</v>
      </c>
      <c r="J29" s="48">
        <v>-4.0000000000000002E-4</v>
      </c>
      <c r="K29" s="48">
        <v>1.1000000000000001E-3</v>
      </c>
      <c r="L29" s="48">
        <v>-1.9E-3</v>
      </c>
      <c r="M29" s="48">
        <v>-4.0000000000000002E-4</v>
      </c>
      <c r="N29" s="48"/>
      <c r="O29" s="48"/>
      <c r="P29" s="48">
        <v>-2.0999999999999999E-3</v>
      </c>
      <c r="Q29" s="48">
        <v>-3.8999999999999998E-3</v>
      </c>
      <c r="R29" s="48">
        <v>-1.9E-3</v>
      </c>
      <c r="S29" s="48">
        <v>8.0000000000000004E-4</v>
      </c>
      <c r="T29" s="48">
        <v>8.0000000000000004E-4</v>
      </c>
      <c r="U29" s="48"/>
      <c r="V29" s="48"/>
      <c r="W29" s="48">
        <v>2E-3</v>
      </c>
      <c r="X29" s="48">
        <v>-6.9999999999999999E-4</v>
      </c>
      <c r="Y29" s="48">
        <v>-5.7000000000000002E-3</v>
      </c>
      <c r="Z29" s="48">
        <v>1.8E-3</v>
      </c>
      <c r="AA29" s="48">
        <v>4.0000000000000002E-4</v>
      </c>
      <c r="AB29" s="48"/>
      <c r="AC29" s="48"/>
      <c r="AD29" s="48">
        <v>-5.1000000000000004E-3</v>
      </c>
      <c r="AE29" s="48">
        <v>6.4000000000000003E-3</v>
      </c>
      <c r="AF29" s="48">
        <v>-3.0000000000000001E-3</v>
      </c>
      <c r="AG29" s="48">
        <v>-3.8999999999999998E-3</v>
      </c>
      <c r="AH29" s="48">
        <v>-8.3000000000000001E-3</v>
      </c>
      <c r="AI29" s="109">
        <f t="shared" si="0"/>
        <v>-8.3000000000000001E-3</v>
      </c>
      <c r="AJ29" s="109">
        <f t="shared" si="1"/>
        <v>-9.5217391304347834E-4</v>
      </c>
      <c r="AK29" s="109">
        <f t="shared" si="2"/>
        <v>6.4000000000000003E-3</v>
      </c>
      <c r="AM29" s="15">
        <v>0.74460000000000004</v>
      </c>
      <c r="AN29" s="9" t="s">
        <v>105</v>
      </c>
      <c r="AO29" s="15">
        <v>0.72819999999999996</v>
      </c>
      <c r="AP29" s="48"/>
      <c r="AQ29" s="48"/>
      <c r="AR29" s="48">
        <v>-1.1000000000000001E-3</v>
      </c>
      <c r="AS29" s="48">
        <v>4.0000000000000001E-3</v>
      </c>
      <c r="AT29" s="48">
        <v>4.0000000000000001E-3</v>
      </c>
      <c r="AU29" s="48">
        <v>1E-3</v>
      </c>
      <c r="AV29" s="48">
        <v>1.1999999999999999E-3</v>
      </c>
      <c r="AW29" s="48"/>
      <c r="AX29" s="48"/>
      <c r="AY29" s="48">
        <v>-1.1000000000000001E-3</v>
      </c>
      <c r="AZ29" s="48">
        <v>5.0000000000000001E-4</v>
      </c>
      <c r="BA29" s="48">
        <v>5.1999999999999998E-3</v>
      </c>
      <c r="BB29" s="48">
        <v>-1E-4</v>
      </c>
      <c r="BC29" s="48">
        <v>3.8E-3</v>
      </c>
      <c r="BD29" s="48"/>
      <c r="BE29" s="48"/>
      <c r="BF29" s="48">
        <v>-2.9999999999999997E-4</v>
      </c>
      <c r="BG29" s="48">
        <v>6.9999999999999999E-4</v>
      </c>
      <c r="BH29" s="48">
        <v>3.5999999999999999E-3</v>
      </c>
      <c r="BI29" s="48">
        <v>-2.7000000000000001E-3</v>
      </c>
      <c r="BJ29" s="48">
        <v>-3.3999999999999998E-3</v>
      </c>
      <c r="BK29" s="48"/>
      <c r="BL29" s="48"/>
      <c r="BM29" s="180">
        <v>-3.7000000000000002E-3</v>
      </c>
      <c r="BN29" s="48">
        <v>-1.9E-3</v>
      </c>
      <c r="BO29" s="48">
        <v>-3.3E-3</v>
      </c>
      <c r="BP29" s="48">
        <v>-1.32E-2</v>
      </c>
      <c r="BQ29" s="48">
        <v>-2.8E-3</v>
      </c>
      <c r="BR29" s="48"/>
      <c r="BS29" s="48"/>
      <c r="BT29" s="48"/>
      <c r="BU29" s="109">
        <f t="shared" si="3"/>
        <v>-1.32E-2</v>
      </c>
      <c r="BV29" s="109">
        <f t="shared" si="4"/>
        <v>-4.8000000000000012E-4</v>
      </c>
      <c r="BW29" s="109">
        <f t="shared" si="5"/>
        <v>5.1999999999999998E-3</v>
      </c>
      <c r="BZ29" s="15">
        <v>0.74460000000000004</v>
      </c>
      <c r="CA29" s="15">
        <v>0.72819999999999996</v>
      </c>
      <c r="CB29" s="5" t="s">
        <v>105</v>
      </c>
      <c r="CC29" s="15">
        <v>0.71660000000000001</v>
      </c>
      <c r="CD29" s="48"/>
      <c r="CE29" s="48">
        <v>-6.9999999999999999E-4</v>
      </c>
      <c r="CF29" s="48">
        <v>-7.7999999999999996E-3</v>
      </c>
      <c r="CG29" s="48">
        <v>6.9999999999999999E-4</v>
      </c>
      <c r="CH29" s="48">
        <v>-1.37E-2</v>
      </c>
      <c r="CI29" s="48">
        <v>-9.4999999999999998E-3</v>
      </c>
      <c r="CJ29" s="48"/>
      <c r="CK29" s="48"/>
      <c r="CL29" s="48">
        <v>-3.2800000000000003E-2</v>
      </c>
      <c r="CM29" s="48">
        <v>1.32E-2</v>
      </c>
      <c r="CN29" s="48">
        <v>-6.3E-3</v>
      </c>
      <c r="CO29" s="48">
        <v>-4.1000000000000003E-3</v>
      </c>
      <c r="CP29" s="48">
        <v>1.6799999999999999E-2</v>
      </c>
      <c r="CQ29" s="48"/>
      <c r="CR29" s="48"/>
      <c r="CS29" s="48">
        <v>-1.7899999999999999E-2</v>
      </c>
      <c r="CT29" s="48">
        <v>1.6000000000000001E-3</v>
      </c>
      <c r="CU29" s="48">
        <v>-1.49E-2</v>
      </c>
      <c r="CV29" s="48">
        <v>1.83E-2</v>
      </c>
      <c r="CW29" s="48">
        <v>1.1299999999999999E-2</v>
      </c>
      <c r="CX29" s="48"/>
      <c r="CY29" s="48"/>
      <c r="CZ29" s="48">
        <v>-1.0699999999999999E-2</v>
      </c>
      <c r="DA29" s="48">
        <v>-5.9999999999999995E-4</v>
      </c>
      <c r="DB29" s="48">
        <v>1.4999999999999999E-2</v>
      </c>
      <c r="DC29" s="48">
        <v>-2.2000000000000001E-3</v>
      </c>
      <c r="DD29" s="48">
        <v>-1.0200000000000001E-2</v>
      </c>
      <c r="DE29" s="48"/>
      <c r="DF29" s="48"/>
      <c r="DG29" s="48">
        <v>-3.7000000000000002E-3</v>
      </c>
      <c r="DH29" s="48">
        <v>1.03E-2</v>
      </c>
      <c r="DI29" s="109">
        <f t="shared" si="6"/>
        <v>-3.2800000000000003E-2</v>
      </c>
      <c r="DJ29" s="109">
        <f t="shared" si="7"/>
        <v>-2.1772727272727278E-3</v>
      </c>
      <c r="DK29" s="109">
        <f t="shared" si="8"/>
        <v>1.83E-2</v>
      </c>
      <c r="DN29" s="15">
        <v>0.74460000000000004</v>
      </c>
      <c r="DO29" s="15">
        <v>0.72819999999999996</v>
      </c>
      <c r="DP29" s="15">
        <v>0.71660000000000001</v>
      </c>
      <c r="DQ29" s="5" t="s">
        <v>105</v>
      </c>
      <c r="DR29" s="15">
        <v>0.68300000000000005</v>
      </c>
      <c r="DS29" s="48">
        <v>-3.3999999999999998E-3</v>
      </c>
      <c r="DT29" s="48">
        <v>1.1900000000000001E-2</v>
      </c>
      <c r="DU29" s="48">
        <v>-1.9E-3</v>
      </c>
      <c r="DV29" s="48"/>
      <c r="DW29" s="48"/>
      <c r="DX29" s="48">
        <v>9.1999999999999998E-3</v>
      </c>
      <c r="DY29" s="48">
        <v>-1E-3</v>
      </c>
      <c r="DZ29" s="48">
        <v>1.4E-3</v>
      </c>
      <c r="EA29" s="48">
        <v>-3.5999999999999999E-3</v>
      </c>
      <c r="EB29" s="48">
        <v>4.0000000000000002E-4</v>
      </c>
      <c r="EC29" s="48"/>
      <c r="ED29" s="48"/>
      <c r="EE29" s="48">
        <v>6.4999999999999997E-3</v>
      </c>
      <c r="EF29" s="48">
        <v>-5.1999999999999998E-3</v>
      </c>
      <c r="EG29" s="48">
        <v>-1.1599999999999999E-2</v>
      </c>
      <c r="EH29" s="48">
        <v>5.5999999999999999E-3</v>
      </c>
      <c r="EI29" s="180">
        <v>2.2000000000000001E-3</v>
      </c>
      <c r="EJ29" s="48"/>
      <c r="EK29" s="48"/>
      <c r="EL29" s="48">
        <v>-8.5000000000000006E-3</v>
      </c>
      <c r="EM29" s="48">
        <v>-1.9E-3</v>
      </c>
      <c r="EN29" s="48">
        <v>6.0000000000000001E-3</v>
      </c>
      <c r="EO29" s="48">
        <v>1.0800000000000001E-2</v>
      </c>
      <c r="EP29" s="48">
        <v>-4.7999999999999996E-3</v>
      </c>
      <c r="EQ29" s="48"/>
      <c r="ER29" s="48"/>
      <c r="ES29" s="48">
        <v>7.1000000000000004E-3</v>
      </c>
      <c r="ET29" s="48">
        <v>2E-3</v>
      </c>
      <c r="EU29" s="48">
        <v>7.7999999999999996E-3</v>
      </c>
      <c r="EV29" s="48">
        <v>-1.3100000000000001E-2</v>
      </c>
      <c r="EW29" s="48"/>
      <c r="EX29" s="109">
        <f t="shared" si="9"/>
        <v>-1.3100000000000001E-2</v>
      </c>
      <c r="EY29" s="109">
        <f t="shared" si="10"/>
        <v>7.2272727272727289E-4</v>
      </c>
      <c r="EZ29" s="109">
        <f t="shared" si="11"/>
        <v>1.1900000000000001E-2</v>
      </c>
      <c r="FC29" s="15">
        <v>0.74460000000000004</v>
      </c>
      <c r="FD29" s="15">
        <v>0.72819999999999996</v>
      </c>
      <c r="FE29" s="15">
        <v>0.71660000000000001</v>
      </c>
      <c r="FF29" s="15">
        <v>0.68300000000000005</v>
      </c>
      <c r="FG29" s="5" t="s">
        <v>105</v>
      </c>
      <c r="FH29" s="15">
        <v>0.69220000000000004</v>
      </c>
      <c r="FI29" s="48">
        <v>-1.4200000000000001E-2</v>
      </c>
      <c r="FJ29" s="48"/>
      <c r="FK29" s="48"/>
      <c r="FL29" s="48">
        <v>4.1000000000000003E-3</v>
      </c>
      <c r="FM29" s="48">
        <v>1.0699999999999999E-2</v>
      </c>
      <c r="FN29" s="48">
        <v>-4.4999999999999997E-3</v>
      </c>
      <c r="FO29" s="48">
        <v>9.9000000000000008E-3</v>
      </c>
      <c r="FP29" s="48">
        <v>8.9999999999999998E-4</v>
      </c>
      <c r="FQ29" s="48"/>
      <c r="FR29" s="48"/>
      <c r="FS29" s="48">
        <v>-4.1999999999999997E-3</v>
      </c>
      <c r="FT29" s="48">
        <v>-8.2000000000000007E-3</v>
      </c>
      <c r="FU29" s="48">
        <v>1E-3</v>
      </c>
      <c r="FV29" s="48">
        <v>5.1000000000000004E-3</v>
      </c>
      <c r="FW29" s="48">
        <v>-5.7999999999999996E-3</v>
      </c>
      <c r="FX29" s="48"/>
      <c r="FY29" s="48"/>
      <c r="FZ29" s="48">
        <v>1.21E-2</v>
      </c>
      <c r="GA29" s="48">
        <v>1E-4</v>
      </c>
      <c r="GB29" s="48">
        <v>-3.5999999999999999E-3</v>
      </c>
      <c r="GC29" s="48">
        <v>2E-3</v>
      </c>
      <c r="GD29" s="48">
        <v>-2.3E-3</v>
      </c>
      <c r="GE29" s="48"/>
      <c r="GF29" s="48"/>
      <c r="GG29" s="48">
        <v>2.5999999999999999E-3</v>
      </c>
      <c r="GH29" s="48">
        <v>9.1000000000000004E-3</v>
      </c>
      <c r="GI29" s="48">
        <v>4.5999999999999999E-3</v>
      </c>
      <c r="GJ29" s="48">
        <v>-5.3E-3</v>
      </c>
      <c r="GK29" s="48">
        <v>-3.5999999999999999E-3</v>
      </c>
      <c r="GL29" s="48"/>
      <c r="GM29" s="48"/>
      <c r="GN29" s="109">
        <f t="shared" si="12"/>
        <v>-1.4200000000000001E-2</v>
      </c>
      <c r="GO29" s="109">
        <f t="shared" si="13"/>
        <v>5.0000000000000012E-4</v>
      </c>
      <c r="GP29" s="109">
        <f t="shared" si="14"/>
        <v>1.21E-2</v>
      </c>
      <c r="GS29" s="15">
        <v>0.74460000000000004</v>
      </c>
      <c r="GT29" s="15">
        <v>0.72819999999999996</v>
      </c>
      <c r="GU29" s="15">
        <v>0.71660000000000001</v>
      </c>
      <c r="GV29" s="15">
        <v>0.68300000000000005</v>
      </c>
      <c r="GW29" s="15">
        <v>0.69220000000000004</v>
      </c>
      <c r="GX29" s="5" t="s">
        <v>105</v>
      </c>
      <c r="GY29" s="15">
        <v>0.69730000000000003</v>
      </c>
      <c r="GZ29" s="48">
        <v>1.46E-2</v>
      </c>
      <c r="HA29" s="48">
        <v>5.4999999999999997E-3</v>
      </c>
      <c r="HB29" s="48">
        <v>1E-4</v>
      </c>
      <c r="HC29" s="48">
        <v>-5.4999999999999997E-3</v>
      </c>
      <c r="HD29" s="48">
        <v>1.23E-2</v>
      </c>
      <c r="HE29" s="48"/>
      <c r="HF29" s="48"/>
      <c r="HG29" s="48">
        <v>-1.5E-3</v>
      </c>
      <c r="HH29" s="48">
        <v>-9.5999999999999992E-3</v>
      </c>
      <c r="HI29" s="48">
        <v>-7.1000000000000004E-3</v>
      </c>
      <c r="HJ29" s="48">
        <v>-1.55E-2</v>
      </c>
      <c r="HK29" s="48">
        <v>1.0999999999999999E-2</v>
      </c>
      <c r="HL29" s="48"/>
      <c r="HM29" s="48"/>
      <c r="HN29" s="48">
        <v>-2.3E-3</v>
      </c>
      <c r="HO29" s="48">
        <v>4.4000000000000003E-3</v>
      </c>
      <c r="HP29" s="48">
        <v>-4.3E-3</v>
      </c>
      <c r="HQ29" s="180">
        <v>2.9999999999999997E-4</v>
      </c>
      <c r="HR29" s="48">
        <v>4.0000000000000002E-4</v>
      </c>
      <c r="HS29" s="48"/>
      <c r="HT29" s="48"/>
      <c r="HU29" s="48">
        <v>1E-3</v>
      </c>
      <c r="HV29" s="48">
        <v>-5.4000000000000003E-3</v>
      </c>
      <c r="HW29" s="48">
        <v>-2.7000000000000001E-3</v>
      </c>
      <c r="HX29" s="48">
        <v>2.9999999999999997E-4</v>
      </c>
      <c r="HY29" s="180">
        <v>-3.7000000000000002E-3</v>
      </c>
      <c r="HZ29" s="48"/>
      <c r="IA29" s="48"/>
      <c r="IB29" s="48">
        <v>5.1000000000000004E-3</v>
      </c>
      <c r="IC29" s="48">
        <v>2E-3</v>
      </c>
      <c r="ID29" s="48"/>
      <c r="IE29" s="109">
        <f t="shared" si="15"/>
        <v>-1.55E-2</v>
      </c>
      <c r="IF29" s="109">
        <f t="shared" si="16"/>
        <v>-2.7272727272727422E-5</v>
      </c>
      <c r="IG29" s="109">
        <f t="shared" si="17"/>
        <v>1.46E-2</v>
      </c>
      <c r="IJ29" s="15">
        <v>0.74460000000000004</v>
      </c>
      <c r="IK29" s="15">
        <v>0.72819999999999996</v>
      </c>
      <c r="IL29" s="15">
        <v>0.71660000000000001</v>
      </c>
      <c r="IM29" s="15">
        <v>0.68300000000000005</v>
      </c>
      <c r="IN29" s="15">
        <v>0.69220000000000004</v>
      </c>
      <c r="IO29" s="15">
        <v>0.69730000000000003</v>
      </c>
      <c r="IP29" s="5" t="s">
        <v>105</v>
      </c>
      <c r="IQ29" s="15">
        <v>0.69740000000000002</v>
      </c>
      <c r="IR29" s="48">
        <v>-2E-3</v>
      </c>
      <c r="IS29" s="48">
        <v>6.9999999999999999E-4</v>
      </c>
      <c r="IT29" s="48">
        <v>4.0000000000000002E-4</v>
      </c>
      <c r="IU29" s="48"/>
      <c r="IV29" s="48"/>
      <c r="IW29" s="48">
        <v>-2.2000000000000001E-3</v>
      </c>
      <c r="IX29" s="48">
        <v>-4.4999999999999997E-3</v>
      </c>
      <c r="IY29" s="48">
        <v>2.5000000000000001E-3</v>
      </c>
      <c r="IZ29" s="48">
        <v>-3.0000000000000001E-3</v>
      </c>
      <c r="JA29" s="48">
        <v>2.9999999999999997E-4</v>
      </c>
      <c r="JB29" s="48"/>
      <c r="JC29" s="48"/>
      <c r="JD29" s="48">
        <v>-5.9999999999999995E-4</v>
      </c>
      <c r="JE29" s="48">
        <v>-2.5000000000000001E-3</v>
      </c>
      <c r="JF29" s="48">
        <v>1.2500000000000001E-2</v>
      </c>
      <c r="JG29" s="48">
        <v>-3.3E-3</v>
      </c>
      <c r="JH29" s="48">
        <v>-8.0000000000000002E-3</v>
      </c>
      <c r="JI29" s="48"/>
      <c r="JJ29" s="48"/>
      <c r="JK29" s="48">
        <v>3.8E-3</v>
      </c>
      <c r="JL29" s="48">
        <v>-4.0000000000000002E-4</v>
      </c>
      <c r="JM29" s="48">
        <v>-5.9999999999999995E-4</v>
      </c>
      <c r="JN29" s="48">
        <v>-3.5999999999999999E-3</v>
      </c>
      <c r="JO29" s="48">
        <v>-5.4000000000000003E-3</v>
      </c>
      <c r="JP29" s="48"/>
      <c r="JQ29" s="48"/>
      <c r="JR29" s="48">
        <v>3.8999999999999998E-3</v>
      </c>
      <c r="JS29" s="48">
        <v>-4.1000000000000003E-3</v>
      </c>
      <c r="JT29" s="48">
        <v>-2.5999999999999999E-3</v>
      </c>
      <c r="JU29" s="48">
        <v>-1.04E-2</v>
      </c>
      <c r="JV29" s="48">
        <v>5.5999999999999999E-3</v>
      </c>
      <c r="JW29" s="109">
        <f t="shared" si="18"/>
        <v>-1.04E-2</v>
      </c>
      <c r="JX29" s="109">
        <f t="shared" si="19"/>
        <v>-1.0217391304347826E-3</v>
      </c>
      <c r="JY29" s="109">
        <f t="shared" si="20"/>
        <v>1.2500000000000001E-2</v>
      </c>
      <c r="KB29" s="15">
        <v>0.74460000000000004</v>
      </c>
      <c r="KC29" s="15">
        <v>0.72819999999999996</v>
      </c>
      <c r="KD29" s="15">
        <v>0.71660000000000001</v>
      </c>
      <c r="KE29" s="15">
        <v>0.68300000000000005</v>
      </c>
      <c r="KF29" s="15">
        <v>0.69220000000000004</v>
      </c>
      <c r="KG29" s="15">
        <v>0.69730000000000003</v>
      </c>
      <c r="KH29" s="15">
        <v>0.69740000000000002</v>
      </c>
      <c r="KI29" s="5" t="s">
        <v>105</v>
      </c>
      <c r="KJ29" s="15">
        <v>0.68030000000000002</v>
      </c>
      <c r="KK29" s="48"/>
      <c r="KL29" s="48"/>
      <c r="KM29" s="180">
        <v>6.6E-3</v>
      </c>
      <c r="KN29" s="48">
        <v>2.9999999999999997E-4</v>
      </c>
      <c r="KO29" s="48">
        <v>-1.2999999999999999E-3</v>
      </c>
      <c r="KP29" s="48">
        <v>-1.2999999999999999E-3</v>
      </c>
      <c r="KQ29" s="48">
        <v>-2.8E-3</v>
      </c>
      <c r="KR29" s="48"/>
      <c r="KS29" s="48"/>
      <c r="KT29" s="48">
        <v>5.5999999999999999E-3</v>
      </c>
      <c r="KU29" s="48">
        <v>5.1999999999999998E-3</v>
      </c>
      <c r="KV29" s="48">
        <v>-1.6999999999999999E-3</v>
      </c>
      <c r="KW29" s="48">
        <v>-5.9999999999999995E-4</v>
      </c>
      <c r="KX29" s="48">
        <v>-3.2000000000000002E-3</v>
      </c>
      <c r="KY29" s="48"/>
      <c r="KZ29" s="48"/>
      <c r="LA29" s="48">
        <v>1.5E-3</v>
      </c>
      <c r="LB29" s="48">
        <v>0</v>
      </c>
      <c r="LC29" s="48">
        <v>8.6E-3</v>
      </c>
      <c r="LD29" s="48">
        <v>-5.3E-3</v>
      </c>
      <c r="LE29" s="48">
        <v>4.4000000000000003E-3</v>
      </c>
      <c r="LF29" s="48"/>
      <c r="LG29" s="48"/>
      <c r="LH29" s="48">
        <v>-2.5999999999999999E-3</v>
      </c>
      <c r="LI29" s="48">
        <v>-1E-3</v>
      </c>
      <c r="LJ29" s="48">
        <v>2.5999999999999999E-3</v>
      </c>
      <c r="LK29" s="48">
        <v>2.2000000000000001E-3</v>
      </c>
      <c r="LL29" s="48">
        <v>-2.7000000000000001E-3</v>
      </c>
      <c r="LM29" s="48"/>
      <c r="LN29" s="48"/>
      <c r="LO29" s="48">
        <v>3.3E-3</v>
      </c>
      <c r="LP29" s="109">
        <f t="shared" si="21"/>
        <v>-5.3E-3</v>
      </c>
      <c r="LQ29" s="109">
        <f t="shared" si="22"/>
        <v>8.4761904761904757E-4</v>
      </c>
      <c r="LR29" s="109">
        <f t="shared" si="23"/>
        <v>8.6E-3</v>
      </c>
      <c r="LU29" s="15">
        <v>0.74460000000000004</v>
      </c>
      <c r="LV29" s="15">
        <v>0.72819999999999996</v>
      </c>
      <c r="LW29" s="15">
        <v>0.71660000000000001</v>
      </c>
      <c r="LX29" s="15">
        <v>0.68300000000000005</v>
      </c>
      <c r="LY29" s="15">
        <v>0.69220000000000004</v>
      </c>
      <c r="LZ29" s="15">
        <v>0.69730000000000003</v>
      </c>
      <c r="MA29" s="15">
        <v>0.69740000000000002</v>
      </c>
      <c r="MB29" s="15">
        <v>0.68030000000000002</v>
      </c>
      <c r="MC29" s="5" t="s">
        <v>105</v>
      </c>
      <c r="MD29" s="15">
        <v>0.69259999999999999</v>
      </c>
      <c r="ME29" s="48">
        <v>4.3E-3</v>
      </c>
      <c r="MF29" s="48">
        <v>2.8999999999999998E-3</v>
      </c>
      <c r="MG29" s="48">
        <v>-7.4000000000000003E-3</v>
      </c>
      <c r="MH29" s="48">
        <v>9.4999999999999998E-3</v>
      </c>
      <c r="MI29" s="48"/>
      <c r="MJ29" s="48"/>
      <c r="MK29" s="48">
        <v>1E-4</v>
      </c>
      <c r="ML29" s="48">
        <v>-8.2000000000000007E-3</v>
      </c>
      <c r="MM29" s="48">
        <v>5.9999999999999995E-4</v>
      </c>
      <c r="MN29" s="180">
        <v>-5.5999999999999999E-3</v>
      </c>
      <c r="MO29" s="48">
        <v>-1E-3</v>
      </c>
      <c r="MP29" s="48"/>
      <c r="MQ29" s="48"/>
      <c r="MR29" s="48">
        <v>-6.9999999999999999E-4</v>
      </c>
      <c r="MS29" s="48">
        <v>-1.2999999999999999E-3</v>
      </c>
      <c r="MT29" s="48">
        <v>2.5999999999999999E-3</v>
      </c>
      <c r="MU29" s="48">
        <v>0</v>
      </c>
      <c r="MV29" s="48">
        <v>4.0000000000000002E-4</v>
      </c>
      <c r="MW29" s="48"/>
      <c r="MX29" s="48"/>
      <c r="MY29" s="48">
        <v>-3.8E-3</v>
      </c>
      <c r="MZ29" s="48">
        <v>6.0000000000000001E-3</v>
      </c>
      <c r="NA29" s="48">
        <v>-1.6000000000000001E-3</v>
      </c>
      <c r="NB29" s="48">
        <v>5.1999999999999998E-3</v>
      </c>
      <c r="NC29" s="48">
        <v>2.9999999999999997E-4</v>
      </c>
      <c r="ND29" s="48"/>
      <c r="NE29" s="48"/>
      <c r="NF29" s="48"/>
      <c r="NG29" s="48"/>
      <c r="NH29" s="48"/>
      <c r="NI29" s="48"/>
      <c r="NJ29" s="109">
        <f t="shared" si="24"/>
        <v>-8.2000000000000007E-3</v>
      </c>
      <c r="NK29" s="109">
        <f t="shared" si="25"/>
        <v>1.2105263157894723E-4</v>
      </c>
      <c r="NL29" s="109">
        <f t="shared" si="26"/>
        <v>9.4999999999999998E-3</v>
      </c>
      <c r="NO29" s="15"/>
      <c r="NP29" s="15"/>
      <c r="NQ29" s="15"/>
      <c r="NR29" s="15"/>
      <c r="NS29" s="15"/>
      <c r="NT29" s="15"/>
      <c r="NU29" s="15"/>
      <c r="NV29" s="95"/>
      <c r="NW29" s="15"/>
      <c r="NX29" s="5" t="s">
        <v>105</v>
      </c>
      <c r="NY29" s="6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109">
        <f t="shared" si="27"/>
        <v>0</v>
      </c>
      <c r="PF29" s="109" t="e">
        <f t="shared" si="28"/>
        <v>#DIV/0!</v>
      </c>
      <c r="PG29" s="109">
        <f t="shared" si="29"/>
        <v>0</v>
      </c>
      <c r="PJ29" s="15"/>
      <c r="PK29" s="15"/>
      <c r="PL29" s="15"/>
      <c r="PM29" s="15"/>
      <c r="PN29" s="15"/>
      <c r="PO29" s="15"/>
      <c r="PP29" s="15"/>
      <c r="PQ29" s="95"/>
      <c r="PR29" s="15"/>
      <c r="PS29" s="15"/>
      <c r="PT29" s="5" t="s">
        <v>105</v>
      </c>
      <c r="PU29" s="15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109">
        <f t="shared" si="30"/>
        <v>0</v>
      </c>
      <c r="RB29" s="109" t="e">
        <f t="shared" si="31"/>
        <v>#DIV/0!</v>
      </c>
      <c r="RC29" s="109">
        <f t="shared" si="32"/>
        <v>0</v>
      </c>
      <c r="RF29" s="15"/>
      <c r="RG29" s="15"/>
      <c r="RH29" s="15"/>
      <c r="RI29" s="15"/>
      <c r="RJ29" s="15"/>
      <c r="RK29" s="15"/>
      <c r="RL29" s="15"/>
      <c r="RM29" s="95"/>
      <c r="RN29" s="15"/>
      <c r="RO29" s="15"/>
      <c r="RP29" s="15"/>
      <c r="RQ29" s="5" t="s">
        <v>105</v>
      </c>
      <c r="RR29" s="15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109">
        <f t="shared" si="33"/>
        <v>0</v>
      </c>
      <c r="SY29" s="109" t="e">
        <f t="shared" si="34"/>
        <v>#DIV/0!</v>
      </c>
      <c r="SZ29" s="109">
        <f t="shared" si="35"/>
        <v>0</v>
      </c>
    </row>
    <row r="30" spans="1:520" ht="15.75" thickBot="1" x14ac:dyDescent="0.3">
      <c r="A30" t="s">
        <v>0</v>
      </c>
      <c r="B30" s="5" t="s">
        <v>104</v>
      </c>
      <c r="C30" s="15">
        <v>0.13894000000000001</v>
      </c>
      <c r="D30" s="48">
        <v>-3.0000000000000001E-3</v>
      </c>
      <c r="E30" s="48">
        <v>6.1999999999999998E-3</v>
      </c>
      <c r="F30" s="48">
        <v>8.0000000000000004E-4</v>
      </c>
      <c r="G30" s="48"/>
      <c r="H30" s="48"/>
      <c r="I30" s="48">
        <v>-6.1999999999999998E-3</v>
      </c>
      <c r="J30" s="48">
        <v>7.1999999999999998E-3</v>
      </c>
      <c r="K30" s="48">
        <v>3.5000000000000001E-3</v>
      </c>
      <c r="L30" s="48">
        <v>1.5E-3</v>
      </c>
      <c r="M30" s="48">
        <v>1.1999999999999999E-3</v>
      </c>
      <c r="N30" s="48"/>
      <c r="O30" s="48"/>
      <c r="P30" s="48">
        <v>1.6999999999999999E-3</v>
      </c>
      <c r="Q30" s="48">
        <v>-8.9999999999999998E-4</v>
      </c>
      <c r="R30" s="48">
        <v>-4.1000000000000003E-3</v>
      </c>
      <c r="S30" s="48">
        <v>1.5E-3</v>
      </c>
      <c r="T30" s="48">
        <v>6.6E-3</v>
      </c>
      <c r="U30" s="48"/>
      <c r="V30" s="48"/>
      <c r="W30" s="48">
        <v>-5.0000000000000001E-4</v>
      </c>
      <c r="X30" s="48">
        <v>-4.7000000000000002E-3</v>
      </c>
      <c r="Y30" s="48">
        <v>-1.2999999999999999E-3</v>
      </c>
      <c r="Z30" s="48">
        <v>-2.8E-3</v>
      </c>
      <c r="AA30" s="48">
        <v>3.0999999999999999E-3</v>
      </c>
      <c r="AB30" s="48"/>
      <c r="AC30" s="48"/>
      <c r="AD30" s="48">
        <v>-1E-3</v>
      </c>
      <c r="AE30" s="48">
        <v>4.0000000000000001E-3</v>
      </c>
      <c r="AF30" s="48">
        <v>8.9999999999999998E-4</v>
      </c>
      <c r="AG30" s="48">
        <v>-4.0000000000000001E-3</v>
      </c>
      <c r="AH30" s="48">
        <v>-6.7999999999999996E-3</v>
      </c>
      <c r="AI30" s="109">
        <f t="shared" si="0"/>
        <v>-6.7999999999999996E-3</v>
      </c>
      <c r="AJ30" s="109">
        <f t="shared" si="1"/>
        <v>1.2608695652173923E-4</v>
      </c>
      <c r="AK30" s="109">
        <f t="shared" si="2"/>
        <v>7.1999999999999998E-3</v>
      </c>
      <c r="AL30" t="s">
        <v>0</v>
      </c>
      <c r="AM30" s="15">
        <v>0.13894000000000001</v>
      </c>
      <c r="AN30" s="9" t="s">
        <v>104</v>
      </c>
      <c r="AO30" s="15">
        <v>0.1389</v>
      </c>
      <c r="AP30" s="48"/>
      <c r="AQ30" s="48"/>
      <c r="AR30" s="48">
        <v>-8.3999999999999995E-3</v>
      </c>
      <c r="AS30" s="48">
        <v>7.7000000000000002E-3</v>
      </c>
      <c r="AT30" s="48">
        <v>8.6999999999999994E-3</v>
      </c>
      <c r="AU30" s="48">
        <v>1.6000000000000001E-3</v>
      </c>
      <c r="AV30" s="48">
        <v>-1.1000000000000001E-3</v>
      </c>
      <c r="AW30" s="48"/>
      <c r="AX30" s="48"/>
      <c r="AY30" s="48">
        <v>2.8E-3</v>
      </c>
      <c r="AZ30" s="48">
        <v>1E-3</v>
      </c>
      <c r="BA30" s="48">
        <v>2E-3</v>
      </c>
      <c r="BB30" s="48">
        <v>6.9999999999999999E-4</v>
      </c>
      <c r="BC30" s="48">
        <v>1E-4</v>
      </c>
      <c r="BD30" s="48"/>
      <c r="BE30" s="48"/>
      <c r="BF30" s="48">
        <v>5.9999999999999995E-4</v>
      </c>
      <c r="BG30" s="48">
        <v>4.0000000000000002E-4</v>
      </c>
      <c r="BH30" s="48">
        <v>8.9999999999999998E-4</v>
      </c>
      <c r="BI30" s="48">
        <v>-2.8E-3</v>
      </c>
      <c r="BJ30" s="48">
        <v>-6.1000000000000004E-3</v>
      </c>
      <c r="BK30" s="48"/>
      <c r="BL30" s="48"/>
      <c r="BM30" s="48">
        <v>1E-3</v>
      </c>
      <c r="BN30" s="48">
        <v>-1.1000000000000001E-3</v>
      </c>
      <c r="BO30" s="48">
        <v>2.0000000000000001E-4</v>
      </c>
      <c r="BP30" s="48">
        <v>-6.1000000000000004E-3</v>
      </c>
      <c r="BQ30" s="48">
        <v>-4.0000000000000002E-4</v>
      </c>
      <c r="BR30" s="48"/>
      <c r="BS30" s="48"/>
      <c r="BT30" s="48"/>
      <c r="BU30" s="109">
        <f t="shared" si="3"/>
        <v>-8.3999999999999995E-3</v>
      </c>
      <c r="BV30" s="109">
        <f t="shared" si="4"/>
        <v>8.5000000000000196E-5</v>
      </c>
      <c r="BW30" s="109">
        <f t="shared" si="5"/>
        <v>8.6999999999999994E-3</v>
      </c>
      <c r="BZ30" s="15">
        <v>0.13894000000000001</v>
      </c>
      <c r="CA30" s="15">
        <v>0.1389</v>
      </c>
      <c r="CB30" s="5" t="s">
        <v>104</v>
      </c>
      <c r="CC30" s="15">
        <v>0.13794999999999999</v>
      </c>
      <c r="CD30" s="48"/>
      <c r="CE30" s="48">
        <v>-1.6999999999999999E-3</v>
      </c>
      <c r="CF30" s="48">
        <v>-6.9999999999999999E-4</v>
      </c>
      <c r="CG30" s="48">
        <v>6.0000000000000001E-3</v>
      </c>
      <c r="CH30" s="48">
        <v>-1.3599999999999999E-2</v>
      </c>
      <c r="CI30" s="48">
        <v>-7.6E-3</v>
      </c>
      <c r="CJ30" s="48"/>
      <c r="CK30" s="48"/>
      <c r="CL30" s="48">
        <v>-1.46E-2</v>
      </c>
      <c r="CM30" s="48">
        <v>1.47E-2</v>
      </c>
      <c r="CN30" s="48">
        <v>-2.3999999999999998E-3</v>
      </c>
      <c r="CO30" s="48">
        <v>-3.0999999999999999E-3</v>
      </c>
      <c r="CP30" s="48">
        <v>1.12E-2</v>
      </c>
      <c r="CQ30" s="48"/>
      <c r="CR30" s="48"/>
      <c r="CS30" s="48">
        <v>-2.7000000000000001E-3</v>
      </c>
      <c r="CT30" s="48">
        <v>1.23E-2</v>
      </c>
      <c r="CU30" s="48">
        <v>1.8E-3</v>
      </c>
      <c r="CV30" s="48">
        <v>1.0800000000000001E-2</v>
      </c>
      <c r="CW30" s="48">
        <v>1E-4</v>
      </c>
      <c r="CX30" s="48"/>
      <c r="CY30" s="48"/>
      <c r="CZ30" s="48">
        <v>-8.9999999999999998E-4</v>
      </c>
      <c r="DA30" s="48">
        <v>1.5E-3</v>
      </c>
      <c r="DB30" s="48">
        <v>-1.09E-2</v>
      </c>
      <c r="DC30" s="48">
        <v>-8.2000000000000007E-3</v>
      </c>
      <c r="DD30" s="48">
        <v>-1.54E-2</v>
      </c>
      <c r="DE30" s="48"/>
      <c r="DF30" s="48"/>
      <c r="DG30" s="48">
        <v>7.4999999999999997E-3</v>
      </c>
      <c r="DH30" s="48">
        <v>4.7999999999999996E-3</v>
      </c>
      <c r="DI30" s="109">
        <f t="shared" si="6"/>
        <v>-1.54E-2</v>
      </c>
      <c r="DJ30" s="109">
        <f t="shared" si="7"/>
        <v>-5.0454545454545468E-4</v>
      </c>
      <c r="DK30" s="109">
        <f t="shared" si="8"/>
        <v>1.47E-2</v>
      </c>
      <c r="DN30" s="15">
        <v>0.13894000000000001</v>
      </c>
      <c r="DO30" s="15">
        <v>0.1389</v>
      </c>
      <c r="DP30" s="15">
        <v>0.13794999999999999</v>
      </c>
      <c r="DQ30" s="5" t="s">
        <v>104</v>
      </c>
      <c r="DR30" s="15">
        <v>0.13561999999999999</v>
      </c>
      <c r="DS30" s="48">
        <v>2.8999999999999998E-3</v>
      </c>
      <c r="DT30" s="48">
        <v>1.0500000000000001E-2</v>
      </c>
      <c r="DU30" s="48">
        <v>1.6999999999999999E-3</v>
      </c>
      <c r="DV30" s="48"/>
      <c r="DW30" s="48"/>
      <c r="DX30" s="48">
        <v>2.3E-3</v>
      </c>
      <c r="DY30" s="48">
        <v>-2.2000000000000001E-3</v>
      </c>
      <c r="DZ30" s="48">
        <v>4.0000000000000002E-4</v>
      </c>
      <c r="EA30" s="48">
        <v>-2.8E-3</v>
      </c>
      <c r="EB30" s="48">
        <v>1E-4</v>
      </c>
      <c r="EC30" s="48"/>
      <c r="ED30" s="48"/>
      <c r="EE30" s="48">
        <v>-5.0000000000000001E-4</v>
      </c>
      <c r="EF30" s="48">
        <v>-5.4999999999999997E-3</v>
      </c>
      <c r="EG30" s="48">
        <v>1.9E-3</v>
      </c>
      <c r="EH30" s="48">
        <v>4.3E-3</v>
      </c>
      <c r="EI30" s="48">
        <v>-2.0999999999999999E-3</v>
      </c>
      <c r="EJ30" s="48"/>
      <c r="EK30" s="48"/>
      <c r="EL30" s="48">
        <v>1.4E-3</v>
      </c>
      <c r="EM30" s="48">
        <v>-1.1999999999999999E-3</v>
      </c>
      <c r="EN30" s="48">
        <v>3.5999999999999999E-3</v>
      </c>
      <c r="EO30" s="48">
        <v>7.7000000000000002E-3</v>
      </c>
      <c r="EP30" s="48">
        <v>-4.4999999999999997E-3</v>
      </c>
      <c r="EQ30" s="48"/>
      <c r="ER30" s="48"/>
      <c r="ES30" s="48">
        <v>2.8E-3</v>
      </c>
      <c r="ET30" s="48">
        <v>6.9999999999999999E-4</v>
      </c>
      <c r="EU30" s="48">
        <v>-2.0000000000000001E-4</v>
      </c>
      <c r="EV30" s="48">
        <v>-5.7000000000000002E-3</v>
      </c>
      <c r="EW30" s="48"/>
      <c r="EX30" s="109">
        <f t="shared" si="9"/>
        <v>-5.7000000000000002E-3</v>
      </c>
      <c r="EY30" s="109">
        <f t="shared" si="10"/>
        <v>7.0909090909090911E-4</v>
      </c>
      <c r="EZ30" s="109">
        <f t="shared" si="11"/>
        <v>1.0500000000000001E-2</v>
      </c>
      <c r="FC30" s="15">
        <v>0.13894000000000001</v>
      </c>
      <c r="FD30" s="15">
        <v>0.1389</v>
      </c>
      <c r="FE30" s="15">
        <v>0.13794999999999999</v>
      </c>
      <c r="FF30" s="15">
        <v>0.13561999999999999</v>
      </c>
      <c r="FG30" s="5" t="s">
        <v>104</v>
      </c>
      <c r="FH30" s="15">
        <v>0.13669000000000001</v>
      </c>
      <c r="FI30" s="48">
        <v>-1.6000000000000001E-3</v>
      </c>
      <c r="FJ30" s="48"/>
      <c r="FK30" s="48"/>
      <c r="FL30" s="48">
        <v>2.0999999999999999E-3</v>
      </c>
      <c r="FM30" s="48">
        <v>8.0000000000000002E-3</v>
      </c>
      <c r="FN30" s="48">
        <v>-4.0000000000000001E-3</v>
      </c>
      <c r="FO30" s="48">
        <v>1.5E-3</v>
      </c>
      <c r="FP30" s="48">
        <v>-4.0000000000000002E-4</v>
      </c>
      <c r="FQ30" s="48"/>
      <c r="FR30" s="48"/>
      <c r="FS30" s="48">
        <v>-1.1000000000000001E-3</v>
      </c>
      <c r="FT30" s="48">
        <v>-1E-3</v>
      </c>
      <c r="FU30" s="48">
        <v>1.8E-3</v>
      </c>
      <c r="FV30" s="48">
        <v>8.0000000000000004E-4</v>
      </c>
      <c r="FW30" s="48">
        <v>-2.5999999999999999E-3</v>
      </c>
      <c r="FX30" s="48"/>
      <c r="FY30" s="48"/>
      <c r="FZ30" s="48">
        <v>-6.9999999999999999E-4</v>
      </c>
      <c r="GA30" s="48">
        <v>2E-3</v>
      </c>
      <c r="GB30" s="48">
        <v>-5.7999999999999996E-3</v>
      </c>
      <c r="GC30" s="48">
        <v>2.8999999999999998E-3</v>
      </c>
      <c r="GD30" s="48">
        <v>-1.2999999999999999E-3</v>
      </c>
      <c r="GE30" s="48"/>
      <c r="GF30" s="48"/>
      <c r="GG30" s="48">
        <v>-1E-4</v>
      </c>
      <c r="GH30" s="48">
        <v>-6.1999999999999998E-3</v>
      </c>
      <c r="GI30" s="48">
        <v>-1.2999999999999999E-3</v>
      </c>
      <c r="GJ30" s="48">
        <v>-1.1999999999999999E-3</v>
      </c>
      <c r="GK30" s="48">
        <v>-2E-3</v>
      </c>
      <c r="GL30" s="48"/>
      <c r="GM30" s="48"/>
      <c r="GN30" s="109">
        <f t="shared" si="12"/>
        <v>-6.1999999999999998E-3</v>
      </c>
      <c r="GO30" s="109">
        <f t="shared" si="13"/>
        <v>-4.8571428571428577E-4</v>
      </c>
      <c r="GP30" s="109">
        <f t="shared" si="14"/>
        <v>8.0000000000000002E-3</v>
      </c>
      <c r="GS30" s="15">
        <v>0.13894000000000001</v>
      </c>
      <c r="GT30" s="15">
        <v>0.1389</v>
      </c>
      <c r="GU30" s="15">
        <v>0.13794999999999999</v>
      </c>
      <c r="GV30" s="15">
        <v>0.13561999999999999</v>
      </c>
      <c r="GW30" s="15">
        <v>0.13669000000000001</v>
      </c>
      <c r="GX30" s="5" t="s">
        <v>104</v>
      </c>
      <c r="GY30" s="15">
        <v>0.13489000000000001</v>
      </c>
      <c r="GZ30" s="48">
        <v>1.6999999999999999E-3</v>
      </c>
      <c r="HA30" s="48">
        <v>5.4000000000000003E-3</v>
      </c>
      <c r="HB30" s="48">
        <v>-3.3999999999999998E-3</v>
      </c>
      <c r="HC30" s="48">
        <v>-4.4000000000000003E-3</v>
      </c>
      <c r="HD30" s="48">
        <v>1.06E-2</v>
      </c>
      <c r="HE30" s="48"/>
      <c r="HF30" s="48"/>
      <c r="HG30" s="48">
        <v>-3.8E-3</v>
      </c>
      <c r="HH30" s="48">
        <v>-7.9000000000000008E-3</v>
      </c>
      <c r="HI30" s="48">
        <v>-5.1999999999999998E-3</v>
      </c>
      <c r="HJ30" s="48">
        <v>2.9999999999999997E-4</v>
      </c>
      <c r="HK30" s="48">
        <v>6.4000000000000003E-3</v>
      </c>
      <c r="HL30" s="48"/>
      <c r="HM30" s="48"/>
      <c r="HN30" s="48">
        <v>-4.4000000000000003E-3</v>
      </c>
      <c r="HO30" s="48">
        <v>2.5999999999999999E-3</v>
      </c>
      <c r="HP30" s="48">
        <v>-2.5000000000000001E-3</v>
      </c>
      <c r="HQ30" s="48">
        <v>2E-3</v>
      </c>
      <c r="HR30" s="48">
        <v>3.3999999999999998E-3</v>
      </c>
      <c r="HS30" s="48"/>
      <c r="HT30" s="48"/>
      <c r="HU30" s="48">
        <v>-4.5999999999999999E-3</v>
      </c>
      <c r="HV30" s="48">
        <v>-1.1999999999999999E-3</v>
      </c>
      <c r="HW30" s="48">
        <v>4.0000000000000002E-4</v>
      </c>
      <c r="HX30" s="48">
        <v>5.0000000000000001E-4</v>
      </c>
      <c r="HY30" s="48">
        <v>-5.0000000000000001E-4</v>
      </c>
      <c r="HZ30" s="48"/>
      <c r="IA30" s="48"/>
      <c r="IB30" s="48">
        <v>3.2000000000000002E-3</v>
      </c>
      <c r="IC30" s="48">
        <v>-1.6000000000000001E-3</v>
      </c>
      <c r="ID30" s="48"/>
      <c r="IE30" s="109">
        <f t="shared" si="15"/>
        <v>-7.9000000000000008E-3</v>
      </c>
      <c r="IF30" s="109">
        <f t="shared" si="16"/>
        <v>-1.3636363636363637E-4</v>
      </c>
      <c r="IG30" s="109">
        <f t="shared" si="17"/>
        <v>1.06E-2</v>
      </c>
      <c r="IJ30" s="15">
        <v>0.13894000000000001</v>
      </c>
      <c r="IK30" s="15">
        <v>0.1389</v>
      </c>
      <c r="IL30" s="15">
        <v>0.13794999999999999</v>
      </c>
      <c r="IM30" s="15">
        <v>0.13561999999999999</v>
      </c>
      <c r="IN30" s="15">
        <v>0.13669000000000001</v>
      </c>
      <c r="IO30" s="15">
        <v>0.13489000000000001</v>
      </c>
      <c r="IP30" s="5" t="s">
        <v>104</v>
      </c>
      <c r="IQ30" s="15">
        <v>0.13403999999999999</v>
      </c>
      <c r="IR30" s="48">
        <v>-2.2000000000000001E-3</v>
      </c>
      <c r="IS30" s="48">
        <v>-1E-4</v>
      </c>
      <c r="IT30" s="48">
        <v>-5.9999999999999995E-4</v>
      </c>
      <c r="IU30" s="48"/>
      <c r="IV30" s="48"/>
      <c r="IW30" s="48">
        <v>3.8E-3</v>
      </c>
      <c r="IX30" s="48">
        <v>8.9999999999999998E-4</v>
      </c>
      <c r="IY30" s="48">
        <v>-3.0999999999999999E-3</v>
      </c>
      <c r="IZ30" s="48">
        <v>3.8E-3</v>
      </c>
      <c r="JA30" s="48">
        <v>1E-4</v>
      </c>
      <c r="JB30" s="48"/>
      <c r="JC30" s="48"/>
      <c r="JD30" s="48">
        <v>5.0000000000000001E-4</v>
      </c>
      <c r="JE30" s="48">
        <v>-3.0000000000000001E-3</v>
      </c>
      <c r="JF30" s="48">
        <v>7.4000000000000003E-3</v>
      </c>
      <c r="JG30" s="48">
        <v>1.5E-3</v>
      </c>
      <c r="JH30" s="48">
        <v>-7.3000000000000001E-3</v>
      </c>
      <c r="JI30" s="48"/>
      <c r="JJ30" s="48"/>
      <c r="JK30" s="48">
        <v>1.5E-3</v>
      </c>
      <c r="JL30" s="48">
        <v>-5.3E-3</v>
      </c>
      <c r="JM30" s="48">
        <v>-6.4999999999999997E-3</v>
      </c>
      <c r="JN30" s="48">
        <v>-4.7000000000000002E-3</v>
      </c>
      <c r="JO30" s="48">
        <v>-6.8999999999999999E-3</v>
      </c>
      <c r="JP30" s="48"/>
      <c r="JQ30" s="48"/>
      <c r="JR30" s="48">
        <v>2.2000000000000001E-3</v>
      </c>
      <c r="JS30" s="48">
        <v>-2.7000000000000001E-3</v>
      </c>
      <c r="JT30" s="48">
        <v>-5.5999999999999999E-3</v>
      </c>
      <c r="JU30" s="48">
        <v>-5.1000000000000004E-3</v>
      </c>
      <c r="JV30" s="48">
        <v>8.8000000000000005E-3</v>
      </c>
      <c r="JW30" s="109">
        <f t="shared" si="18"/>
        <v>-7.3000000000000001E-3</v>
      </c>
      <c r="JX30" s="109">
        <f t="shared" si="19"/>
        <v>-9.8260869565217372E-4</v>
      </c>
      <c r="JY30" s="109">
        <f t="shared" si="20"/>
        <v>8.8000000000000005E-3</v>
      </c>
      <c r="KB30" s="15">
        <v>0.13894000000000001</v>
      </c>
      <c r="KC30" s="15">
        <v>0.1389</v>
      </c>
      <c r="KD30" s="15">
        <v>0.13794999999999999</v>
      </c>
      <c r="KE30" s="15">
        <v>0.13561999999999999</v>
      </c>
      <c r="KF30" s="15">
        <v>0.13669000000000001</v>
      </c>
      <c r="KG30" s="15">
        <v>0.13489000000000001</v>
      </c>
      <c r="KH30" s="15">
        <v>0.13403999999999999</v>
      </c>
      <c r="KI30" s="5" t="s">
        <v>104</v>
      </c>
      <c r="KJ30" s="15">
        <v>0.13078999999999999</v>
      </c>
      <c r="KK30" s="48"/>
      <c r="KL30" s="48"/>
      <c r="KM30" s="48">
        <v>5.1000000000000004E-3</v>
      </c>
      <c r="KN30" s="48">
        <v>-3.0000000000000001E-3</v>
      </c>
      <c r="KO30" s="48">
        <v>-5.0000000000000001E-4</v>
      </c>
      <c r="KP30" s="48">
        <v>-5.0000000000000001E-4</v>
      </c>
      <c r="KQ30" s="48">
        <v>8.0000000000000004E-4</v>
      </c>
      <c r="KR30" s="48"/>
      <c r="KS30" s="48"/>
      <c r="KT30" s="48">
        <v>3.8999999999999998E-3</v>
      </c>
      <c r="KU30" s="48">
        <v>4.3E-3</v>
      </c>
      <c r="KV30" s="48">
        <v>-3.8999999999999998E-3</v>
      </c>
      <c r="KW30" s="48">
        <v>-3.0999999999999999E-3</v>
      </c>
      <c r="KX30" s="48">
        <v>-1.1000000000000001E-3</v>
      </c>
      <c r="KY30" s="48"/>
      <c r="KZ30" s="48"/>
      <c r="LA30" s="48">
        <v>-5.9999999999999995E-4</v>
      </c>
      <c r="LB30" s="48">
        <v>-1.9E-3</v>
      </c>
      <c r="LC30" s="48">
        <v>1.3100000000000001E-2</v>
      </c>
      <c r="LD30" s="48">
        <v>-7.1999999999999998E-3</v>
      </c>
      <c r="LE30" s="48">
        <v>4.3E-3</v>
      </c>
      <c r="LF30" s="48"/>
      <c r="LG30" s="48"/>
      <c r="LH30" s="48">
        <v>1E-4</v>
      </c>
      <c r="LI30" s="48">
        <v>-3.8E-3</v>
      </c>
      <c r="LJ30" s="48">
        <v>4.4000000000000003E-3</v>
      </c>
      <c r="LK30" s="48">
        <v>-1E-4</v>
      </c>
      <c r="LL30" s="48">
        <v>-1E-3</v>
      </c>
      <c r="LM30" s="48"/>
      <c r="LN30" s="48"/>
      <c r="LO30" s="48">
        <v>2.3E-3</v>
      </c>
      <c r="LP30" s="109">
        <f t="shared" si="21"/>
        <v>-7.1999999999999998E-3</v>
      </c>
      <c r="LQ30" s="109">
        <f t="shared" si="22"/>
        <v>5.5238095238095231E-4</v>
      </c>
      <c r="LR30" s="109">
        <f t="shared" si="23"/>
        <v>1.3100000000000001E-2</v>
      </c>
      <c r="LU30" s="15">
        <v>0.13894000000000001</v>
      </c>
      <c r="LV30" s="15">
        <v>0.1389</v>
      </c>
      <c r="LW30" s="15">
        <v>0.13794999999999999</v>
      </c>
      <c r="LX30" s="15">
        <v>0.13561999999999999</v>
      </c>
      <c r="LY30" s="15">
        <v>0.13669000000000001</v>
      </c>
      <c r="LZ30" s="15">
        <v>0.13489000000000001</v>
      </c>
      <c r="MA30" s="15">
        <v>0.13403999999999999</v>
      </c>
      <c r="MB30" s="15">
        <v>0.13078999999999999</v>
      </c>
      <c r="MC30" s="5" t="s">
        <v>104</v>
      </c>
      <c r="MD30" s="15">
        <v>0.13192000000000001</v>
      </c>
      <c r="ME30" s="48">
        <v>9.1999999999999998E-3</v>
      </c>
      <c r="MF30" s="48">
        <v>8.0000000000000004E-4</v>
      </c>
      <c r="MG30" s="48">
        <v>-2.8999999999999998E-3</v>
      </c>
      <c r="MH30" s="48">
        <v>4.7000000000000002E-3</v>
      </c>
      <c r="MI30" s="48"/>
      <c r="MJ30" s="48"/>
      <c r="MK30" s="48">
        <v>4.8999999999999998E-3</v>
      </c>
      <c r="ML30" s="48">
        <v>-2.0000000000000001E-4</v>
      </c>
      <c r="MM30" s="48">
        <v>-4.1999999999999997E-3</v>
      </c>
      <c r="MN30" s="48">
        <v>-2.2000000000000001E-3</v>
      </c>
      <c r="MO30" s="48">
        <v>-1.6999999999999999E-3</v>
      </c>
      <c r="MP30" s="48"/>
      <c r="MQ30" s="48"/>
      <c r="MR30" s="48">
        <v>3.2000000000000002E-3</v>
      </c>
      <c r="MS30" s="48">
        <v>4.1999999999999997E-3</v>
      </c>
      <c r="MT30" s="48">
        <v>5.7999999999999996E-3</v>
      </c>
      <c r="MU30" s="48">
        <v>-3.0000000000000001E-3</v>
      </c>
      <c r="MV30" s="48">
        <v>2.8E-3</v>
      </c>
      <c r="MW30" s="48"/>
      <c r="MX30" s="48"/>
      <c r="MY30" s="48">
        <v>-1.6000000000000001E-3</v>
      </c>
      <c r="MZ30" s="48">
        <v>9.2999999999999992E-3</v>
      </c>
      <c r="NA30" s="48">
        <v>5.0000000000000001E-4</v>
      </c>
      <c r="NB30" s="48">
        <v>1.1000000000000001E-3</v>
      </c>
      <c r="NC30" s="48">
        <v>3.8E-3</v>
      </c>
      <c r="ND30" s="48"/>
      <c r="NE30" s="48"/>
      <c r="NF30" s="48"/>
      <c r="NG30" s="48"/>
      <c r="NH30" s="48"/>
      <c r="NI30" s="48"/>
      <c r="NJ30" s="109">
        <f t="shared" si="24"/>
        <v>-4.1999999999999997E-3</v>
      </c>
      <c r="NK30" s="109">
        <f t="shared" si="25"/>
        <v>1.8157894736842107E-3</v>
      </c>
      <c r="NL30" s="109">
        <f t="shared" si="26"/>
        <v>9.2999999999999992E-3</v>
      </c>
      <c r="NO30" s="4"/>
      <c r="NP30" s="15"/>
      <c r="NQ30" s="15"/>
      <c r="NR30" s="73"/>
      <c r="NS30" s="15"/>
      <c r="NT30" s="15"/>
      <c r="NU30" s="15"/>
      <c r="NV30" s="95"/>
      <c r="NW30" s="15"/>
      <c r="NX30" s="5" t="s">
        <v>104</v>
      </c>
      <c r="NY30" s="6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109">
        <f t="shared" si="27"/>
        <v>0</v>
      </c>
      <c r="PF30" s="109" t="e">
        <f t="shared" si="28"/>
        <v>#DIV/0!</v>
      </c>
      <c r="PG30" s="109">
        <f t="shared" si="29"/>
        <v>0</v>
      </c>
      <c r="PJ30" s="4"/>
      <c r="PK30" s="15"/>
      <c r="PL30" s="15"/>
      <c r="PM30" s="73"/>
      <c r="PN30" s="15"/>
      <c r="PO30" s="15"/>
      <c r="PP30" s="15"/>
      <c r="PQ30" s="95"/>
      <c r="PR30" s="15"/>
      <c r="PS30" s="15"/>
      <c r="PT30" s="5" t="s">
        <v>104</v>
      </c>
      <c r="PU30" s="15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109">
        <f t="shared" si="30"/>
        <v>0</v>
      </c>
      <c r="RB30" s="109" t="e">
        <f t="shared" si="31"/>
        <v>#DIV/0!</v>
      </c>
      <c r="RC30" s="109">
        <f t="shared" si="32"/>
        <v>0</v>
      </c>
      <c r="RE30" t="s">
        <v>0</v>
      </c>
      <c r="RF30" s="4"/>
      <c r="RG30" s="15"/>
      <c r="RH30" s="15"/>
      <c r="RI30" s="73"/>
      <c r="RJ30" s="15"/>
      <c r="RK30" s="15"/>
      <c r="RL30" s="15"/>
      <c r="RM30" s="95"/>
      <c r="RN30" s="15"/>
      <c r="RO30" s="15"/>
      <c r="RP30" s="15"/>
      <c r="RQ30" s="5" t="s">
        <v>104</v>
      </c>
      <c r="RR30" s="15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109">
        <f t="shared" si="33"/>
        <v>0</v>
      </c>
      <c r="SY30" s="109" t="e">
        <f t="shared" si="34"/>
        <v>#DIV/0!</v>
      </c>
      <c r="SZ30" s="109">
        <f t="shared" si="35"/>
        <v>0</v>
      </c>
    </row>
    <row r="31" spans="1:520" ht="15.75" thickBot="1" x14ac:dyDescent="0.3">
      <c r="B31" s="18" t="s">
        <v>6</v>
      </c>
      <c r="C31" s="112" t="s">
        <v>0</v>
      </c>
      <c r="D31" s="110">
        <f t="shared" ref="D31:AH31" si="72">SUM( -D4, -D12, -D19,D26, -D27, -D28, -D29, -D30)</f>
        <v>8.3999999999999995E-3</v>
      </c>
      <c r="E31" s="110">
        <f t="shared" si="72"/>
        <v>-1.54E-2</v>
      </c>
      <c r="F31" s="110">
        <f t="shared" si="72"/>
        <v>3.4000000000000007E-3</v>
      </c>
      <c r="G31" s="110">
        <f t="shared" si="72"/>
        <v>0</v>
      </c>
      <c r="H31" s="110">
        <f t="shared" si="72"/>
        <v>0</v>
      </c>
      <c r="I31" s="110">
        <f t="shared" si="72"/>
        <v>2.87E-2</v>
      </c>
      <c r="J31" s="110">
        <f t="shared" si="72"/>
        <v>1.4999999999999996E-3</v>
      </c>
      <c r="K31" s="110">
        <f t="shared" si="72"/>
        <v>-1.4800000000000001E-2</v>
      </c>
      <c r="L31" s="110">
        <f t="shared" si="72"/>
        <v>1.5699999999999999E-2</v>
      </c>
      <c r="M31" s="110">
        <f t="shared" si="72"/>
        <v>-7.5999999999999991E-3</v>
      </c>
      <c r="N31" s="110">
        <f t="shared" si="72"/>
        <v>0</v>
      </c>
      <c r="O31" s="110">
        <f t="shared" si="72"/>
        <v>0</v>
      </c>
      <c r="P31" s="110">
        <f t="shared" si="72"/>
        <v>2.1200000000000004E-2</v>
      </c>
      <c r="Q31" s="110">
        <f t="shared" si="72"/>
        <v>2.6000000000000002E-2</v>
      </c>
      <c r="R31" s="110">
        <f t="shared" si="72"/>
        <v>2.12E-2</v>
      </c>
      <c r="S31" s="110">
        <f t="shared" si="72"/>
        <v>-7.4999999999999997E-3</v>
      </c>
      <c r="T31" s="110">
        <f t="shared" si="72"/>
        <v>-8.8999999999999999E-3</v>
      </c>
      <c r="U31" s="110">
        <f t="shared" si="72"/>
        <v>0</v>
      </c>
      <c r="V31" s="110">
        <f t="shared" si="72"/>
        <v>0</v>
      </c>
      <c r="W31" s="110">
        <f t="shared" si="72"/>
        <v>-6.1000000000000013E-3</v>
      </c>
      <c r="X31" s="110">
        <f t="shared" si="72"/>
        <v>2.3999999999999998E-3</v>
      </c>
      <c r="Y31" s="110">
        <f t="shared" si="72"/>
        <v>4.7000000000000002E-3</v>
      </c>
      <c r="Z31" s="110">
        <f t="shared" si="72"/>
        <v>-9.5999999999999992E-3</v>
      </c>
      <c r="AA31" s="110">
        <f t="shared" si="72"/>
        <v>-8.6999999999999994E-3</v>
      </c>
      <c r="AB31" s="110">
        <f t="shared" si="72"/>
        <v>0</v>
      </c>
      <c r="AC31" s="110">
        <f t="shared" si="72"/>
        <v>0</v>
      </c>
      <c r="AD31" s="110">
        <f t="shared" si="72"/>
        <v>3.3300000000000003E-2</v>
      </c>
      <c r="AE31" s="110">
        <f t="shared" si="72"/>
        <v>-2.86E-2</v>
      </c>
      <c r="AF31" s="110">
        <f t="shared" si="72"/>
        <v>4.8999999999999998E-3</v>
      </c>
      <c r="AG31" s="110">
        <f t="shared" si="72"/>
        <v>3.1299999999999994E-2</v>
      </c>
      <c r="AH31" s="110">
        <f t="shared" si="72"/>
        <v>4.3400000000000001E-2</v>
      </c>
      <c r="AI31" s="109">
        <f t="shared" si="0"/>
        <v>-2.86E-2</v>
      </c>
      <c r="AJ31" s="109">
        <f t="shared" si="1"/>
        <v>4.4806451612903215E-3</v>
      </c>
      <c r="AK31" s="109">
        <f t="shared" si="2"/>
        <v>4.3400000000000001E-2</v>
      </c>
      <c r="AM31" s="113" t="s">
        <v>0</v>
      </c>
      <c r="AN31" s="186" t="s">
        <v>6</v>
      </c>
      <c r="AO31" s="112" t="s">
        <v>0</v>
      </c>
      <c r="AP31" s="110">
        <f t="shared" ref="AP31:BT31" si="73">SUM( -AP4, -AP12, -AP19,AP26, -AP27, -AP28, -AP29, -AP30)</f>
        <v>0</v>
      </c>
      <c r="AQ31" s="110">
        <f t="shared" si="73"/>
        <v>0</v>
      </c>
      <c r="AR31" s="110">
        <f t="shared" si="73"/>
        <v>1.15E-2</v>
      </c>
      <c r="AS31" s="110">
        <f t="shared" si="73"/>
        <v>-3.8100000000000002E-2</v>
      </c>
      <c r="AT31" s="110">
        <f t="shared" si="73"/>
        <v>-2.8500000000000001E-2</v>
      </c>
      <c r="AU31" s="110">
        <f t="shared" si="73"/>
        <v>3.5999999999999999E-3</v>
      </c>
      <c r="AV31" s="110">
        <f t="shared" si="73"/>
        <v>4.5000000000000005E-3</v>
      </c>
      <c r="AW31" s="110">
        <f t="shared" si="73"/>
        <v>0</v>
      </c>
      <c r="AX31" s="110">
        <f t="shared" si="73"/>
        <v>0</v>
      </c>
      <c r="AY31" s="110">
        <f t="shared" si="73"/>
        <v>7.0000000000000053E-4</v>
      </c>
      <c r="AZ31" s="110">
        <f t="shared" si="73"/>
        <v>-2.5999999999999999E-3</v>
      </c>
      <c r="BA31" s="110">
        <f t="shared" si="73"/>
        <v>-2.9400000000000003E-2</v>
      </c>
      <c r="BB31" s="110">
        <f t="shared" si="73"/>
        <v>-7.0999999999999995E-3</v>
      </c>
      <c r="BC31" s="110">
        <f t="shared" si="73"/>
        <v>-2.0899999999999998E-2</v>
      </c>
      <c r="BD31" s="110">
        <f t="shared" si="73"/>
        <v>0</v>
      </c>
      <c r="BE31" s="110">
        <f t="shared" si="73"/>
        <v>0</v>
      </c>
      <c r="BF31" s="110">
        <f t="shared" si="73"/>
        <v>1.3200000000000002E-2</v>
      </c>
      <c r="BG31" s="110">
        <f t="shared" si="73"/>
        <v>8.0000000000000015E-4</v>
      </c>
      <c r="BH31" s="110">
        <f t="shared" si="73"/>
        <v>1.0899999999999998E-2</v>
      </c>
      <c r="BI31" s="110">
        <f t="shared" si="73"/>
        <v>3.2199999999999999E-2</v>
      </c>
      <c r="BJ31" s="110">
        <f t="shared" si="73"/>
        <v>2.4199999999999999E-2</v>
      </c>
      <c r="BK31" s="110">
        <f t="shared" si="73"/>
        <v>0</v>
      </c>
      <c r="BL31" s="110">
        <f t="shared" si="73"/>
        <v>0</v>
      </c>
      <c r="BM31" s="110">
        <f t="shared" si="73"/>
        <v>-4.8000000000000004E-3</v>
      </c>
      <c r="BN31" s="110">
        <f t="shared" si="73"/>
        <v>1.14E-2</v>
      </c>
      <c r="BO31" s="110">
        <f t="shared" si="73"/>
        <v>2.2100000000000005E-2</v>
      </c>
      <c r="BP31" s="110">
        <f t="shared" si="73"/>
        <v>5.1300000000000005E-2</v>
      </c>
      <c r="BQ31" s="110">
        <f t="shared" si="73"/>
        <v>2.1100000000000001E-2</v>
      </c>
      <c r="BR31" s="110">
        <f t="shared" si="73"/>
        <v>0</v>
      </c>
      <c r="BS31" s="110">
        <f t="shared" si="73"/>
        <v>0</v>
      </c>
      <c r="BT31" s="110">
        <f t="shared" si="73"/>
        <v>0</v>
      </c>
      <c r="BU31" s="109">
        <f t="shared" si="3"/>
        <v>-3.8100000000000002E-2</v>
      </c>
      <c r="BV31" s="109">
        <f t="shared" si="4"/>
        <v>2.4548387096774192E-3</v>
      </c>
      <c r="BW31" s="109">
        <f t="shared" si="5"/>
        <v>5.1300000000000005E-2</v>
      </c>
      <c r="BZ31" s="113" t="s">
        <v>0</v>
      </c>
      <c r="CA31" s="112" t="s">
        <v>0</v>
      </c>
      <c r="CB31" s="18" t="s">
        <v>6</v>
      </c>
      <c r="CC31" s="97">
        <v>-7.4999999999999997E-3</v>
      </c>
      <c r="CD31" s="110">
        <f t="shared" ref="CD31:DH31" si="74">SUM( -CD4, -CD12, -CD19,CD26, -CD27, -CD28, -CD29, -CD30)</f>
        <v>0</v>
      </c>
      <c r="CE31" s="110">
        <f t="shared" si="74"/>
        <v>3.4399999999999993E-2</v>
      </c>
      <c r="CF31" s="110">
        <f t="shared" si="74"/>
        <v>-2.6000000000000007E-3</v>
      </c>
      <c r="CG31" s="110">
        <f t="shared" si="74"/>
        <v>-1.9099999999999999E-2</v>
      </c>
      <c r="CH31" s="110">
        <f t="shared" si="74"/>
        <v>7.3000000000000009E-2</v>
      </c>
      <c r="CI31" s="110">
        <f t="shared" si="74"/>
        <v>3.5000000000000003E-2</v>
      </c>
      <c r="CJ31" s="110">
        <f t="shared" si="74"/>
        <v>0</v>
      </c>
      <c r="CK31" s="110">
        <f t="shared" si="74"/>
        <v>0</v>
      </c>
      <c r="CL31" s="110">
        <f t="shared" si="74"/>
        <v>9.8799999999999999E-2</v>
      </c>
      <c r="CM31" s="110">
        <f t="shared" si="74"/>
        <v>-3.5500000000000004E-2</v>
      </c>
      <c r="CN31" s="110">
        <f t="shared" si="74"/>
        <v>1.9499999999999997E-2</v>
      </c>
      <c r="CO31" s="110">
        <f t="shared" si="74"/>
        <v>6.4799999999999996E-2</v>
      </c>
      <c r="CP31" s="110">
        <f t="shared" si="74"/>
        <v>-2.6999999999999993E-3</v>
      </c>
      <c r="CQ31" s="110">
        <f t="shared" si="74"/>
        <v>0</v>
      </c>
      <c r="CR31" s="110">
        <f t="shared" si="74"/>
        <v>0</v>
      </c>
      <c r="CS31" s="110">
        <f t="shared" si="74"/>
        <v>2.8200000000000003E-2</v>
      </c>
      <c r="CT31" s="110">
        <f t="shared" si="74"/>
        <v>-1.5599999999999998E-2</v>
      </c>
      <c r="CU31" s="110">
        <f t="shared" si="74"/>
        <v>8.6199999999999999E-2</v>
      </c>
      <c r="CV31" s="110">
        <f t="shared" si="74"/>
        <v>-6.3500000000000001E-2</v>
      </c>
      <c r="CW31" s="110">
        <f t="shared" si="74"/>
        <v>-4.5199999999999997E-2</v>
      </c>
      <c r="CX31" s="110">
        <f t="shared" si="74"/>
        <v>0</v>
      </c>
      <c r="CY31" s="110">
        <f t="shared" si="74"/>
        <v>0</v>
      </c>
      <c r="CZ31" s="110">
        <f t="shared" si="74"/>
        <v>2.4900000000000002E-2</v>
      </c>
      <c r="DA31" s="110">
        <f t="shared" si="74"/>
        <v>-4.4399999999999995E-2</v>
      </c>
      <c r="DB31" s="110">
        <f t="shared" si="74"/>
        <v>-2.3999999999999994E-3</v>
      </c>
      <c r="DC31" s="110">
        <f t="shared" si="74"/>
        <v>3.8000000000000013E-3</v>
      </c>
      <c r="DD31" s="110">
        <f t="shared" si="74"/>
        <v>2.4900000000000002E-2</v>
      </c>
      <c r="DE31" s="110">
        <f t="shared" si="74"/>
        <v>0</v>
      </c>
      <c r="DF31" s="110">
        <f t="shared" si="74"/>
        <v>0</v>
      </c>
      <c r="DG31" s="110">
        <f t="shared" si="74"/>
        <v>-4.2700000000000002E-2</v>
      </c>
      <c r="DH31" s="110">
        <f t="shared" si="74"/>
        <v>-1.5999999999999997E-2</v>
      </c>
      <c r="DI31" s="109">
        <f t="shared" si="6"/>
        <v>-6.3500000000000001E-2</v>
      </c>
      <c r="DJ31" s="109">
        <f t="shared" si="7"/>
        <v>6.5741935483870952E-3</v>
      </c>
      <c r="DK31" s="109">
        <f t="shared" si="8"/>
        <v>9.8799999999999999E-2</v>
      </c>
      <c r="DM31" t="s">
        <v>0</v>
      </c>
      <c r="DN31" s="113" t="s">
        <v>0</v>
      </c>
      <c r="DO31" s="112" t="s">
        <v>0</v>
      </c>
      <c r="DP31" s="112" t="s">
        <v>0</v>
      </c>
      <c r="DQ31" s="18" t="s">
        <v>6</v>
      </c>
      <c r="DR31" s="97">
        <v>-7.4999999999999997E-3</v>
      </c>
      <c r="DS31" s="110">
        <f t="shared" ref="DS31:EW31" si="75">SUM( -DS4, -DS12, -DS19,DS26, -DS27, -DS28, -DS29, -DS30)</f>
        <v>-3.1999999999999976E-3</v>
      </c>
      <c r="DT31" s="110">
        <f t="shared" si="75"/>
        <v>-5.7500000000000002E-2</v>
      </c>
      <c r="DU31" s="110">
        <f t="shared" si="75"/>
        <v>2.4300000000000002E-2</v>
      </c>
      <c r="DV31" s="110">
        <f t="shared" si="75"/>
        <v>0</v>
      </c>
      <c r="DW31" s="110">
        <f t="shared" si="75"/>
        <v>0</v>
      </c>
      <c r="DX31" s="110">
        <f t="shared" si="75"/>
        <v>-3.9099999999999996E-2</v>
      </c>
      <c r="DY31" s="110">
        <f t="shared" si="75"/>
        <v>1.5400000000000004E-2</v>
      </c>
      <c r="DZ31" s="110">
        <f t="shared" si="75"/>
        <v>-3.3699999999999994E-2</v>
      </c>
      <c r="EA31" s="110">
        <f t="shared" si="75"/>
        <v>-4.2000000000000023E-3</v>
      </c>
      <c r="EB31" s="110">
        <f t="shared" si="75"/>
        <v>2.0999999999999999E-3</v>
      </c>
      <c r="EC31" s="110">
        <f t="shared" si="75"/>
        <v>0</v>
      </c>
      <c r="ED31" s="110">
        <f t="shared" si="75"/>
        <v>0</v>
      </c>
      <c r="EE31" s="110">
        <f t="shared" si="75"/>
        <v>-3.5499999999999997E-2</v>
      </c>
      <c r="EF31" s="110">
        <f t="shared" si="75"/>
        <v>2.0299999999999999E-2</v>
      </c>
      <c r="EG31" s="110">
        <f t="shared" si="75"/>
        <v>3.7400000000000003E-2</v>
      </c>
      <c r="EH31" s="110">
        <f t="shared" si="75"/>
        <v>-2.1100000000000001E-2</v>
      </c>
      <c r="EI31" s="110">
        <f t="shared" si="75"/>
        <v>-8.6000000000000017E-3</v>
      </c>
      <c r="EJ31" s="110">
        <f t="shared" si="75"/>
        <v>0</v>
      </c>
      <c r="EK31" s="110">
        <f t="shared" si="75"/>
        <v>0</v>
      </c>
      <c r="EL31" s="110">
        <f t="shared" si="75"/>
        <v>1.1000000000000001E-2</v>
      </c>
      <c r="EM31" s="110">
        <f t="shared" si="75"/>
        <v>2.4299999999999995E-2</v>
      </c>
      <c r="EN31" s="110">
        <f t="shared" si="75"/>
        <v>-2.7699999999999995E-2</v>
      </c>
      <c r="EO31" s="110">
        <f t="shared" si="75"/>
        <v>-6.2200000000000005E-2</v>
      </c>
      <c r="EP31" s="110">
        <f t="shared" si="75"/>
        <v>1.5199999999999998E-2</v>
      </c>
      <c r="EQ31" s="110">
        <f t="shared" si="75"/>
        <v>0</v>
      </c>
      <c r="ER31" s="110">
        <f t="shared" si="75"/>
        <v>0</v>
      </c>
      <c r="ES31" s="110">
        <f t="shared" si="75"/>
        <v>-5.1699999999999996E-2</v>
      </c>
      <c r="ET31" s="110">
        <f t="shared" si="75"/>
        <v>-7.5000000000000006E-3</v>
      </c>
      <c r="EU31" s="110">
        <f t="shared" si="75"/>
        <v>-3.7100000000000001E-2</v>
      </c>
      <c r="EV31" s="110">
        <f t="shared" si="75"/>
        <v>6.6100000000000006E-2</v>
      </c>
      <c r="EW31" s="110">
        <f t="shared" si="75"/>
        <v>0</v>
      </c>
      <c r="EX31" s="109">
        <f t="shared" si="9"/>
        <v>-6.2200000000000005E-2</v>
      </c>
      <c r="EY31" s="109">
        <f t="shared" si="10"/>
        <v>-5.5806451612903218E-3</v>
      </c>
      <c r="EZ31" s="109">
        <f t="shared" si="11"/>
        <v>6.6100000000000006E-2</v>
      </c>
      <c r="FC31" s="113" t="s">
        <v>0</v>
      </c>
      <c r="FD31" s="112" t="s">
        <v>0</v>
      </c>
      <c r="FE31" s="112" t="s">
        <v>0</v>
      </c>
      <c r="FF31" s="112" t="s">
        <v>0</v>
      </c>
      <c r="FG31" s="18" t="s">
        <v>6</v>
      </c>
      <c r="FH31" s="97">
        <v>-7.4999999999999997E-3</v>
      </c>
      <c r="FI31" s="110">
        <f t="shared" ref="FI31:GM31" si="76">SUM( -FI4, -FI12, -FI19,FI26, -FI27, -FI28, -FI29, -FI30)</f>
        <v>6.9900000000000004E-2</v>
      </c>
      <c r="FJ31" s="110">
        <f t="shared" si="76"/>
        <v>0</v>
      </c>
      <c r="FK31" s="110">
        <f t="shared" si="76"/>
        <v>0</v>
      </c>
      <c r="FL31" s="110">
        <f t="shared" si="76"/>
        <v>-2.1600000000000001E-2</v>
      </c>
      <c r="FM31" s="110">
        <f t="shared" si="76"/>
        <v>-6.3899999999999998E-2</v>
      </c>
      <c r="FN31" s="110">
        <f t="shared" si="76"/>
        <v>1.38E-2</v>
      </c>
      <c r="FO31" s="110">
        <f t="shared" si="76"/>
        <v>-2.9900000000000003E-2</v>
      </c>
      <c r="FP31" s="110">
        <f t="shared" si="76"/>
        <v>-1.7000000000000003E-3</v>
      </c>
      <c r="FQ31" s="110">
        <f t="shared" si="76"/>
        <v>0</v>
      </c>
      <c r="FR31" s="110">
        <f t="shared" si="76"/>
        <v>0</v>
      </c>
      <c r="FS31" s="110">
        <f t="shared" si="76"/>
        <v>2.8500000000000001E-2</v>
      </c>
      <c r="FT31" s="110">
        <f t="shared" si="76"/>
        <v>3.0699999999999998E-2</v>
      </c>
      <c r="FU31" s="110">
        <f t="shared" si="76"/>
        <v>-1.200000000000001E-3</v>
      </c>
      <c r="FV31" s="110">
        <f t="shared" si="76"/>
        <v>-9.300000000000001E-3</v>
      </c>
      <c r="FW31" s="110">
        <f t="shared" si="76"/>
        <v>4.4299999999999999E-2</v>
      </c>
      <c r="FX31" s="110">
        <f t="shared" si="76"/>
        <v>0</v>
      </c>
      <c r="FY31" s="110">
        <f t="shared" si="76"/>
        <v>0</v>
      </c>
      <c r="FZ31" s="110">
        <f t="shared" si="76"/>
        <v>-6.1800000000000001E-2</v>
      </c>
      <c r="GA31" s="110">
        <f t="shared" si="76"/>
        <v>-1.2800000000000001E-2</v>
      </c>
      <c r="GB31" s="110">
        <f t="shared" si="76"/>
        <v>2.3300000000000001E-2</v>
      </c>
      <c r="GC31" s="110">
        <f t="shared" si="76"/>
        <v>-2.6099999999999998E-2</v>
      </c>
      <c r="GD31" s="110">
        <f t="shared" si="76"/>
        <v>1.6199999999999999E-2</v>
      </c>
      <c r="GE31" s="110">
        <f t="shared" si="76"/>
        <v>0</v>
      </c>
      <c r="GF31" s="110">
        <f t="shared" si="76"/>
        <v>0</v>
      </c>
      <c r="GG31" s="110">
        <f t="shared" si="76"/>
        <v>-7.9000000000000008E-3</v>
      </c>
      <c r="GH31" s="110">
        <f t="shared" si="76"/>
        <v>-1.9699999999999999E-2</v>
      </c>
      <c r="GI31" s="110">
        <f t="shared" si="76"/>
        <v>-8.6E-3</v>
      </c>
      <c r="GJ31" s="110">
        <f t="shared" si="76"/>
        <v>1.3999999999999999E-2</v>
      </c>
      <c r="GK31" s="110">
        <f t="shared" si="76"/>
        <v>1.8200000000000001E-2</v>
      </c>
      <c r="GL31" s="110">
        <f t="shared" si="76"/>
        <v>0</v>
      </c>
      <c r="GM31" s="110">
        <f t="shared" si="76"/>
        <v>0</v>
      </c>
      <c r="GN31" s="109">
        <f t="shared" si="12"/>
        <v>-6.3899999999999998E-2</v>
      </c>
      <c r="GO31" s="109">
        <f t="shared" si="13"/>
        <v>-1.806451612903226E-4</v>
      </c>
      <c r="GP31" s="109">
        <f t="shared" si="14"/>
        <v>6.9900000000000004E-2</v>
      </c>
      <c r="GR31" t="s">
        <v>0</v>
      </c>
      <c r="GS31" s="245">
        <v>-7.4999999999999997E-3</v>
      </c>
      <c r="GT31" s="97">
        <v>-7.4999999999999997E-3</v>
      </c>
      <c r="GU31" s="97">
        <v>-7.4999999999999997E-3</v>
      </c>
      <c r="GV31" s="97">
        <v>-7.4999999999999997E-3</v>
      </c>
      <c r="GW31" s="97">
        <v>-7.4999999999999997E-3</v>
      </c>
      <c r="GX31" s="18" t="s">
        <v>6</v>
      </c>
      <c r="GY31" s="97">
        <v>-7.4999999999999997E-3</v>
      </c>
      <c r="GZ31" s="110">
        <f t="shared" ref="GZ31:ID31" si="77">SUM( -GZ4, -GZ12, -GZ19,GZ26, -GZ27, -GZ28, -GZ29, -GZ30)</f>
        <v>-6.7199999999999996E-2</v>
      </c>
      <c r="HA31" s="110">
        <f t="shared" si="77"/>
        <v>-4.4400000000000002E-2</v>
      </c>
      <c r="HB31" s="110">
        <f t="shared" si="77"/>
        <v>-5.7000000000000002E-3</v>
      </c>
      <c r="HC31" s="110">
        <f t="shared" si="77"/>
        <v>2.6799999999999997E-2</v>
      </c>
      <c r="HD31" s="110">
        <f t="shared" si="77"/>
        <v>-7.2499999999999995E-2</v>
      </c>
      <c r="HE31" s="110">
        <f t="shared" si="77"/>
        <v>0</v>
      </c>
      <c r="HF31" s="110">
        <f t="shared" si="77"/>
        <v>0</v>
      </c>
      <c r="HG31" s="110">
        <f t="shared" si="77"/>
        <v>3.7000000000000002E-3</v>
      </c>
      <c r="HH31" s="110">
        <f t="shared" si="77"/>
        <v>6.5100000000000005E-2</v>
      </c>
      <c r="HI31" s="110">
        <f t="shared" si="77"/>
        <v>3.9300000000000002E-2</v>
      </c>
      <c r="HJ31" s="110">
        <f t="shared" si="77"/>
        <v>6.5500000000000003E-2</v>
      </c>
      <c r="HK31" s="110">
        <f t="shared" si="77"/>
        <v>-5.9700000000000003E-2</v>
      </c>
      <c r="HL31" s="110">
        <f t="shared" si="77"/>
        <v>0</v>
      </c>
      <c r="HM31" s="110">
        <f t="shared" si="77"/>
        <v>0</v>
      </c>
      <c r="HN31" s="110">
        <f t="shared" si="77"/>
        <v>2.1999999999999997E-3</v>
      </c>
      <c r="HO31" s="110">
        <f t="shared" si="77"/>
        <v>-3.2000000000000002E-3</v>
      </c>
      <c r="HP31" s="110">
        <f t="shared" si="77"/>
        <v>2.29E-2</v>
      </c>
      <c r="HQ31" s="110">
        <f t="shared" si="77"/>
        <v>3.6000000000000008E-3</v>
      </c>
      <c r="HR31" s="110">
        <f t="shared" si="77"/>
        <v>3.0999999999999999E-3</v>
      </c>
      <c r="HS31" s="110">
        <f t="shared" si="77"/>
        <v>0</v>
      </c>
      <c r="HT31" s="110">
        <f t="shared" si="77"/>
        <v>0</v>
      </c>
      <c r="HU31" s="110">
        <f t="shared" si="77"/>
        <v>-5.2999999999999992E-3</v>
      </c>
      <c r="HV31" s="110">
        <f t="shared" si="77"/>
        <v>7.7000000000000002E-3</v>
      </c>
      <c r="HW31" s="110">
        <f t="shared" si="77"/>
        <v>2.1599999999999998E-2</v>
      </c>
      <c r="HX31" s="110">
        <f t="shared" si="77"/>
        <v>-5.2999999999999992E-3</v>
      </c>
      <c r="HY31" s="110">
        <f t="shared" si="77"/>
        <v>1.72E-2</v>
      </c>
      <c r="HZ31" s="110">
        <f t="shared" si="77"/>
        <v>0</v>
      </c>
      <c r="IA31" s="110">
        <f t="shared" si="77"/>
        <v>0</v>
      </c>
      <c r="IB31" s="110">
        <f t="shared" si="77"/>
        <v>-2.3800000000000002E-2</v>
      </c>
      <c r="IC31" s="110">
        <f t="shared" si="77"/>
        <v>8.6000000000000017E-3</v>
      </c>
      <c r="ID31" s="110">
        <f t="shared" si="77"/>
        <v>0</v>
      </c>
      <c r="IE31" s="109">
        <f t="shared" si="15"/>
        <v>-7.2499999999999995E-2</v>
      </c>
      <c r="IF31" s="109">
        <f t="shared" si="16"/>
        <v>6.4516129032269422E-6</v>
      </c>
      <c r="IG31" s="109">
        <f t="shared" si="17"/>
        <v>6.5500000000000003E-2</v>
      </c>
      <c r="IJ31" s="245">
        <v>-7.4999999999999997E-3</v>
      </c>
      <c r="IK31" s="97">
        <v>-7.4999999999999997E-3</v>
      </c>
      <c r="IL31" s="97">
        <v>-7.4999999999999997E-3</v>
      </c>
      <c r="IM31" s="97">
        <v>-7.4999999999999997E-3</v>
      </c>
      <c r="IN31" s="97">
        <v>-7.4999999999999997E-3</v>
      </c>
      <c r="IO31" s="97">
        <v>-7.4999999999999997E-3</v>
      </c>
      <c r="IP31" s="18" t="s">
        <v>6</v>
      </c>
      <c r="IQ31" s="97">
        <v>-7.4999999999999997E-3</v>
      </c>
      <c r="IR31" s="110">
        <f t="shared" ref="IR31:JV31" si="78">SUM( -IR4, -IR12, -IR19,IR26, -IR27, -IR28, -IR29, -IR30)</f>
        <v>-3.8E-3</v>
      </c>
      <c r="IS31" s="110">
        <f t="shared" si="78"/>
        <v>-2.7000000000000006E-3</v>
      </c>
      <c r="IT31" s="110">
        <f t="shared" si="78"/>
        <v>-6.1999999999999998E-3</v>
      </c>
      <c r="IU31" s="110">
        <f t="shared" si="78"/>
        <v>0</v>
      </c>
      <c r="IV31" s="110">
        <f t="shared" si="78"/>
        <v>0</v>
      </c>
      <c r="IW31" s="110">
        <f t="shared" si="78"/>
        <v>2.0000000000000009E-4</v>
      </c>
      <c r="IX31" s="110">
        <f t="shared" si="78"/>
        <v>8.9999999999999993E-3</v>
      </c>
      <c r="IY31" s="110">
        <f t="shared" si="78"/>
        <v>3.6000000000000003E-3</v>
      </c>
      <c r="IZ31" s="110">
        <f t="shared" si="78"/>
        <v>-6.4999999999999988E-3</v>
      </c>
      <c r="JA31" s="110">
        <f t="shared" si="78"/>
        <v>-1.09E-2</v>
      </c>
      <c r="JB31" s="110">
        <f t="shared" si="78"/>
        <v>0</v>
      </c>
      <c r="JC31" s="110">
        <f t="shared" si="78"/>
        <v>0</v>
      </c>
      <c r="JD31" s="110">
        <f t="shared" si="78"/>
        <v>7.7999999999999996E-3</v>
      </c>
      <c r="JE31" s="110">
        <f t="shared" si="78"/>
        <v>6.8999999999999999E-3</v>
      </c>
      <c r="JF31" s="110">
        <f t="shared" si="78"/>
        <v>-6.5799999999999997E-2</v>
      </c>
      <c r="JG31" s="110">
        <f t="shared" si="78"/>
        <v>1.17E-2</v>
      </c>
      <c r="JH31" s="110">
        <f t="shared" si="78"/>
        <v>4.5600000000000002E-2</v>
      </c>
      <c r="JI31" s="110">
        <f t="shared" si="78"/>
        <v>0</v>
      </c>
      <c r="JJ31" s="110">
        <f t="shared" si="78"/>
        <v>0</v>
      </c>
      <c r="JK31" s="110">
        <f t="shared" si="78"/>
        <v>-1.6299999999999999E-2</v>
      </c>
      <c r="JL31" s="110">
        <f t="shared" si="78"/>
        <v>1.1999999999999997E-3</v>
      </c>
      <c r="JM31" s="110">
        <f t="shared" si="78"/>
        <v>2.4099999999999996E-2</v>
      </c>
      <c r="JN31" s="110">
        <f t="shared" si="78"/>
        <v>3.9900000000000005E-2</v>
      </c>
      <c r="JO31" s="110">
        <f t="shared" si="78"/>
        <v>2.1999999999999999E-2</v>
      </c>
      <c r="JP31" s="110">
        <f t="shared" si="78"/>
        <v>0</v>
      </c>
      <c r="JQ31" s="110">
        <f t="shared" si="78"/>
        <v>0</v>
      </c>
      <c r="JR31" s="110">
        <f t="shared" si="78"/>
        <v>-3.6500000000000005E-2</v>
      </c>
      <c r="JS31" s="110">
        <f t="shared" si="78"/>
        <v>1.9599999999999999E-2</v>
      </c>
      <c r="JT31" s="110">
        <f t="shared" si="78"/>
        <v>2.4300000000000002E-2</v>
      </c>
      <c r="JU31" s="110">
        <f t="shared" si="78"/>
        <v>1.89E-2</v>
      </c>
      <c r="JV31" s="110">
        <f t="shared" si="78"/>
        <v>-9.6000000000000009E-3</v>
      </c>
      <c r="JW31" s="109">
        <f t="shared" si="18"/>
        <v>-6.5799999999999997E-2</v>
      </c>
      <c r="JX31" s="109">
        <f t="shared" si="19"/>
        <v>2.4677419354838712E-3</v>
      </c>
      <c r="JY31" s="109">
        <f t="shared" si="20"/>
        <v>4.5600000000000002E-2</v>
      </c>
      <c r="KA31" t="s">
        <v>0</v>
      </c>
      <c r="KB31" s="245">
        <v>-7.4999999999999997E-3</v>
      </c>
      <c r="KC31" s="97">
        <v>-7.4999999999999997E-3</v>
      </c>
      <c r="KD31" s="97">
        <v>-7.4999999999999997E-3</v>
      </c>
      <c r="KE31" s="97">
        <v>-7.4999999999999997E-3</v>
      </c>
      <c r="KF31" s="97">
        <v>-7.4999999999999997E-3</v>
      </c>
      <c r="KG31" s="97">
        <v>-7.4999999999999997E-3</v>
      </c>
      <c r="KH31" s="97">
        <v>-7.4999999999999997E-3</v>
      </c>
      <c r="KI31" s="18" t="s">
        <v>6</v>
      </c>
      <c r="KJ31" s="245">
        <v>-7.4999999999999997E-3</v>
      </c>
      <c r="KK31" s="110">
        <f t="shared" ref="KK31:LO31" si="79">SUM( -KK4, -KK12, -KK19,KK26, -KK27, -KK28, -KK29, -KK30)</f>
        <v>0</v>
      </c>
      <c r="KL31" s="110">
        <f t="shared" si="79"/>
        <v>0</v>
      </c>
      <c r="KM31" s="110">
        <f t="shared" si="79"/>
        <v>-3.2900000000000006E-2</v>
      </c>
      <c r="KN31" s="110">
        <f t="shared" si="79"/>
        <v>1.9699999999999999E-2</v>
      </c>
      <c r="KO31" s="110">
        <f t="shared" si="79"/>
        <v>1.55E-2</v>
      </c>
      <c r="KP31" s="110">
        <f t="shared" si="79"/>
        <v>-2.47E-2</v>
      </c>
      <c r="KQ31" s="110">
        <f t="shared" si="79"/>
        <v>2.4800000000000003E-2</v>
      </c>
      <c r="KR31" s="110">
        <f t="shared" si="79"/>
        <v>0</v>
      </c>
      <c r="KS31" s="110">
        <f t="shared" si="79"/>
        <v>0</v>
      </c>
      <c r="KT31" s="110">
        <f t="shared" si="79"/>
        <v>-2.5200000000000004E-2</v>
      </c>
      <c r="KU31" s="110">
        <f t="shared" si="79"/>
        <v>-8.7999999999999988E-3</v>
      </c>
      <c r="KV31" s="110">
        <f t="shared" si="79"/>
        <v>3.4200000000000001E-2</v>
      </c>
      <c r="KW31" s="110">
        <f t="shared" si="79"/>
        <v>2.0599999999999997E-2</v>
      </c>
      <c r="KX31" s="110">
        <f t="shared" si="79"/>
        <v>-2.8999999999999981E-3</v>
      </c>
      <c r="KY31" s="110">
        <f t="shared" si="79"/>
        <v>0</v>
      </c>
      <c r="KZ31" s="110">
        <f t="shared" si="79"/>
        <v>0</v>
      </c>
      <c r="LA31" s="110">
        <f t="shared" si="79"/>
        <v>-2.3E-3</v>
      </c>
      <c r="LB31" s="110">
        <f t="shared" si="79"/>
        <v>-7.7000000000000011E-3</v>
      </c>
      <c r="LC31" s="110">
        <f t="shared" si="79"/>
        <v>-5.6599999999999998E-2</v>
      </c>
      <c r="LD31" s="110">
        <f t="shared" si="79"/>
        <v>4.9099999999999998E-2</v>
      </c>
      <c r="LE31" s="110">
        <f t="shared" si="79"/>
        <v>-1.8099999999999998E-2</v>
      </c>
      <c r="LF31" s="110">
        <f t="shared" si="79"/>
        <v>0</v>
      </c>
      <c r="LG31" s="110">
        <f t="shared" si="79"/>
        <v>0</v>
      </c>
      <c r="LH31" s="110">
        <f t="shared" si="79"/>
        <v>7.0999999999999995E-3</v>
      </c>
      <c r="LI31" s="110">
        <f t="shared" si="79"/>
        <v>1.8600000000000002E-2</v>
      </c>
      <c r="LJ31" s="110">
        <f t="shared" si="79"/>
        <v>-3.5700000000000003E-2</v>
      </c>
      <c r="LK31" s="110">
        <f t="shared" si="79"/>
        <v>-6.000000000000001E-3</v>
      </c>
      <c r="LL31" s="110">
        <f t="shared" si="79"/>
        <v>-2.3299999999999994E-2</v>
      </c>
      <c r="LM31" s="110">
        <f t="shared" si="79"/>
        <v>0</v>
      </c>
      <c r="LN31" s="110">
        <f t="shared" si="79"/>
        <v>0</v>
      </c>
      <c r="LO31" s="110">
        <f t="shared" si="79"/>
        <v>-2.3E-3</v>
      </c>
      <c r="LP31" s="109">
        <f t="shared" si="21"/>
        <v>-5.6599999999999998E-2</v>
      </c>
      <c r="LQ31" s="109">
        <f t="shared" si="22"/>
        <v>-1.8354838709677417E-3</v>
      </c>
      <c r="LR31" s="109">
        <f t="shared" si="23"/>
        <v>4.9099999999999998E-2</v>
      </c>
      <c r="LT31" t="s">
        <v>0</v>
      </c>
      <c r="LU31" s="245">
        <v>-7.4999999999999997E-3</v>
      </c>
      <c r="LV31" s="97">
        <v>-7.4999999999999997E-3</v>
      </c>
      <c r="LW31" s="97">
        <v>-7.4999999999999997E-3</v>
      </c>
      <c r="LX31" s="97">
        <v>-7.4999999999999997E-3</v>
      </c>
      <c r="LY31" s="97">
        <v>-7.4999999999999997E-3</v>
      </c>
      <c r="LZ31" s="97">
        <v>-7.4999999999999997E-3</v>
      </c>
      <c r="MA31" s="97">
        <v>-7.4999999999999997E-3</v>
      </c>
      <c r="MB31" s="245">
        <v>-7.4999999999999997E-3</v>
      </c>
      <c r="MC31" s="18" t="s">
        <v>6</v>
      </c>
      <c r="MD31" s="245">
        <v>-7.4999999999999997E-3</v>
      </c>
      <c r="ME31" s="110">
        <f t="shared" ref="ME31:NI31" si="80">SUM( -ME4, -ME12, -ME19,ME26, -ME27, -ME28, -ME29, -ME30)</f>
        <v>-5.3499999999999999E-2</v>
      </c>
      <c r="MF31" s="110">
        <f t="shared" si="80"/>
        <v>2.0000000000000042E-4</v>
      </c>
      <c r="MG31" s="110">
        <f t="shared" si="80"/>
        <v>4.1499999999999995E-2</v>
      </c>
      <c r="MH31" s="110">
        <f t="shared" si="80"/>
        <v>-4.0899999999999999E-2</v>
      </c>
      <c r="MI31" s="110">
        <f t="shared" si="80"/>
        <v>0</v>
      </c>
      <c r="MJ31" s="110">
        <f t="shared" si="80"/>
        <v>0</v>
      </c>
      <c r="MK31" s="110">
        <f t="shared" si="80"/>
        <v>-6.7000000000000002E-3</v>
      </c>
      <c r="ML31" s="110">
        <f t="shared" si="80"/>
        <v>3.0300000000000001E-2</v>
      </c>
      <c r="MM31" s="110">
        <f t="shared" si="80"/>
        <v>1.8599999999999998E-2</v>
      </c>
      <c r="MN31" s="110">
        <f t="shared" si="80"/>
        <v>4.1800000000000004E-2</v>
      </c>
      <c r="MO31" s="110">
        <f t="shared" si="80"/>
        <v>6.3E-3</v>
      </c>
      <c r="MP31" s="110">
        <f t="shared" si="80"/>
        <v>0</v>
      </c>
      <c r="MQ31" s="110">
        <f t="shared" si="80"/>
        <v>0</v>
      </c>
      <c r="MR31" s="110">
        <f t="shared" si="80"/>
        <v>-1.43E-2</v>
      </c>
      <c r="MS31" s="110">
        <f t="shared" si="80"/>
        <v>-9.7999999999999997E-3</v>
      </c>
      <c r="MT31" s="110">
        <f t="shared" si="80"/>
        <v>-2.8700000000000003E-2</v>
      </c>
      <c r="MU31" s="110">
        <f t="shared" si="80"/>
        <v>7.000000000000001E-4</v>
      </c>
      <c r="MV31" s="110">
        <f t="shared" si="80"/>
        <v>-1.6499999999999997E-2</v>
      </c>
      <c r="MW31" s="110">
        <f t="shared" si="80"/>
        <v>0</v>
      </c>
      <c r="MX31" s="110">
        <f t="shared" si="80"/>
        <v>0</v>
      </c>
      <c r="MY31" s="110">
        <f t="shared" si="80"/>
        <v>2.2400000000000003E-2</v>
      </c>
      <c r="MZ31" s="110">
        <f t="shared" si="80"/>
        <v>-2.1600000000000001E-2</v>
      </c>
      <c r="NA31" s="110">
        <f t="shared" si="80"/>
        <v>1.03E-2</v>
      </c>
      <c r="NB31" s="110">
        <f t="shared" si="80"/>
        <v>-2.2100000000000002E-2</v>
      </c>
      <c r="NC31" s="110">
        <f t="shared" si="80"/>
        <v>-1.11E-2</v>
      </c>
      <c r="ND31" s="110">
        <f t="shared" si="80"/>
        <v>0</v>
      </c>
      <c r="NE31" s="110">
        <f t="shared" si="80"/>
        <v>0</v>
      </c>
      <c r="NF31" s="110">
        <f t="shared" si="80"/>
        <v>0</v>
      </c>
      <c r="NG31" s="110">
        <f t="shared" si="80"/>
        <v>0</v>
      </c>
      <c r="NH31" s="110">
        <f t="shared" si="80"/>
        <v>0</v>
      </c>
      <c r="NI31" s="110">
        <f t="shared" si="80"/>
        <v>0</v>
      </c>
      <c r="NJ31" s="109">
        <f t="shared" si="24"/>
        <v>-5.3499999999999999E-2</v>
      </c>
      <c r="NK31" s="109">
        <f t="shared" si="25"/>
        <v>-1.7129032258064514E-3</v>
      </c>
      <c r="NL31" s="109">
        <f t="shared" si="26"/>
        <v>4.1800000000000004E-2</v>
      </c>
      <c r="NN31" t="s">
        <v>0</v>
      </c>
      <c r="NO31" s="113" t="s">
        <v>0</v>
      </c>
      <c r="NP31" s="112" t="s">
        <v>0</v>
      </c>
      <c r="NQ31" s="112" t="s">
        <v>0</v>
      </c>
      <c r="NR31" s="112" t="s">
        <v>0</v>
      </c>
      <c r="NS31" s="112" t="s">
        <v>0</v>
      </c>
      <c r="NT31" s="111"/>
      <c r="NU31" s="111"/>
      <c r="NV31" s="111"/>
      <c r="NW31" s="111"/>
      <c r="NX31" s="18" t="s">
        <v>6</v>
      </c>
      <c r="NY31" s="97"/>
      <c r="NZ31" s="110">
        <f t="shared" ref="NZ31:PD31" si="81">SUM( -NZ4, -NZ12, -NZ19,NZ26, -NZ27, -NZ28, -NZ29, -NZ30)</f>
        <v>0</v>
      </c>
      <c r="OA31" s="110">
        <f t="shared" si="81"/>
        <v>0</v>
      </c>
      <c r="OB31" s="110">
        <f t="shared" si="81"/>
        <v>0</v>
      </c>
      <c r="OC31" s="110">
        <f t="shared" si="81"/>
        <v>0</v>
      </c>
      <c r="OD31" s="110">
        <f t="shared" si="81"/>
        <v>0</v>
      </c>
      <c r="OE31" s="110">
        <f t="shared" si="81"/>
        <v>0</v>
      </c>
      <c r="OF31" s="110">
        <f t="shared" si="81"/>
        <v>0</v>
      </c>
      <c r="OG31" s="110">
        <f t="shared" si="81"/>
        <v>0</v>
      </c>
      <c r="OH31" s="110">
        <f t="shared" si="81"/>
        <v>0</v>
      </c>
      <c r="OI31" s="110">
        <f t="shared" si="81"/>
        <v>0</v>
      </c>
      <c r="OJ31" s="110">
        <f t="shared" si="81"/>
        <v>0</v>
      </c>
      <c r="OK31" s="110">
        <f t="shared" si="81"/>
        <v>0</v>
      </c>
      <c r="OL31" s="110">
        <f t="shared" si="81"/>
        <v>0</v>
      </c>
      <c r="OM31" s="110">
        <f t="shared" si="81"/>
        <v>0</v>
      </c>
      <c r="ON31" s="110">
        <f t="shared" si="81"/>
        <v>0</v>
      </c>
      <c r="OO31" s="110">
        <f t="shared" si="81"/>
        <v>0</v>
      </c>
      <c r="OP31" s="110">
        <f t="shared" si="81"/>
        <v>0</v>
      </c>
      <c r="OQ31" s="110">
        <f t="shared" si="81"/>
        <v>0</v>
      </c>
      <c r="OR31" s="110">
        <f t="shared" si="81"/>
        <v>0</v>
      </c>
      <c r="OS31" s="110">
        <f t="shared" si="81"/>
        <v>0</v>
      </c>
      <c r="OT31" s="110">
        <f t="shared" si="81"/>
        <v>0</v>
      </c>
      <c r="OU31" s="110">
        <f t="shared" si="81"/>
        <v>0</v>
      </c>
      <c r="OV31" s="110">
        <f t="shared" si="81"/>
        <v>0</v>
      </c>
      <c r="OW31" s="110">
        <f t="shared" si="81"/>
        <v>0</v>
      </c>
      <c r="OX31" s="110">
        <f t="shared" si="81"/>
        <v>0</v>
      </c>
      <c r="OY31" s="110">
        <f t="shared" si="81"/>
        <v>0</v>
      </c>
      <c r="OZ31" s="110">
        <f t="shared" si="81"/>
        <v>0</v>
      </c>
      <c r="PA31" s="110">
        <f t="shared" si="81"/>
        <v>0</v>
      </c>
      <c r="PB31" s="110">
        <f t="shared" si="81"/>
        <v>0</v>
      </c>
      <c r="PC31" s="110">
        <f t="shared" si="81"/>
        <v>0</v>
      </c>
      <c r="PD31" s="110">
        <f t="shared" si="81"/>
        <v>0</v>
      </c>
      <c r="PE31" s="109">
        <f t="shared" si="27"/>
        <v>0</v>
      </c>
      <c r="PF31" s="109">
        <f t="shared" si="28"/>
        <v>0</v>
      </c>
      <c r="PG31" s="109">
        <f t="shared" si="29"/>
        <v>0</v>
      </c>
      <c r="PI31" t="s">
        <v>0</v>
      </c>
      <c r="PJ31" s="113" t="s">
        <v>0</v>
      </c>
      <c r="PK31" s="112" t="s">
        <v>0</v>
      </c>
      <c r="PL31" s="112" t="s">
        <v>0</v>
      </c>
      <c r="PM31" s="112" t="s">
        <v>0</v>
      </c>
      <c r="PN31" s="112" t="s">
        <v>0</v>
      </c>
      <c r="PO31" s="111"/>
      <c r="PP31" s="111"/>
      <c r="PQ31" s="111"/>
      <c r="PR31" s="111"/>
      <c r="PS31" s="111"/>
      <c r="PT31" s="18" t="s">
        <v>6</v>
      </c>
      <c r="PU31" s="97"/>
      <c r="PV31" s="110">
        <f t="shared" ref="PV31:QZ31" si="82">SUM( -PV4, -PV12, -PV19,PV26, -PV27, -PV28, -PV29, -PV30)</f>
        <v>0</v>
      </c>
      <c r="PW31" s="110">
        <f t="shared" si="82"/>
        <v>0</v>
      </c>
      <c r="PX31" s="110">
        <f t="shared" si="82"/>
        <v>0</v>
      </c>
      <c r="PY31" s="110">
        <f t="shared" si="82"/>
        <v>0</v>
      </c>
      <c r="PZ31" s="110">
        <f t="shared" si="82"/>
        <v>0</v>
      </c>
      <c r="QA31" s="110">
        <f t="shared" si="82"/>
        <v>0</v>
      </c>
      <c r="QB31" s="110">
        <f t="shared" si="82"/>
        <v>0</v>
      </c>
      <c r="QC31" s="110">
        <f t="shared" si="82"/>
        <v>0</v>
      </c>
      <c r="QD31" s="110">
        <f t="shared" si="82"/>
        <v>0</v>
      </c>
      <c r="QE31" s="110">
        <f t="shared" si="82"/>
        <v>0</v>
      </c>
      <c r="QF31" s="110">
        <f t="shared" si="82"/>
        <v>0</v>
      </c>
      <c r="QG31" s="110">
        <f t="shared" si="82"/>
        <v>0</v>
      </c>
      <c r="QH31" s="110">
        <f t="shared" si="82"/>
        <v>0</v>
      </c>
      <c r="QI31" s="110">
        <f t="shared" si="82"/>
        <v>0</v>
      </c>
      <c r="QJ31" s="110">
        <f t="shared" si="82"/>
        <v>0</v>
      </c>
      <c r="QK31" s="110">
        <f t="shared" si="82"/>
        <v>0</v>
      </c>
      <c r="QL31" s="110">
        <f t="shared" si="82"/>
        <v>0</v>
      </c>
      <c r="QM31" s="110">
        <f t="shared" si="82"/>
        <v>0</v>
      </c>
      <c r="QN31" s="110">
        <f t="shared" si="82"/>
        <v>0</v>
      </c>
      <c r="QO31" s="110">
        <f t="shared" si="82"/>
        <v>0</v>
      </c>
      <c r="QP31" s="110">
        <f t="shared" si="82"/>
        <v>0</v>
      </c>
      <c r="QQ31" s="110">
        <f t="shared" si="82"/>
        <v>0</v>
      </c>
      <c r="QR31" s="110">
        <f t="shared" si="82"/>
        <v>0</v>
      </c>
      <c r="QS31" s="110">
        <f t="shared" si="82"/>
        <v>0</v>
      </c>
      <c r="QT31" s="110">
        <f t="shared" si="82"/>
        <v>0</v>
      </c>
      <c r="QU31" s="110">
        <f t="shared" si="82"/>
        <v>0</v>
      </c>
      <c r="QV31" s="110">
        <f t="shared" si="82"/>
        <v>0</v>
      </c>
      <c r="QW31" s="110">
        <f t="shared" si="82"/>
        <v>0</v>
      </c>
      <c r="QX31" s="110">
        <f t="shared" si="82"/>
        <v>0</v>
      </c>
      <c r="QY31" s="110">
        <f t="shared" si="82"/>
        <v>0</v>
      </c>
      <c r="QZ31" s="110">
        <f t="shared" si="82"/>
        <v>0</v>
      </c>
      <c r="RA31" s="109">
        <f t="shared" si="30"/>
        <v>0</v>
      </c>
      <c r="RB31" s="109">
        <f t="shared" si="31"/>
        <v>0</v>
      </c>
      <c r="RC31" s="109">
        <f t="shared" si="32"/>
        <v>0</v>
      </c>
      <c r="RE31" t="s">
        <v>0</v>
      </c>
      <c r="RF31" s="113" t="s">
        <v>0</v>
      </c>
      <c r="RG31" s="112" t="s">
        <v>0</v>
      </c>
      <c r="RH31" s="112" t="s">
        <v>0</v>
      </c>
      <c r="RI31" s="112" t="s">
        <v>0</v>
      </c>
      <c r="RJ31" s="112" t="s">
        <v>0</v>
      </c>
      <c r="RK31" s="111"/>
      <c r="RL31" s="111"/>
      <c r="RM31" s="111"/>
      <c r="RN31" s="111"/>
      <c r="RO31" s="111"/>
      <c r="RP31" s="111"/>
      <c r="RQ31" s="18" t="s">
        <v>6</v>
      </c>
      <c r="RR31" s="97"/>
      <c r="RS31" s="110">
        <f t="shared" ref="RS31:SW31" si="83">SUM( -RS4, -RS12, -RS19,RS26, -RS27, -RS28, -RS29, -RS30)</f>
        <v>0</v>
      </c>
      <c r="RT31" s="110">
        <f t="shared" si="83"/>
        <v>0</v>
      </c>
      <c r="RU31" s="110">
        <f t="shared" si="83"/>
        <v>0</v>
      </c>
      <c r="RV31" s="110">
        <f t="shared" si="83"/>
        <v>0</v>
      </c>
      <c r="RW31" s="110">
        <f t="shared" si="83"/>
        <v>0</v>
      </c>
      <c r="RX31" s="110">
        <f t="shared" si="83"/>
        <v>0</v>
      </c>
      <c r="RY31" s="110">
        <f t="shared" si="83"/>
        <v>0</v>
      </c>
      <c r="RZ31" s="110">
        <f t="shared" si="83"/>
        <v>0</v>
      </c>
      <c r="SA31" s="110">
        <f t="shared" si="83"/>
        <v>0</v>
      </c>
      <c r="SB31" s="110">
        <f t="shared" si="83"/>
        <v>0</v>
      </c>
      <c r="SC31" s="110">
        <f t="shared" si="83"/>
        <v>0</v>
      </c>
      <c r="SD31" s="110">
        <f t="shared" si="83"/>
        <v>0</v>
      </c>
      <c r="SE31" s="110">
        <f t="shared" si="83"/>
        <v>0</v>
      </c>
      <c r="SF31" s="110">
        <f t="shared" si="83"/>
        <v>0</v>
      </c>
      <c r="SG31" s="110">
        <f t="shared" si="83"/>
        <v>0</v>
      </c>
      <c r="SH31" s="110">
        <f t="shared" si="83"/>
        <v>0</v>
      </c>
      <c r="SI31" s="110">
        <f t="shared" si="83"/>
        <v>0</v>
      </c>
      <c r="SJ31" s="110">
        <f t="shared" si="83"/>
        <v>0</v>
      </c>
      <c r="SK31" s="110">
        <f t="shared" si="83"/>
        <v>0</v>
      </c>
      <c r="SL31" s="110">
        <f t="shared" si="83"/>
        <v>0</v>
      </c>
      <c r="SM31" s="110">
        <f t="shared" si="83"/>
        <v>0</v>
      </c>
      <c r="SN31" s="110">
        <f t="shared" si="83"/>
        <v>0</v>
      </c>
      <c r="SO31" s="110">
        <f t="shared" si="83"/>
        <v>0</v>
      </c>
      <c r="SP31" s="110">
        <f t="shared" si="83"/>
        <v>0</v>
      </c>
      <c r="SQ31" s="110">
        <f t="shared" si="83"/>
        <v>0</v>
      </c>
      <c r="SR31" s="110">
        <f t="shared" si="83"/>
        <v>0</v>
      </c>
      <c r="SS31" s="110">
        <f t="shared" si="83"/>
        <v>0</v>
      </c>
      <c r="ST31" s="110">
        <f t="shared" si="83"/>
        <v>0</v>
      </c>
      <c r="SU31" s="110">
        <f t="shared" si="83"/>
        <v>0</v>
      </c>
      <c r="SV31" s="110">
        <f t="shared" si="83"/>
        <v>0</v>
      </c>
      <c r="SW31" s="110">
        <f t="shared" si="83"/>
        <v>0</v>
      </c>
      <c r="SX31" s="109">
        <f t="shared" si="33"/>
        <v>0</v>
      </c>
      <c r="SY31" s="109">
        <f t="shared" si="34"/>
        <v>0</v>
      </c>
      <c r="SZ31" s="109">
        <f t="shared" si="35"/>
        <v>0</v>
      </c>
    </row>
    <row r="32" spans="1:520" ht="15.75" thickBot="1" x14ac:dyDescent="0.3">
      <c r="B32" s="5" t="s">
        <v>88</v>
      </c>
      <c r="C32" s="15">
        <v>76.117999999999995</v>
      </c>
      <c r="D32" s="48">
        <v>1.9E-3</v>
      </c>
      <c r="E32" s="48">
        <v>-5.3E-3</v>
      </c>
      <c r="F32" s="48">
        <v>-1.0500000000000001E-2</v>
      </c>
      <c r="G32" s="48"/>
      <c r="H32" s="48"/>
      <c r="I32" s="48">
        <v>1.6999999999999999E-3</v>
      </c>
      <c r="J32" s="48">
        <v>-9.4000000000000004E-3</v>
      </c>
      <c r="K32" s="48">
        <v>5.5999999999999999E-3</v>
      </c>
      <c r="L32" s="48">
        <v>2.7000000000000001E-3</v>
      </c>
      <c r="M32" s="48">
        <v>5.4000000000000003E-3</v>
      </c>
      <c r="N32" s="48"/>
      <c r="O32" s="48"/>
      <c r="P32" s="48">
        <v>5.1999999999999998E-3</v>
      </c>
      <c r="Q32" s="48">
        <v>6.9999999999999999E-4</v>
      </c>
      <c r="R32" s="48">
        <v>0</v>
      </c>
      <c r="S32" s="48">
        <v>1.1999999999999999E-3</v>
      </c>
      <c r="T32" s="48">
        <v>-4.1000000000000003E-3</v>
      </c>
      <c r="U32" s="48"/>
      <c r="V32" s="48"/>
      <c r="W32" s="48">
        <v>1.1000000000000001E-3</v>
      </c>
      <c r="X32" s="48">
        <v>-6.6E-3</v>
      </c>
      <c r="Y32" s="48">
        <v>-2.9999999999999997E-4</v>
      </c>
      <c r="Z32" s="48">
        <v>-2.5999999999999999E-3</v>
      </c>
      <c r="AA32" s="48">
        <v>-4.7999999999999996E-3</v>
      </c>
      <c r="AB32" s="48"/>
      <c r="AC32" s="48"/>
      <c r="AD32" s="48">
        <v>-1.2800000000000001E-2</v>
      </c>
      <c r="AE32" s="48">
        <v>2.8E-3</v>
      </c>
      <c r="AF32" s="48">
        <v>-2.3999999999999998E-3</v>
      </c>
      <c r="AG32" s="48">
        <v>-5.0000000000000001E-3</v>
      </c>
      <c r="AH32" s="48">
        <v>-1.11E-2</v>
      </c>
      <c r="AI32" s="53">
        <f t="shared" si="0"/>
        <v>-1.2800000000000001E-2</v>
      </c>
      <c r="AJ32" s="53">
        <f t="shared" si="1"/>
        <v>-2.0260869565217388E-3</v>
      </c>
      <c r="AK32" s="53">
        <f t="shared" si="2"/>
        <v>5.5999999999999999E-3</v>
      </c>
      <c r="AM32" s="15">
        <v>76.117999999999995</v>
      </c>
      <c r="AN32" s="9" t="s">
        <v>88</v>
      </c>
      <c r="AO32" s="15">
        <v>72.55</v>
      </c>
      <c r="AP32" s="48"/>
      <c r="AQ32" s="48"/>
      <c r="AR32" s="48">
        <v>4.7000000000000002E-3</v>
      </c>
      <c r="AS32" s="48">
        <v>1.49E-2</v>
      </c>
      <c r="AT32" s="48">
        <v>4.0000000000000001E-3</v>
      </c>
      <c r="AU32" s="48">
        <v>-8.9999999999999998E-4</v>
      </c>
      <c r="AV32" s="48">
        <v>-1.06E-2</v>
      </c>
      <c r="AW32" s="48"/>
      <c r="AX32" s="48"/>
      <c r="AY32" s="48">
        <v>2.3E-3</v>
      </c>
      <c r="AZ32" s="48">
        <v>4.1999999999999997E-3</v>
      </c>
      <c r="BA32" s="48">
        <v>6.4999999999999997E-3</v>
      </c>
      <c r="BB32" s="48">
        <v>-5.0000000000000001E-3</v>
      </c>
      <c r="BC32" s="48">
        <v>-1.8E-3</v>
      </c>
      <c r="BD32" s="48"/>
      <c r="BE32" s="48"/>
      <c r="BF32" s="48">
        <v>1.4E-3</v>
      </c>
      <c r="BG32" s="48">
        <v>-3.5999999999999999E-3</v>
      </c>
      <c r="BH32" s="48">
        <v>1.29E-2</v>
      </c>
      <c r="BI32" s="48">
        <v>-2.3E-3</v>
      </c>
      <c r="BJ32" s="48">
        <v>-2.0999999999999999E-3</v>
      </c>
      <c r="BK32" s="48"/>
      <c r="BL32" s="48"/>
      <c r="BM32" s="48">
        <v>-0.01</v>
      </c>
      <c r="BN32" s="48">
        <v>-4.4000000000000003E-3</v>
      </c>
      <c r="BO32" s="48">
        <v>-6.7999999999999996E-3</v>
      </c>
      <c r="BP32" s="48">
        <v>-3.0000000000000001E-3</v>
      </c>
      <c r="BQ32" s="48">
        <v>-2.8000000000000001E-2</v>
      </c>
      <c r="BR32" s="48"/>
      <c r="BS32" s="48"/>
      <c r="BT32" s="48"/>
      <c r="BU32" s="53">
        <f t="shared" si="3"/>
        <v>-2.8000000000000001E-2</v>
      </c>
      <c r="BV32" s="53">
        <f t="shared" si="4"/>
        <v>-1.3800000000000002E-3</v>
      </c>
      <c r="BW32" s="53">
        <f t="shared" si="5"/>
        <v>1.49E-2</v>
      </c>
      <c r="BY32" t="s">
        <v>0</v>
      </c>
      <c r="BZ32" s="15">
        <v>76.117999999999995</v>
      </c>
      <c r="CA32" s="15">
        <v>72.55</v>
      </c>
      <c r="CB32" s="5" t="s">
        <v>88</v>
      </c>
      <c r="CC32" s="15">
        <v>69.430999999999997</v>
      </c>
      <c r="CD32" s="48"/>
      <c r="CE32" s="48">
        <v>1.34E-2</v>
      </c>
      <c r="CF32" s="48">
        <v>-2.3999999999999998E-3</v>
      </c>
      <c r="CG32" s="48">
        <v>1.0500000000000001E-2</v>
      </c>
      <c r="CH32" s="48">
        <v>-1.41E-2</v>
      </c>
      <c r="CI32" s="48">
        <v>-3.2000000000000002E-3</v>
      </c>
      <c r="CJ32" s="48"/>
      <c r="CK32" s="48"/>
      <c r="CL32" s="48">
        <v>-3.4200000000000001E-2</v>
      </c>
      <c r="CM32" s="48">
        <v>1.8800000000000001E-2</v>
      </c>
      <c r="CN32" s="48">
        <v>-1.3899999999999999E-2</v>
      </c>
      <c r="CO32" s="48">
        <v>-3.7699999999999997E-2</v>
      </c>
      <c r="CP32" s="48">
        <v>2.2599999999999999E-2</v>
      </c>
      <c r="CQ32" s="48"/>
      <c r="CR32" s="48"/>
      <c r="CS32" s="48">
        <v>-2.9100000000000001E-2</v>
      </c>
      <c r="CT32" s="48">
        <v>-2.5999999999999999E-3</v>
      </c>
      <c r="CU32" s="48">
        <v>-3.32E-2</v>
      </c>
      <c r="CV32" s="48">
        <v>1.9400000000000001E-2</v>
      </c>
      <c r="CW32" s="48">
        <v>7.0000000000000001E-3</v>
      </c>
      <c r="CX32" s="48"/>
      <c r="CY32" s="48"/>
      <c r="CZ32" s="48">
        <v>1.9400000000000001E-2</v>
      </c>
      <c r="DA32" s="48">
        <v>2.2800000000000001E-2</v>
      </c>
      <c r="DB32" s="48">
        <v>5.0000000000000001E-4</v>
      </c>
      <c r="DC32" s="48">
        <v>2.0999999999999999E-3</v>
      </c>
      <c r="DD32" s="48">
        <v>3.8E-3</v>
      </c>
      <c r="DE32" s="48"/>
      <c r="DF32" s="48"/>
      <c r="DG32" s="48">
        <v>1.2999999999999999E-3</v>
      </c>
      <c r="DH32" s="48">
        <v>-6.4000000000000003E-3</v>
      </c>
      <c r="DI32" s="53">
        <f t="shared" si="6"/>
        <v>-3.7699999999999997E-2</v>
      </c>
      <c r="DJ32" s="53">
        <f t="shared" si="7"/>
        <v>-1.5999999999999999E-3</v>
      </c>
      <c r="DK32" s="53">
        <f t="shared" si="8"/>
        <v>2.2800000000000001E-2</v>
      </c>
      <c r="DN32" s="15">
        <v>76.117999999999995</v>
      </c>
      <c r="DO32" s="15">
        <v>72.55</v>
      </c>
      <c r="DP32" s="15">
        <v>69.430999999999997</v>
      </c>
      <c r="DQ32" s="5" t="s">
        <v>88</v>
      </c>
      <c r="DR32" s="15">
        <v>65.855999999999995</v>
      </c>
      <c r="DS32" s="48">
        <v>-1.17E-2</v>
      </c>
      <c r="DT32" s="48">
        <v>5.1000000000000004E-3</v>
      </c>
      <c r="DU32" s="48">
        <v>-5.1000000000000004E-3</v>
      </c>
      <c r="DV32" s="48"/>
      <c r="DW32" s="48"/>
      <c r="DX32" s="48">
        <v>2.3599999999999999E-2</v>
      </c>
      <c r="DY32" s="48">
        <v>1.0200000000000001E-2</v>
      </c>
      <c r="DZ32" s="48">
        <v>1.18E-2</v>
      </c>
      <c r="EA32" s="48">
        <v>1.44E-2</v>
      </c>
      <c r="EB32" s="48">
        <v>1.9E-3</v>
      </c>
      <c r="EC32" s="48"/>
      <c r="ED32" s="48"/>
      <c r="EE32" s="48">
        <v>2.3E-3</v>
      </c>
      <c r="EF32" s="48">
        <v>4.5999999999999999E-3</v>
      </c>
      <c r="EG32" s="48">
        <v>-1.6799999999999999E-2</v>
      </c>
      <c r="EH32" s="48">
        <v>5.4000000000000003E-3</v>
      </c>
      <c r="EI32" s="48">
        <v>2.8E-3</v>
      </c>
      <c r="EJ32" s="48"/>
      <c r="EK32" s="48"/>
      <c r="EL32" s="48">
        <v>-1.9E-3</v>
      </c>
      <c r="EM32" s="48">
        <v>-6.4000000000000003E-3</v>
      </c>
      <c r="EN32" s="48">
        <v>6.4000000000000003E-3</v>
      </c>
      <c r="EO32" s="48">
        <v>6.4999999999999997E-3</v>
      </c>
      <c r="EP32" s="48">
        <v>2.8E-3</v>
      </c>
      <c r="EQ32" s="48"/>
      <c r="ER32" s="48"/>
      <c r="ES32" s="48">
        <v>8.8000000000000005E-3</v>
      </c>
      <c r="ET32" s="48">
        <v>1.6999999999999999E-3</v>
      </c>
      <c r="EU32" s="48">
        <v>7.1999999999999998E-3</v>
      </c>
      <c r="EV32" s="48">
        <v>-1.6000000000000001E-3</v>
      </c>
      <c r="EW32" s="48"/>
      <c r="EX32" s="53">
        <f t="shared" si="9"/>
        <v>-1.6799999999999999E-2</v>
      </c>
      <c r="EY32" s="53">
        <f t="shared" si="10"/>
        <v>3.2727272727272713E-3</v>
      </c>
      <c r="EZ32" s="53">
        <f t="shared" si="11"/>
        <v>2.3599999999999999E-2</v>
      </c>
      <c r="FC32" s="15">
        <v>76.117999999999995</v>
      </c>
      <c r="FD32" s="15">
        <v>72.55</v>
      </c>
      <c r="FE32" s="15">
        <v>69.430999999999997</v>
      </c>
      <c r="FF32" s="15">
        <v>65.855999999999995</v>
      </c>
      <c r="FG32" s="5" t="s">
        <v>88</v>
      </c>
      <c r="FH32" s="15">
        <v>69.751000000000005</v>
      </c>
      <c r="FI32" s="48">
        <v>-1.6299999999999999E-2</v>
      </c>
      <c r="FJ32" s="48"/>
      <c r="FK32" s="48"/>
      <c r="FL32" s="48">
        <v>-5.9999999999999995E-4</v>
      </c>
      <c r="FM32" s="48">
        <v>-8.9999999999999998E-4</v>
      </c>
      <c r="FN32" s="48">
        <v>-6.4000000000000003E-3</v>
      </c>
      <c r="FO32" s="48">
        <v>1.6199999999999999E-2</v>
      </c>
      <c r="FP32" s="48">
        <v>1.01E-2</v>
      </c>
      <c r="FQ32" s="48"/>
      <c r="FR32" s="48"/>
      <c r="FS32" s="48">
        <v>4.0000000000000001E-3</v>
      </c>
      <c r="FT32" s="48">
        <v>-7.1999999999999998E-3</v>
      </c>
      <c r="FU32" s="48">
        <v>-2.8E-3</v>
      </c>
      <c r="FV32" s="48">
        <v>2.8999999999999998E-3</v>
      </c>
      <c r="FW32" s="48">
        <v>-9.1999999999999998E-3</v>
      </c>
      <c r="FX32" s="48"/>
      <c r="FY32" s="48"/>
      <c r="FZ32" s="48">
        <v>1.9699999999999999E-2</v>
      </c>
      <c r="GA32" s="48">
        <v>6.4000000000000003E-3</v>
      </c>
      <c r="GB32" s="48">
        <v>8.3000000000000001E-3</v>
      </c>
      <c r="GC32" s="48">
        <v>-3.8999999999999998E-3</v>
      </c>
      <c r="GD32" s="48">
        <v>-4.3E-3</v>
      </c>
      <c r="GE32" s="48"/>
      <c r="GF32" s="48"/>
      <c r="GG32" s="48">
        <v>2.8E-3</v>
      </c>
      <c r="GH32" s="48">
        <v>1.5699999999999999E-2</v>
      </c>
      <c r="GI32" s="48">
        <v>-2.3999999999999998E-3</v>
      </c>
      <c r="GJ32" s="48">
        <v>1.4E-3</v>
      </c>
      <c r="GK32" s="48">
        <v>6.0000000000000001E-3</v>
      </c>
      <c r="GL32" s="48"/>
      <c r="GM32" s="48"/>
      <c r="GN32" s="53">
        <f t="shared" si="12"/>
        <v>-1.6299999999999999E-2</v>
      </c>
      <c r="GO32" s="53">
        <f t="shared" si="13"/>
        <v>1.8809523809523809E-3</v>
      </c>
      <c r="GP32" s="53">
        <f t="shared" si="14"/>
        <v>1.9699999999999999E-2</v>
      </c>
      <c r="GS32" s="15">
        <v>76.117999999999995</v>
      </c>
      <c r="GT32" s="15">
        <v>72.55</v>
      </c>
      <c r="GU32" s="15">
        <v>69.430999999999997</v>
      </c>
      <c r="GV32" s="15">
        <v>65.855999999999995</v>
      </c>
      <c r="GW32" s="15">
        <v>69.751000000000005</v>
      </c>
      <c r="GX32" s="5" t="s">
        <v>88</v>
      </c>
      <c r="GY32" s="15">
        <v>71.588999999999999</v>
      </c>
      <c r="GZ32" s="48">
        <v>1.78E-2</v>
      </c>
      <c r="HA32" s="48">
        <v>2.4799999999999999E-2</v>
      </c>
      <c r="HB32" s="48">
        <v>5.8999999999999999E-3</v>
      </c>
      <c r="HC32" s="48">
        <v>6.0000000000000001E-3</v>
      </c>
      <c r="HD32" s="48">
        <v>7.4000000000000003E-3</v>
      </c>
      <c r="HE32" s="48"/>
      <c r="HF32" s="48"/>
      <c r="HG32" s="48">
        <v>-3.5000000000000001E-3</v>
      </c>
      <c r="HH32" s="48">
        <v>-1.46E-2</v>
      </c>
      <c r="HI32" s="48">
        <v>-2.0000000000000001E-4</v>
      </c>
      <c r="HJ32" s="48">
        <v>-2.3400000000000001E-2</v>
      </c>
      <c r="HK32" s="48">
        <v>6.3E-3</v>
      </c>
      <c r="HL32" s="48"/>
      <c r="HM32" s="48"/>
      <c r="HN32" s="48">
        <v>7.4999999999999997E-3</v>
      </c>
      <c r="HO32" s="48">
        <v>-4.4000000000000003E-3</v>
      </c>
      <c r="HP32" s="48">
        <v>-3.8999999999999998E-3</v>
      </c>
      <c r="HQ32" s="48">
        <v>-4.7000000000000002E-3</v>
      </c>
      <c r="HR32" s="48">
        <v>-3.0999999999999999E-3</v>
      </c>
      <c r="HS32" s="48"/>
      <c r="HT32" s="48"/>
      <c r="HU32" s="48">
        <v>1.09E-2</v>
      </c>
      <c r="HV32" s="48">
        <v>-5.0000000000000001E-4</v>
      </c>
      <c r="HW32" s="48">
        <v>-3.8E-3</v>
      </c>
      <c r="HX32" s="48">
        <v>3.8E-3</v>
      </c>
      <c r="HY32" s="48">
        <v>-3.5999999999999999E-3</v>
      </c>
      <c r="HZ32" s="48"/>
      <c r="IA32" s="48"/>
      <c r="IB32" s="48">
        <v>3.5000000000000001E-3</v>
      </c>
      <c r="IC32" s="48">
        <v>9.1999999999999998E-3</v>
      </c>
      <c r="ID32" s="48"/>
      <c r="IE32" s="53">
        <f t="shared" si="15"/>
        <v>-2.3400000000000001E-2</v>
      </c>
      <c r="IF32" s="53">
        <f t="shared" si="16"/>
        <v>1.6999999999999995E-3</v>
      </c>
      <c r="IG32" s="53">
        <f t="shared" si="17"/>
        <v>2.4799999999999999E-2</v>
      </c>
      <c r="IJ32" s="15">
        <v>76.117999999999995</v>
      </c>
      <c r="IK32" s="15">
        <v>72.55</v>
      </c>
      <c r="IL32" s="15">
        <v>69.430999999999997</v>
      </c>
      <c r="IM32" s="15">
        <v>65.855999999999995</v>
      </c>
      <c r="IN32" s="15">
        <v>69.751000000000005</v>
      </c>
      <c r="IO32" s="15">
        <v>71.588999999999999</v>
      </c>
      <c r="IP32" s="5" t="s">
        <v>88</v>
      </c>
      <c r="IQ32" s="15">
        <v>74.498000000000005</v>
      </c>
      <c r="IR32" s="48">
        <v>-2.5999999999999999E-3</v>
      </c>
      <c r="IS32" s="48">
        <v>2E-3</v>
      </c>
      <c r="IT32" s="48">
        <v>2.8E-3</v>
      </c>
      <c r="IU32" s="48"/>
      <c r="IV32" s="48"/>
      <c r="IW32" s="48">
        <v>4.0000000000000001E-3</v>
      </c>
      <c r="IX32" s="48">
        <v>-2.3E-3</v>
      </c>
      <c r="IY32" s="48">
        <v>2.8999999999999998E-3</v>
      </c>
      <c r="IZ32" s="48">
        <v>-3.3E-3</v>
      </c>
      <c r="JA32" s="48">
        <v>-4.8999999999999998E-3</v>
      </c>
      <c r="JB32" s="48"/>
      <c r="JC32" s="48"/>
      <c r="JD32" s="48">
        <v>1.9E-3</v>
      </c>
      <c r="JE32" s="48">
        <v>4.4999999999999997E-3</v>
      </c>
      <c r="JF32" s="48">
        <v>1.9E-3</v>
      </c>
      <c r="JG32" s="48">
        <v>-1.9E-3</v>
      </c>
      <c r="JH32" s="48">
        <v>1.1999999999999999E-3</v>
      </c>
      <c r="JI32" s="48"/>
      <c r="JJ32" s="48"/>
      <c r="JK32" s="48">
        <v>5.5999999999999999E-3</v>
      </c>
      <c r="JL32" s="48">
        <v>1.0699999999999999E-2</v>
      </c>
      <c r="JM32" s="48">
        <v>5.3E-3</v>
      </c>
      <c r="JN32" s="48">
        <v>-8.8000000000000005E-3</v>
      </c>
      <c r="JO32" s="48">
        <v>-6.3E-3</v>
      </c>
      <c r="JP32" s="48"/>
      <c r="JQ32" s="48"/>
      <c r="JR32" s="48">
        <v>-6.9999999999999999E-4</v>
      </c>
      <c r="JS32" s="48">
        <v>-1.6000000000000001E-3</v>
      </c>
      <c r="JT32" s="48">
        <v>2.8E-3</v>
      </c>
      <c r="JU32" s="48">
        <v>-5.9999999999999995E-4</v>
      </c>
      <c r="JV32" s="48">
        <v>3.8E-3</v>
      </c>
      <c r="JW32" s="53">
        <f t="shared" si="18"/>
        <v>-8.8000000000000005E-3</v>
      </c>
      <c r="JX32" s="53">
        <f t="shared" si="19"/>
        <v>7.130434782608695E-4</v>
      </c>
      <c r="JY32" s="53">
        <f t="shared" si="20"/>
        <v>1.0699999999999999E-2</v>
      </c>
      <c r="KB32" s="15">
        <v>76.117999999999995</v>
      </c>
      <c r="KC32" s="15">
        <v>72.55</v>
      </c>
      <c r="KD32" s="15">
        <v>69.430999999999997</v>
      </c>
      <c r="KE32" s="15">
        <v>65.855999999999995</v>
      </c>
      <c r="KF32" s="15">
        <v>69.751000000000005</v>
      </c>
      <c r="KG32" s="15">
        <v>71.588999999999999</v>
      </c>
      <c r="KH32" s="15">
        <v>74.498000000000005</v>
      </c>
      <c r="KI32" s="5" t="s">
        <v>88</v>
      </c>
      <c r="KJ32" s="6">
        <v>75.436000000000007</v>
      </c>
      <c r="KK32" s="48"/>
      <c r="KL32" s="48"/>
      <c r="KM32" s="48">
        <v>-5.9999999999999995E-4</v>
      </c>
      <c r="KN32" s="48">
        <v>3.3999999999999998E-3</v>
      </c>
      <c r="KO32" s="48">
        <v>3.3999999999999998E-3</v>
      </c>
      <c r="KP32" s="48">
        <v>5.7999999999999996E-3</v>
      </c>
      <c r="KQ32" s="48">
        <v>-6.7000000000000002E-3</v>
      </c>
      <c r="KR32" s="48"/>
      <c r="KS32" s="48"/>
      <c r="KT32" s="48">
        <v>-6.9999999999999999E-4</v>
      </c>
      <c r="KU32" s="48">
        <v>4.4000000000000003E-3</v>
      </c>
      <c r="KV32" s="48">
        <v>6.4000000000000003E-3</v>
      </c>
      <c r="KW32" s="48">
        <v>-8.9999999999999998E-4</v>
      </c>
      <c r="KX32" s="48">
        <v>2.9999999999999997E-4</v>
      </c>
      <c r="KY32" s="48"/>
      <c r="KZ32" s="48"/>
      <c r="LA32" s="48">
        <v>5.0000000000000001E-4</v>
      </c>
      <c r="LB32" s="48">
        <v>-1.5E-3</v>
      </c>
      <c r="LC32" s="48">
        <v>-1.5E-3</v>
      </c>
      <c r="LD32" s="48">
        <v>-1.1000000000000001E-3</v>
      </c>
      <c r="LE32" s="48">
        <v>-4.1999999999999997E-3</v>
      </c>
      <c r="LF32" s="48"/>
      <c r="LG32" s="48"/>
      <c r="LH32" s="48">
        <v>1.6999999999999999E-3</v>
      </c>
      <c r="LI32" s="48">
        <v>8.5000000000000006E-3</v>
      </c>
      <c r="LJ32" s="48">
        <v>1.9E-3</v>
      </c>
      <c r="LK32" s="48">
        <v>8.9999999999999993E-3</v>
      </c>
      <c r="LL32" s="48">
        <v>3.0999999999999999E-3</v>
      </c>
      <c r="LM32" s="48"/>
      <c r="LN32" s="48"/>
      <c r="LO32" s="48">
        <v>6.4999999999999997E-3</v>
      </c>
      <c r="LP32" s="53">
        <f t="shared" si="21"/>
        <v>-6.7000000000000002E-3</v>
      </c>
      <c r="LQ32" s="53">
        <f t="shared" si="22"/>
        <v>1.7952380952380952E-3</v>
      </c>
      <c r="LR32" s="53">
        <f t="shared" si="23"/>
        <v>8.9999999999999993E-3</v>
      </c>
      <c r="LU32" s="15">
        <v>76.117999999999995</v>
      </c>
      <c r="LV32" s="15">
        <v>72.55</v>
      </c>
      <c r="LW32" s="15">
        <v>69.430999999999997</v>
      </c>
      <c r="LX32" s="15">
        <v>65.855999999999995</v>
      </c>
      <c r="LY32" s="15">
        <v>69.751000000000005</v>
      </c>
      <c r="LZ32" s="15">
        <v>71.588999999999999</v>
      </c>
      <c r="MA32" s="15">
        <v>74.498000000000005</v>
      </c>
      <c r="MB32" s="6">
        <v>75.436000000000007</v>
      </c>
      <c r="MC32" s="5" t="s">
        <v>88</v>
      </c>
      <c r="MD32" s="15">
        <v>78.108000000000004</v>
      </c>
      <c r="ME32" s="48">
        <v>2.0000000000000001E-4</v>
      </c>
      <c r="MF32" s="48">
        <v>-2.5999999999999999E-3</v>
      </c>
      <c r="MG32" s="48">
        <v>-8.8000000000000005E-3</v>
      </c>
      <c r="MH32" s="48">
        <v>2.7000000000000001E-3</v>
      </c>
      <c r="MI32" s="48"/>
      <c r="MJ32" s="48"/>
      <c r="MK32" s="48">
        <v>-2.9999999999999997E-4</v>
      </c>
      <c r="ML32" s="48">
        <v>-1.0999999999999999E-2</v>
      </c>
      <c r="MM32" s="48">
        <v>1.0800000000000001E-2</v>
      </c>
      <c r="MN32" s="48">
        <v>-3.8E-3</v>
      </c>
      <c r="MO32" s="48">
        <v>3.5000000000000001E-3</v>
      </c>
      <c r="MP32" s="48"/>
      <c r="MQ32" s="48"/>
      <c r="MR32" s="48">
        <v>-3.7000000000000002E-3</v>
      </c>
      <c r="MS32" s="48">
        <v>-8.0000000000000004E-4</v>
      </c>
      <c r="MT32" s="48">
        <v>-3.8999999999999998E-3</v>
      </c>
      <c r="MU32" s="48">
        <v>-1.2999999999999999E-3</v>
      </c>
      <c r="MV32" s="48">
        <v>-4.5999999999999999E-3</v>
      </c>
      <c r="MW32" s="48"/>
      <c r="MX32" s="48"/>
      <c r="MY32" s="48">
        <v>-8.0000000000000002E-3</v>
      </c>
      <c r="MZ32" s="48">
        <v>-4.4999999999999997E-3</v>
      </c>
      <c r="NA32" s="48">
        <v>-9.4000000000000004E-3</v>
      </c>
      <c r="NB32" s="48">
        <v>-3.5000000000000001E-3</v>
      </c>
      <c r="NC32" s="48">
        <v>-8.0000000000000004E-4</v>
      </c>
      <c r="ND32" s="48"/>
      <c r="NE32" s="48"/>
      <c r="NF32" s="48"/>
      <c r="NG32" s="48"/>
      <c r="NH32" s="48"/>
      <c r="NI32" s="48"/>
      <c r="NJ32" s="53">
        <f t="shared" si="24"/>
        <v>-1.0999999999999999E-2</v>
      </c>
      <c r="NK32" s="53">
        <f t="shared" si="25"/>
        <v>-2.6210526315789471E-3</v>
      </c>
      <c r="NL32" s="53">
        <f t="shared" si="26"/>
        <v>1.0800000000000001E-2</v>
      </c>
      <c r="NO32" s="15"/>
      <c r="NP32" s="15"/>
      <c r="NQ32" s="15"/>
      <c r="NR32" s="15"/>
      <c r="NS32" s="15"/>
      <c r="NT32" s="15"/>
      <c r="NU32" s="15"/>
      <c r="NV32" s="95"/>
      <c r="NW32" s="15"/>
      <c r="NX32" s="5" t="s">
        <v>88</v>
      </c>
      <c r="NY32" s="6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53">
        <f t="shared" si="27"/>
        <v>0</v>
      </c>
      <c r="PF32" s="53" t="e">
        <f t="shared" si="28"/>
        <v>#DIV/0!</v>
      </c>
      <c r="PG32" s="53">
        <f t="shared" si="29"/>
        <v>0</v>
      </c>
      <c r="PJ32" s="15"/>
      <c r="PK32" s="15"/>
      <c r="PL32" s="15"/>
      <c r="PM32" s="15"/>
      <c r="PN32" s="15"/>
      <c r="PO32" s="15"/>
      <c r="PP32" s="15"/>
      <c r="PQ32" s="95"/>
      <c r="PR32" s="15"/>
      <c r="PS32" s="15"/>
      <c r="PT32" s="5" t="s">
        <v>88</v>
      </c>
      <c r="PU32" s="15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53">
        <f t="shared" si="30"/>
        <v>0</v>
      </c>
      <c r="RB32" s="53" t="e">
        <f t="shared" si="31"/>
        <v>#DIV/0!</v>
      </c>
      <c r="RC32" s="53">
        <f t="shared" si="32"/>
        <v>0</v>
      </c>
      <c r="RF32" s="15"/>
      <c r="RG32" s="15"/>
      <c r="RH32" s="15"/>
      <c r="RI32" s="15"/>
      <c r="RJ32" s="15"/>
      <c r="RK32" s="15"/>
      <c r="RL32" s="15"/>
      <c r="RM32" s="95"/>
      <c r="RN32" s="15"/>
      <c r="RO32" s="15"/>
      <c r="RP32" s="15"/>
      <c r="RQ32" s="5" t="s">
        <v>88</v>
      </c>
      <c r="RR32" s="15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53">
        <f t="shared" si="33"/>
        <v>0</v>
      </c>
      <c r="SY32" s="53" t="e">
        <f t="shared" si="34"/>
        <v>#DIV/0!</v>
      </c>
      <c r="SZ32" s="53">
        <f t="shared" si="35"/>
        <v>0</v>
      </c>
    </row>
    <row r="33" spans="1:522" ht="15.75" thickBot="1" x14ac:dyDescent="0.3">
      <c r="B33" s="5" t="s">
        <v>84</v>
      </c>
      <c r="C33" s="15">
        <v>1.0407500000000001</v>
      </c>
      <c r="D33" s="48">
        <v>2E-3</v>
      </c>
      <c r="E33" s="48">
        <v>1E-4</v>
      </c>
      <c r="F33" s="48">
        <v>-4.0000000000000002E-4</v>
      </c>
      <c r="G33" s="48"/>
      <c r="H33" s="48"/>
      <c r="I33" s="48">
        <v>-2.3999999999999998E-3</v>
      </c>
      <c r="J33" s="48">
        <v>-5.7999999999999996E-3</v>
      </c>
      <c r="K33" s="48">
        <v>-1.5E-3</v>
      </c>
      <c r="L33" s="48">
        <v>4.1999999999999997E-3</v>
      </c>
      <c r="M33" s="48">
        <v>2.5999999999999999E-3</v>
      </c>
      <c r="N33" s="48"/>
      <c r="O33" s="48"/>
      <c r="P33" s="48">
        <v>1.6999999999999999E-3</v>
      </c>
      <c r="Q33" s="48">
        <v>2.3999999999999998E-3</v>
      </c>
      <c r="R33" s="48">
        <v>2.0000000000000001E-4</v>
      </c>
      <c r="S33" s="48">
        <v>-4.1000000000000003E-3</v>
      </c>
      <c r="T33" s="48">
        <v>-2.9999999999999997E-4</v>
      </c>
      <c r="U33" s="48"/>
      <c r="V33" s="48"/>
      <c r="W33" s="48">
        <v>1.1999999999999999E-3</v>
      </c>
      <c r="X33" s="48">
        <v>-2E-3</v>
      </c>
      <c r="Y33" s="48">
        <v>2.9999999999999997E-4</v>
      </c>
      <c r="Z33" s="48">
        <v>-3.2000000000000002E-3</v>
      </c>
      <c r="AA33" s="48">
        <v>-1.6000000000000001E-3</v>
      </c>
      <c r="AB33" s="48"/>
      <c r="AC33" s="48"/>
      <c r="AD33" s="48">
        <v>2.9999999999999997E-4</v>
      </c>
      <c r="AE33" s="48">
        <v>8.9999999999999998E-4</v>
      </c>
      <c r="AF33" s="48">
        <v>1.2999999999999999E-3</v>
      </c>
      <c r="AG33" s="48">
        <v>1E-3</v>
      </c>
      <c r="AH33" s="48">
        <v>-1.9E-3</v>
      </c>
      <c r="AI33" s="53">
        <f t="shared" si="0"/>
        <v>-5.7999999999999996E-3</v>
      </c>
      <c r="AJ33" s="53">
        <f t="shared" si="1"/>
        <v>-2.1739130434782612E-4</v>
      </c>
      <c r="AK33" s="53">
        <f t="shared" si="2"/>
        <v>4.1999999999999997E-3</v>
      </c>
      <c r="AM33" s="15">
        <v>1.0407500000000001</v>
      </c>
      <c r="AN33" s="9" t="s">
        <v>84</v>
      </c>
      <c r="AO33" s="15">
        <v>1.03389</v>
      </c>
      <c r="AP33" s="48"/>
      <c r="AQ33" s="48"/>
      <c r="AR33" s="48">
        <v>1.6999999999999999E-3</v>
      </c>
      <c r="AS33" s="48">
        <v>2.3E-3</v>
      </c>
      <c r="AT33" s="48">
        <v>3.8E-3</v>
      </c>
      <c r="AU33" s="48">
        <v>0</v>
      </c>
      <c r="AV33" s="48">
        <v>2.0000000000000001E-4</v>
      </c>
      <c r="AW33" s="48"/>
      <c r="AX33" s="48"/>
      <c r="AY33" s="48">
        <v>5.0000000000000001E-3</v>
      </c>
      <c r="AZ33" s="48">
        <v>1E-3</v>
      </c>
      <c r="BA33" s="48">
        <v>-4.8999999999999998E-3</v>
      </c>
      <c r="BB33" s="48">
        <v>1.9E-3</v>
      </c>
      <c r="BC33" s="48">
        <v>-1.5E-3</v>
      </c>
      <c r="BD33" s="48"/>
      <c r="BE33" s="48"/>
      <c r="BF33" s="48">
        <v>2.0000000000000001E-4</v>
      </c>
      <c r="BG33" s="48">
        <v>4.5999999999999999E-3</v>
      </c>
      <c r="BH33" s="48">
        <v>-8.0000000000000004E-4</v>
      </c>
      <c r="BI33" s="48">
        <v>-5.9999999999999995E-4</v>
      </c>
      <c r="BJ33" s="48">
        <v>0</v>
      </c>
      <c r="BK33" s="48"/>
      <c r="BL33" s="48"/>
      <c r="BM33" s="48">
        <v>-1.1000000000000001E-3</v>
      </c>
      <c r="BN33" s="48">
        <v>2.8E-3</v>
      </c>
      <c r="BO33" s="48">
        <v>-3.5999999999999999E-3</v>
      </c>
      <c r="BP33" s="48">
        <v>1.6000000000000001E-3</v>
      </c>
      <c r="BQ33" s="48">
        <v>-2.5000000000000001E-3</v>
      </c>
      <c r="BR33" s="48"/>
      <c r="BS33" s="48"/>
      <c r="BT33" s="48"/>
      <c r="BU33" s="53">
        <f t="shared" si="3"/>
        <v>-4.8999999999999998E-3</v>
      </c>
      <c r="BV33" s="53">
        <f t="shared" si="4"/>
        <v>5.0500000000000013E-4</v>
      </c>
      <c r="BW33" s="53">
        <f t="shared" si="5"/>
        <v>5.0000000000000001E-3</v>
      </c>
      <c r="BZ33" s="15">
        <v>1.0407500000000001</v>
      </c>
      <c r="CA33" s="15">
        <v>1.03389</v>
      </c>
      <c r="CB33" s="5" t="s">
        <v>84</v>
      </c>
      <c r="CC33" s="15">
        <v>1.0437399999999999</v>
      </c>
      <c r="CD33" s="48"/>
      <c r="CE33" s="48">
        <v>6.1000000000000004E-3</v>
      </c>
      <c r="CF33" s="48">
        <v>5.4999999999999997E-3</v>
      </c>
      <c r="CG33" s="48">
        <v>2.7000000000000001E-3</v>
      </c>
      <c r="CH33" s="48">
        <v>-2.8999999999999998E-3</v>
      </c>
      <c r="CI33" s="48">
        <v>-3.5999999999999999E-3</v>
      </c>
      <c r="CJ33" s="48"/>
      <c r="CK33" s="48"/>
      <c r="CL33" s="48">
        <v>-2.8E-3</v>
      </c>
      <c r="CM33" s="48">
        <v>-1.1999999999999999E-3</v>
      </c>
      <c r="CN33" s="48">
        <v>-2.3E-3</v>
      </c>
      <c r="CO33" s="48">
        <v>-1.03E-2</v>
      </c>
      <c r="CP33" s="48">
        <v>-4.7999999999999996E-3</v>
      </c>
      <c r="CQ33" s="48"/>
      <c r="CR33" s="48"/>
      <c r="CS33" s="48">
        <v>-7.4999999999999997E-3</v>
      </c>
      <c r="CT33" s="48">
        <v>-2.7000000000000001E-3</v>
      </c>
      <c r="CU33" s="48">
        <v>-3.8999999999999998E-3</v>
      </c>
      <c r="CV33" s="48">
        <v>8.5000000000000006E-3</v>
      </c>
      <c r="CW33" s="48">
        <v>-4.3E-3</v>
      </c>
      <c r="CX33" s="48"/>
      <c r="CY33" s="48"/>
      <c r="CZ33" s="48">
        <v>6.4000000000000003E-3</v>
      </c>
      <c r="DA33" s="180">
        <v>6.6E-3</v>
      </c>
      <c r="DB33" s="48">
        <v>-3.2000000000000002E-3</v>
      </c>
      <c r="DC33" s="48">
        <v>-2.2000000000000001E-3</v>
      </c>
      <c r="DD33" s="48">
        <v>4.1000000000000003E-3</v>
      </c>
      <c r="DE33" s="48"/>
      <c r="DF33" s="48"/>
      <c r="DG33" s="48">
        <v>5.8999999999999999E-3</v>
      </c>
      <c r="DH33" s="48">
        <v>3.8E-3</v>
      </c>
      <c r="DI33" s="53">
        <f t="shared" si="6"/>
        <v>-1.03E-2</v>
      </c>
      <c r="DJ33" s="53">
        <f t="shared" si="7"/>
        <v>-9.5454545454545529E-5</v>
      </c>
      <c r="DK33" s="53">
        <f t="shared" si="8"/>
        <v>8.5000000000000006E-3</v>
      </c>
      <c r="DN33" s="15">
        <v>1.0407500000000001</v>
      </c>
      <c r="DO33" s="15">
        <v>1.03389</v>
      </c>
      <c r="DP33" s="15">
        <v>1.0437399999999999</v>
      </c>
      <c r="DQ33" s="5" t="s">
        <v>84</v>
      </c>
      <c r="DR33" s="15">
        <v>1.0270699999999999</v>
      </c>
      <c r="DS33" s="48">
        <v>-1.4E-3</v>
      </c>
      <c r="DT33" s="48">
        <v>-1.1000000000000001E-3</v>
      </c>
      <c r="DU33" s="48">
        <v>-8.9999999999999998E-4</v>
      </c>
      <c r="DV33" s="48"/>
      <c r="DW33" s="48"/>
      <c r="DX33" s="48">
        <v>9.1999999999999998E-3</v>
      </c>
      <c r="DY33" s="48">
        <v>8.9999999999999993E-3</v>
      </c>
      <c r="DZ33" s="48">
        <v>5.5999999999999999E-3</v>
      </c>
      <c r="EA33" s="48">
        <v>6.0000000000000001E-3</v>
      </c>
      <c r="EB33" s="48">
        <v>1.1000000000000001E-3</v>
      </c>
      <c r="EC33" s="48"/>
      <c r="ED33" s="48"/>
      <c r="EE33" s="48">
        <v>7.4000000000000003E-3</v>
      </c>
      <c r="EF33" s="48">
        <v>7.6E-3</v>
      </c>
      <c r="EG33" s="48">
        <v>-1.1000000000000001E-3</v>
      </c>
      <c r="EH33" s="48">
        <v>7.7000000000000002E-3</v>
      </c>
      <c r="EI33" s="48">
        <v>-4.7999999999999996E-3</v>
      </c>
      <c r="EJ33" s="48"/>
      <c r="EK33" s="48"/>
      <c r="EL33" s="48">
        <v>-4.1999999999999997E-3</v>
      </c>
      <c r="EM33" s="48">
        <v>3.7000000000000002E-3</v>
      </c>
      <c r="EN33" s="48">
        <v>1.0999999999999999E-2</v>
      </c>
      <c r="EO33" s="48">
        <v>-1.4E-3</v>
      </c>
      <c r="EP33" s="48">
        <v>2.7000000000000001E-3</v>
      </c>
      <c r="EQ33" s="48"/>
      <c r="ER33" s="48"/>
      <c r="ES33" s="48">
        <v>6.1999999999999998E-3</v>
      </c>
      <c r="ET33" s="48">
        <v>2.8E-3</v>
      </c>
      <c r="EU33" s="48">
        <v>-2.3999999999999998E-3</v>
      </c>
      <c r="EV33" s="48">
        <v>-6.4000000000000003E-3</v>
      </c>
      <c r="EW33" s="48"/>
      <c r="EX33" s="53">
        <f t="shared" si="9"/>
        <v>-6.4000000000000003E-3</v>
      </c>
      <c r="EY33" s="53">
        <f t="shared" si="10"/>
        <v>2.5590909090909093E-3</v>
      </c>
      <c r="EZ33" s="53">
        <f t="shared" si="11"/>
        <v>1.0999999999999999E-2</v>
      </c>
      <c r="FC33" s="15">
        <v>1.0407500000000001</v>
      </c>
      <c r="FD33" s="15">
        <v>1.03389</v>
      </c>
      <c r="FE33" s="15">
        <v>1.0437399999999999</v>
      </c>
      <c r="FF33" s="15">
        <v>1.0270699999999999</v>
      </c>
      <c r="FG33" s="5" t="s">
        <v>84</v>
      </c>
      <c r="FH33" s="15">
        <v>1.0624100000000001</v>
      </c>
      <c r="FI33" s="48">
        <v>-3.5999999999999999E-3</v>
      </c>
      <c r="FJ33" s="48"/>
      <c r="FK33" s="48"/>
      <c r="FL33" s="48">
        <v>3.0999999999999999E-3</v>
      </c>
      <c r="FM33" s="48">
        <v>4.0000000000000002E-4</v>
      </c>
      <c r="FN33" s="48">
        <v>2.5999999999999999E-3</v>
      </c>
      <c r="FO33" s="48">
        <v>2.3E-3</v>
      </c>
      <c r="FP33" s="48">
        <v>-2.8999999999999998E-3</v>
      </c>
      <c r="FQ33" s="48"/>
      <c r="FR33" s="48"/>
      <c r="FS33" s="48">
        <v>5.1000000000000004E-3</v>
      </c>
      <c r="FT33" s="48">
        <v>-1.6999999999999999E-3</v>
      </c>
      <c r="FU33" s="48">
        <v>1.2800000000000001E-2</v>
      </c>
      <c r="FV33" s="48">
        <v>1.4E-3</v>
      </c>
      <c r="FW33" s="48">
        <v>4.0000000000000001E-3</v>
      </c>
      <c r="FX33" s="48"/>
      <c r="FY33" s="48"/>
      <c r="FZ33" s="48">
        <v>0</v>
      </c>
      <c r="GA33" s="48">
        <v>-4.0000000000000001E-3</v>
      </c>
      <c r="GB33" s="48">
        <v>-1.8E-3</v>
      </c>
      <c r="GC33" s="48">
        <v>-8.9999999999999998E-4</v>
      </c>
      <c r="GD33" s="48">
        <v>-2.0000000000000001E-4</v>
      </c>
      <c r="GE33" s="48"/>
      <c r="GF33" s="48"/>
      <c r="GG33" s="48">
        <v>1.1999999999999999E-3</v>
      </c>
      <c r="GH33" s="48">
        <v>1E-3</v>
      </c>
      <c r="GI33" s="48">
        <v>-2.8E-3</v>
      </c>
      <c r="GJ33" s="48">
        <v>0</v>
      </c>
      <c r="GK33" s="48">
        <v>5.4000000000000003E-3</v>
      </c>
      <c r="GL33" s="48"/>
      <c r="GM33" s="48"/>
      <c r="GN33" s="53">
        <f t="shared" si="12"/>
        <v>-4.0000000000000001E-3</v>
      </c>
      <c r="GO33" s="53">
        <f t="shared" si="13"/>
        <v>1.0190476190476191E-3</v>
      </c>
      <c r="GP33" s="53">
        <f t="shared" si="14"/>
        <v>1.2800000000000001E-2</v>
      </c>
      <c r="GS33" s="15">
        <v>1.0407500000000001</v>
      </c>
      <c r="GT33" s="15">
        <v>1.03389</v>
      </c>
      <c r="GU33" s="15">
        <v>1.0437399999999999</v>
      </c>
      <c r="GV33" s="15">
        <v>1.0270699999999999</v>
      </c>
      <c r="GW33" s="15">
        <v>1.0624100000000001</v>
      </c>
      <c r="GX33" s="5" t="s">
        <v>84</v>
      </c>
      <c r="GY33" s="15">
        <v>1.0730500000000001</v>
      </c>
      <c r="GZ33" s="48">
        <v>4.7000000000000002E-3</v>
      </c>
      <c r="HA33" s="48">
        <v>2.7000000000000001E-3</v>
      </c>
      <c r="HB33" s="48">
        <v>-5.0000000000000001E-3</v>
      </c>
      <c r="HC33" s="48">
        <v>-2.5999999999999999E-3</v>
      </c>
      <c r="HD33" s="48">
        <v>-3.0999999999999999E-3</v>
      </c>
      <c r="HE33" s="48"/>
      <c r="HF33" s="48"/>
      <c r="HG33" s="48">
        <v>-8.9999999999999998E-4</v>
      </c>
      <c r="HH33" s="48">
        <v>-1.4E-3</v>
      </c>
      <c r="HI33" s="48">
        <v>1.6999999999999999E-3</v>
      </c>
      <c r="HJ33" s="48">
        <v>-4.4000000000000003E-3</v>
      </c>
      <c r="HK33" s="48">
        <v>-8.0000000000000004E-4</v>
      </c>
      <c r="HL33" s="48"/>
      <c r="HM33" s="48"/>
      <c r="HN33" s="48">
        <v>3.2000000000000002E-3</v>
      </c>
      <c r="HO33" s="48">
        <v>-8.0000000000000004E-4</v>
      </c>
      <c r="HP33" s="48">
        <v>-1.9E-3</v>
      </c>
      <c r="HQ33" s="180">
        <v>0</v>
      </c>
      <c r="HR33" s="48">
        <v>1.5E-3</v>
      </c>
      <c r="HS33" s="48"/>
      <c r="HT33" s="48"/>
      <c r="HU33" s="48">
        <v>-8.9999999999999998E-4</v>
      </c>
      <c r="HV33" s="48">
        <v>1.1000000000000001E-3</v>
      </c>
      <c r="HW33" s="48">
        <v>4.1000000000000003E-3</v>
      </c>
      <c r="HX33" s="48">
        <v>-5.9999999999999995E-4</v>
      </c>
      <c r="HY33" s="48">
        <v>-2.5999999999999999E-3</v>
      </c>
      <c r="HZ33" s="48"/>
      <c r="IA33" s="48"/>
      <c r="IB33" s="48">
        <v>8.0000000000000004E-4</v>
      </c>
      <c r="IC33" s="48">
        <v>4.0000000000000002E-4</v>
      </c>
      <c r="ID33" s="48"/>
      <c r="IE33" s="53">
        <f t="shared" si="15"/>
        <v>-5.0000000000000001E-3</v>
      </c>
      <c r="IF33" s="53">
        <f t="shared" si="16"/>
        <v>-2.1818181818181821E-4</v>
      </c>
      <c r="IG33" s="53">
        <f t="shared" si="17"/>
        <v>4.7000000000000002E-3</v>
      </c>
      <c r="IJ33" s="15">
        <v>1.0407500000000001</v>
      </c>
      <c r="IK33" s="15">
        <v>1.03389</v>
      </c>
      <c r="IL33" s="15">
        <v>1.0437399999999999</v>
      </c>
      <c r="IM33" s="15">
        <v>1.0270699999999999</v>
      </c>
      <c r="IN33" s="15">
        <v>1.0624100000000001</v>
      </c>
      <c r="IO33" s="15">
        <v>1.0730500000000001</v>
      </c>
      <c r="IP33" s="5" t="s">
        <v>84</v>
      </c>
      <c r="IQ33" s="15">
        <v>1.0691900000000001</v>
      </c>
      <c r="IR33" s="48">
        <v>-1.8E-3</v>
      </c>
      <c r="IS33" s="48">
        <v>-3.3999999999999998E-3</v>
      </c>
      <c r="IT33" s="48">
        <v>-1.6000000000000001E-3</v>
      </c>
      <c r="IU33" s="48"/>
      <c r="IV33" s="48"/>
      <c r="IW33" s="48">
        <v>9.7000000000000003E-3</v>
      </c>
      <c r="IX33" s="48">
        <v>-2.7000000000000001E-3</v>
      </c>
      <c r="IY33" s="48">
        <v>5.0000000000000001E-4</v>
      </c>
      <c r="IZ33" s="48">
        <v>-1.6000000000000001E-3</v>
      </c>
      <c r="JA33" s="48">
        <v>-2.3E-3</v>
      </c>
      <c r="JB33" s="48"/>
      <c r="JC33" s="48"/>
      <c r="JD33" s="48">
        <v>4.1999999999999997E-3</v>
      </c>
      <c r="JE33" s="48">
        <v>6.4000000000000003E-3</v>
      </c>
      <c r="JF33" s="48">
        <v>-1.5E-3</v>
      </c>
      <c r="JG33" s="48">
        <v>2.0000000000000001E-4</v>
      </c>
      <c r="JH33" s="48">
        <v>5.0000000000000001E-4</v>
      </c>
      <c r="JI33" s="48"/>
      <c r="JJ33" s="48"/>
      <c r="JK33" s="48">
        <v>5.9999999999999995E-4</v>
      </c>
      <c r="JL33" s="48">
        <v>5.7999999999999996E-3</v>
      </c>
      <c r="JM33" s="48">
        <v>-1.1000000000000001E-3</v>
      </c>
      <c r="JN33" s="48">
        <v>-1.8E-3</v>
      </c>
      <c r="JO33" s="48">
        <v>-1E-4</v>
      </c>
      <c r="JP33" s="48"/>
      <c r="JQ33" s="48"/>
      <c r="JR33" s="48">
        <v>-1E-4</v>
      </c>
      <c r="JS33" s="48">
        <v>4.8999999999999998E-3</v>
      </c>
      <c r="JT33" s="48">
        <v>3.0000000000000001E-3</v>
      </c>
      <c r="JU33" s="48">
        <v>-3.5999999999999999E-3</v>
      </c>
      <c r="JV33" s="48">
        <v>3.3E-3</v>
      </c>
      <c r="JW33" s="53">
        <f t="shared" si="18"/>
        <v>-3.5999999999999999E-3</v>
      </c>
      <c r="JX33" s="53">
        <f t="shared" si="19"/>
        <v>7.608695652173914E-4</v>
      </c>
      <c r="JY33" s="53">
        <f t="shared" si="20"/>
        <v>9.7000000000000003E-3</v>
      </c>
      <c r="KB33" s="15">
        <v>1.0407500000000001</v>
      </c>
      <c r="KC33" s="15">
        <v>1.03389</v>
      </c>
      <c r="KD33" s="15">
        <v>1.0437399999999999</v>
      </c>
      <c r="KE33" s="15">
        <v>1.0270699999999999</v>
      </c>
      <c r="KF33" s="15">
        <v>1.0624100000000001</v>
      </c>
      <c r="KG33" s="15">
        <v>1.0730500000000001</v>
      </c>
      <c r="KH33" s="15">
        <v>1.0691900000000001</v>
      </c>
      <c r="KI33" s="5" t="s">
        <v>84</v>
      </c>
      <c r="KJ33" s="15">
        <v>1.0760099999999999</v>
      </c>
      <c r="KK33" s="48"/>
      <c r="KL33" s="48"/>
      <c r="KM33" s="48">
        <v>-2.0000000000000001E-4</v>
      </c>
      <c r="KN33" s="48">
        <v>4.0000000000000001E-3</v>
      </c>
      <c r="KO33" s="48">
        <v>5.9999999999999995E-4</v>
      </c>
      <c r="KP33" s="48">
        <v>5.0000000000000001E-4</v>
      </c>
      <c r="KQ33" s="48">
        <v>2.7000000000000001E-3</v>
      </c>
      <c r="KR33" s="48"/>
      <c r="KS33" s="48"/>
      <c r="KT33" s="48">
        <v>8.0000000000000004E-4</v>
      </c>
      <c r="KU33" s="48">
        <v>1.2999999999999999E-3</v>
      </c>
      <c r="KV33" s="48">
        <v>2E-3</v>
      </c>
      <c r="KW33" s="48">
        <v>2.3999999999999998E-3</v>
      </c>
      <c r="KX33" s="180">
        <v>4.1999999999999997E-3</v>
      </c>
      <c r="KY33" s="48"/>
      <c r="KZ33" s="48"/>
      <c r="LA33" s="48">
        <v>3.5999999999999999E-3</v>
      </c>
      <c r="LB33" s="48">
        <v>-2.2000000000000001E-3</v>
      </c>
      <c r="LC33" s="48">
        <v>-1.6999999999999999E-3</v>
      </c>
      <c r="LD33" s="48">
        <v>5.0000000000000001E-3</v>
      </c>
      <c r="LE33" s="48">
        <v>-5.7000000000000002E-3</v>
      </c>
      <c r="LF33" s="48"/>
      <c r="LG33" s="48"/>
      <c r="LH33" s="48">
        <v>2.2000000000000001E-3</v>
      </c>
      <c r="LI33" s="48">
        <v>1E-3</v>
      </c>
      <c r="LJ33" s="48">
        <v>-5.4999999999999997E-3</v>
      </c>
      <c r="LK33" s="48">
        <v>6.9999999999999999E-4</v>
      </c>
      <c r="LL33" s="48">
        <v>-4.0000000000000002E-4</v>
      </c>
      <c r="LM33" s="48"/>
      <c r="LN33" s="48"/>
      <c r="LO33" s="48">
        <v>2.3E-3</v>
      </c>
      <c r="LP33" s="53">
        <f t="shared" si="21"/>
        <v>-5.7000000000000002E-3</v>
      </c>
      <c r="LQ33" s="53">
        <f t="shared" si="22"/>
        <v>8.3809523809523826E-4</v>
      </c>
      <c r="LR33" s="53">
        <f t="shared" si="23"/>
        <v>5.0000000000000001E-3</v>
      </c>
      <c r="LU33" s="15">
        <v>1.0407500000000001</v>
      </c>
      <c r="LV33" s="15">
        <v>1.03389</v>
      </c>
      <c r="LW33" s="15">
        <v>1.0437399999999999</v>
      </c>
      <c r="LX33" s="15">
        <v>1.0270699999999999</v>
      </c>
      <c r="LY33" s="15">
        <v>1.0624100000000001</v>
      </c>
      <c r="LZ33" s="15">
        <v>1.0730500000000001</v>
      </c>
      <c r="MA33" s="15">
        <v>1.0691900000000001</v>
      </c>
      <c r="MB33" s="15">
        <v>1.0760099999999999</v>
      </c>
      <c r="MC33" s="5" t="s">
        <v>84</v>
      </c>
      <c r="MD33" s="15">
        <v>1.09477</v>
      </c>
      <c r="ME33" s="48">
        <v>-3.8E-3</v>
      </c>
      <c r="MF33" s="48">
        <v>-6.4999999999999997E-3</v>
      </c>
      <c r="MG33" s="48">
        <v>-4.0000000000000002E-4</v>
      </c>
      <c r="MH33" s="48">
        <v>5.9999999999999995E-4</v>
      </c>
      <c r="MI33" s="48"/>
      <c r="MJ33" s="48"/>
      <c r="MK33" s="48">
        <v>3.5999999999999999E-3</v>
      </c>
      <c r="ML33" s="48">
        <v>2.5000000000000001E-3</v>
      </c>
      <c r="MM33" s="48">
        <v>-5.9999999999999995E-4</v>
      </c>
      <c r="MN33" s="48">
        <v>1.8E-3</v>
      </c>
      <c r="MO33" s="48">
        <v>8.9999999999999998E-4</v>
      </c>
      <c r="MP33" s="48"/>
      <c r="MQ33" s="48"/>
      <c r="MR33" s="48">
        <v>-4.4999999999999997E-3</v>
      </c>
      <c r="MS33" s="48">
        <v>1E-4</v>
      </c>
      <c r="MT33" s="48">
        <v>-2.0999999999999999E-3</v>
      </c>
      <c r="MU33" s="48">
        <v>-2.5999999999999999E-3</v>
      </c>
      <c r="MV33" s="48">
        <v>-3.5000000000000001E-3</v>
      </c>
      <c r="MW33" s="48"/>
      <c r="MX33" s="48"/>
      <c r="MY33" s="48">
        <v>4.4999999999999997E-3</v>
      </c>
      <c r="MZ33" s="48">
        <v>-1.9E-3</v>
      </c>
      <c r="NA33" s="48">
        <v>-6.9999999999999999E-4</v>
      </c>
      <c r="NB33" s="48">
        <v>-1.4E-3</v>
      </c>
      <c r="NC33" s="48">
        <v>-4.0000000000000002E-4</v>
      </c>
      <c r="ND33" s="48"/>
      <c r="NE33" s="48"/>
      <c r="NF33" s="48"/>
      <c r="NG33" s="48"/>
      <c r="NH33" s="48"/>
      <c r="NI33" s="48"/>
      <c r="NJ33" s="53">
        <f t="shared" si="24"/>
        <v>-6.4999999999999997E-3</v>
      </c>
      <c r="NK33" s="53">
        <f t="shared" si="25"/>
        <v>-7.5789473684210519E-4</v>
      </c>
      <c r="NL33" s="53">
        <f t="shared" si="26"/>
        <v>4.4999999999999997E-3</v>
      </c>
      <c r="NO33" s="15"/>
      <c r="NP33" s="15"/>
      <c r="NQ33" s="15"/>
      <c r="NR33" s="15"/>
      <c r="NS33" s="15"/>
      <c r="NT33" s="15"/>
      <c r="NU33" s="15"/>
      <c r="NV33" s="95"/>
      <c r="NW33" s="15"/>
      <c r="NX33" s="5" t="s">
        <v>84</v>
      </c>
      <c r="NY33" s="6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53">
        <f t="shared" si="27"/>
        <v>0</v>
      </c>
      <c r="PF33" s="53" t="e">
        <f t="shared" si="28"/>
        <v>#DIV/0!</v>
      </c>
      <c r="PG33" s="53">
        <f t="shared" si="29"/>
        <v>0</v>
      </c>
      <c r="PJ33" s="15"/>
      <c r="PK33" s="15"/>
      <c r="PL33" s="15"/>
      <c r="PM33" s="15"/>
      <c r="PN33" s="15"/>
      <c r="PO33" s="15"/>
      <c r="PP33" s="15"/>
      <c r="PQ33" s="95"/>
      <c r="PR33" s="15"/>
      <c r="PS33" s="6"/>
      <c r="PT33" s="5" t="s">
        <v>84</v>
      </c>
      <c r="PU33" s="15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53">
        <f t="shared" si="30"/>
        <v>0</v>
      </c>
      <c r="RB33" s="53" t="e">
        <f t="shared" si="31"/>
        <v>#DIV/0!</v>
      </c>
      <c r="RC33" s="53">
        <f t="shared" si="32"/>
        <v>0</v>
      </c>
      <c r="RF33" s="15"/>
      <c r="RG33" s="15"/>
      <c r="RH33" s="15"/>
      <c r="RI33" s="15"/>
      <c r="RJ33" s="15"/>
      <c r="RK33" s="15"/>
      <c r="RL33" s="15"/>
      <c r="RM33" s="95"/>
      <c r="RN33" s="15"/>
      <c r="RO33" s="6"/>
      <c r="RP33" s="15"/>
      <c r="RQ33" s="5" t="s">
        <v>84</v>
      </c>
      <c r="RR33" s="15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53">
        <f t="shared" si="33"/>
        <v>0</v>
      </c>
      <c r="SY33" s="53" t="e">
        <f t="shared" si="34"/>
        <v>#DIV/0!</v>
      </c>
      <c r="SZ33" s="53">
        <f t="shared" si="35"/>
        <v>0</v>
      </c>
    </row>
    <row r="34" spans="1:522" ht="15.75" thickBot="1" x14ac:dyDescent="0.3">
      <c r="B34" s="5" t="s">
        <v>103</v>
      </c>
      <c r="C34" s="15">
        <v>0.91095000000000004</v>
      </c>
      <c r="D34" s="48">
        <v>-4.0000000000000002E-4</v>
      </c>
      <c r="E34" s="48">
        <v>-3.7000000000000002E-3</v>
      </c>
      <c r="F34" s="48">
        <v>-4.7999999999999996E-3</v>
      </c>
      <c r="G34" s="48"/>
      <c r="H34" s="48"/>
      <c r="I34" s="48">
        <v>-3.7000000000000002E-3</v>
      </c>
      <c r="J34" s="48">
        <v>-7.1999999999999998E-3</v>
      </c>
      <c r="K34" s="48">
        <v>2.2000000000000001E-3</v>
      </c>
      <c r="L34" s="48">
        <v>2.0000000000000001E-4</v>
      </c>
      <c r="M34" s="48">
        <v>5.5999999999999999E-3</v>
      </c>
      <c r="N34" s="48"/>
      <c r="O34" s="48"/>
      <c r="P34" s="48">
        <v>1.2999999999999999E-3</v>
      </c>
      <c r="Q34" s="48">
        <v>5.0000000000000001E-4</v>
      </c>
      <c r="R34" s="48">
        <v>-8.0000000000000004E-4</v>
      </c>
      <c r="S34" s="48">
        <v>-1.2999999999999999E-3</v>
      </c>
      <c r="T34" s="48">
        <v>-1.6999999999999999E-3</v>
      </c>
      <c r="U34" s="48"/>
      <c r="V34" s="48"/>
      <c r="W34" s="48">
        <v>-8.0000000000000004E-4</v>
      </c>
      <c r="X34" s="48">
        <v>-2.2000000000000001E-3</v>
      </c>
      <c r="Y34" s="48">
        <v>4.7999999999999996E-3</v>
      </c>
      <c r="Z34" s="48">
        <v>2.0000000000000001E-4</v>
      </c>
      <c r="AA34" s="48">
        <v>-1.1999999999999999E-3</v>
      </c>
      <c r="AB34" s="48"/>
      <c r="AC34" s="48"/>
      <c r="AD34" s="48">
        <v>-5.8999999999999999E-3</v>
      </c>
      <c r="AE34" s="48">
        <v>-2.3999999999999998E-3</v>
      </c>
      <c r="AF34" s="48">
        <v>2E-3</v>
      </c>
      <c r="AG34" s="48">
        <v>-4.3E-3</v>
      </c>
      <c r="AH34" s="48">
        <v>-3.3E-3</v>
      </c>
      <c r="AI34" s="53">
        <f t="shared" si="0"/>
        <v>-7.1999999999999998E-3</v>
      </c>
      <c r="AJ34" s="53">
        <f t="shared" si="1"/>
        <v>-1.1695652173913042E-3</v>
      </c>
      <c r="AK34" s="53">
        <f t="shared" si="2"/>
        <v>5.5999999999999999E-3</v>
      </c>
      <c r="AM34" s="15">
        <v>0.91095000000000004</v>
      </c>
      <c r="AN34" s="9" t="s">
        <v>103</v>
      </c>
      <c r="AO34" s="15">
        <v>0.88571</v>
      </c>
      <c r="AP34" s="48"/>
      <c r="AQ34" s="48"/>
      <c r="AR34" s="48">
        <v>5.3E-3</v>
      </c>
      <c r="AS34" s="48">
        <v>6.4999999999999997E-3</v>
      </c>
      <c r="AT34" s="48">
        <v>1.6000000000000001E-3</v>
      </c>
      <c r="AU34" s="48">
        <v>-2.0999999999999999E-3</v>
      </c>
      <c r="AV34" s="48">
        <v>-6.8999999999999999E-3</v>
      </c>
      <c r="AW34" s="48"/>
      <c r="AX34" s="48"/>
      <c r="AY34" s="48">
        <v>3.0000000000000001E-3</v>
      </c>
      <c r="AZ34" s="48">
        <v>2E-3</v>
      </c>
      <c r="BA34" s="48">
        <v>1E-3</v>
      </c>
      <c r="BB34" s="48">
        <v>-1.4E-3</v>
      </c>
      <c r="BC34" s="48">
        <v>-2.3999999999999998E-3</v>
      </c>
      <c r="BD34" s="48"/>
      <c r="BE34" s="48"/>
      <c r="BF34" s="48">
        <v>-8.9999999999999998E-4</v>
      </c>
      <c r="BG34" s="48">
        <v>-1.9E-3</v>
      </c>
      <c r="BH34" s="48">
        <v>-4.4000000000000003E-3</v>
      </c>
      <c r="BI34" s="48">
        <v>-6.7000000000000002E-3</v>
      </c>
      <c r="BJ34" s="48">
        <v>-6.9999999999999999E-4</v>
      </c>
      <c r="BK34" s="48"/>
      <c r="BL34" s="48"/>
      <c r="BM34" s="48">
        <v>1.6000000000000001E-3</v>
      </c>
      <c r="BN34" s="48">
        <v>-1.6000000000000001E-3</v>
      </c>
      <c r="BO34" s="48">
        <v>-4.5999999999999999E-3</v>
      </c>
      <c r="BP34" s="48">
        <v>8.0999999999999996E-3</v>
      </c>
      <c r="BQ34" s="48">
        <v>-8.9999999999999993E-3</v>
      </c>
      <c r="BR34" s="48"/>
      <c r="BS34" s="48"/>
      <c r="BT34" s="48"/>
      <c r="BU34" s="53">
        <f t="shared" si="3"/>
        <v>-8.9999999999999993E-3</v>
      </c>
      <c r="BV34" s="53">
        <f t="shared" si="4"/>
        <v>-6.7499999999999982E-4</v>
      </c>
      <c r="BW34" s="53">
        <f t="shared" si="5"/>
        <v>8.0999999999999996E-3</v>
      </c>
      <c r="BZ34" s="15">
        <v>0.91095000000000004</v>
      </c>
      <c r="CA34" s="15">
        <v>0.88571</v>
      </c>
      <c r="CB34" s="5" t="s">
        <v>103</v>
      </c>
      <c r="CC34" s="15">
        <v>0.86926999999999999</v>
      </c>
      <c r="CD34" s="48"/>
      <c r="CE34" s="48">
        <v>2.0000000000000001E-4</v>
      </c>
      <c r="CF34" s="48">
        <v>1.1599999999999999E-2</v>
      </c>
      <c r="CG34" s="48">
        <v>6.4000000000000003E-3</v>
      </c>
      <c r="CH34" s="48">
        <v>0</v>
      </c>
      <c r="CI34" s="48">
        <v>5.1999999999999998E-3</v>
      </c>
      <c r="CJ34" s="48"/>
      <c r="CK34" s="48"/>
      <c r="CL34" s="48">
        <v>1.2699999999999999E-2</v>
      </c>
      <c r="CM34" s="48">
        <v>-1.01E-2</v>
      </c>
      <c r="CN34" s="48">
        <v>1.6000000000000001E-3</v>
      </c>
      <c r="CO34" s="48">
        <v>-2.7900000000000001E-2</v>
      </c>
      <c r="CP34" s="48">
        <v>-1.66E-2</v>
      </c>
      <c r="CQ34" s="48"/>
      <c r="CR34" s="48"/>
      <c r="CS34" s="48">
        <v>4.1999999999999997E-3</v>
      </c>
      <c r="CT34" s="48">
        <v>-5.8999999999999999E-3</v>
      </c>
      <c r="CU34" s="48">
        <v>-1.55E-2</v>
      </c>
      <c r="CV34" s="48">
        <v>-4.4999999999999997E-3</v>
      </c>
      <c r="CW34" s="48">
        <v>-1.8E-3</v>
      </c>
      <c r="CX34" s="48"/>
      <c r="CY34" s="48"/>
      <c r="CZ34" s="48">
        <v>1.7500000000000002E-2</v>
      </c>
      <c r="DA34" s="48">
        <v>1.9E-2</v>
      </c>
      <c r="DB34" s="48">
        <v>-1.84E-2</v>
      </c>
      <c r="DC34" s="48">
        <v>4.7000000000000002E-3</v>
      </c>
      <c r="DD34" s="48">
        <v>1.52E-2</v>
      </c>
      <c r="DE34" s="48"/>
      <c r="DF34" s="48"/>
      <c r="DG34" s="48">
        <v>1.4800000000000001E-2</v>
      </c>
      <c r="DH34" s="48">
        <v>-1.23E-2</v>
      </c>
      <c r="DI34" s="53">
        <f t="shared" si="6"/>
        <v>-2.7900000000000001E-2</v>
      </c>
      <c r="DJ34" s="53">
        <f t="shared" si="7"/>
        <v>4.545454545454676E-6</v>
      </c>
      <c r="DK34" s="53">
        <f t="shared" si="8"/>
        <v>1.9E-2</v>
      </c>
      <c r="DN34" s="15">
        <v>0.91095000000000004</v>
      </c>
      <c r="DO34" s="15">
        <v>0.88571</v>
      </c>
      <c r="DP34" s="15">
        <v>0.86926999999999999</v>
      </c>
      <c r="DQ34" s="5" t="s">
        <v>103</v>
      </c>
      <c r="DR34" s="15">
        <v>0.86287000000000003</v>
      </c>
      <c r="DS34" s="48">
        <v>-2.0999999999999999E-3</v>
      </c>
      <c r="DT34" s="48">
        <v>-5.0000000000000001E-3</v>
      </c>
      <c r="DU34" s="48">
        <v>-6.1000000000000004E-3</v>
      </c>
      <c r="DV34" s="48"/>
      <c r="DW34" s="48"/>
      <c r="DX34" s="48">
        <v>0.01</v>
      </c>
      <c r="DY34" s="48">
        <v>5.7999999999999996E-3</v>
      </c>
      <c r="DZ34" s="48">
        <v>1.2E-2</v>
      </c>
      <c r="EA34" s="48">
        <v>1.5100000000000001E-2</v>
      </c>
      <c r="EB34" s="48">
        <v>6.9999999999999999E-4</v>
      </c>
      <c r="EC34" s="48"/>
      <c r="ED34" s="48"/>
      <c r="EE34" s="48">
        <v>1.5E-3</v>
      </c>
      <c r="EF34" s="48">
        <v>7.7999999999999996E-3</v>
      </c>
      <c r="EG34" s="48">
        <v>-3.0000000000000001E-3</v>
      </c>
      <c r="EH34" s="48">
        <v>2.0000000000000001E-4</v>
      </c>
      <c r="EI34" s="48">
        <v>5.9999999999999995E-4</v>
      </c>
      <c r="EJ34" s="48"/>
      <c r="EK34" s="48"/>
      <c r="EL34" s="48">
        <v>6.4999999999999997E-3</v>
      </c>
      <c r="EM34" s="48">
        <v>-4.1999999999999997E-3</v>
      </c>
      <c r="EN34" s="48">
        <v>3.2000000000000002E-3</v>
      </c>
      <c r="EO34" s="48">
        <v>1.6000000000000001E-3</v>
      </c>
      <c r="EP34" s="48">
        <v>5.7999999999999996E-3</v>
      </c>
      <c r="EQ34" s="48"/>
      <c r="ER34" s="48"/>
      <c r="ES34" s="48">
        <v>7.3000000000000001E-3</v>
      </c>
      <c r="ET34" s="48">
        <v>1.9E-3</v>
      </c>
      <c r="EU34" s="48">
        <v>1.5E-3</v>
      </c>
      <c r="EV34" s="48">
        <v>-2.3E-3</v>
      </c>
      <c r="EW34" s="48"/>
      <c r="EX34" s="53">
        <f t="shared" si="9"/>
        <v>-6.1000000000000004E-3</v>
      </c>
      <c r="EY34" s="53">
        <f t="shared" si="10"/>
        <v>2.6727272727272724E-3</v>
      </c>
      <c r="EZ34" s="53">
        <f t="shared" si="11"/>
        <v>1.5100000000000001E-2</v>
      </c>
      <c r="FC34" s="15">
        <v>0.91095000000000004</v>
      </c>
      <c r="FD34" s="15">
        <v>0.88571</v>
      </c>
      <c r="FE34" s="15">
        <v>0.86926999999999999</v>
      </c>
      <c r="FF34" s="15">
        <v>0.86287000000000003</v>
      </c>
      <c r="FG34" s="5" t="s">
        <v>103</v>
      </c>
      <c r="FH34" s="15">
        <v>0.90790000000000004</v>
      </c>
      <c r="FI34" s="48">
        <v>-4.4999999999999997E-3</v>
      </c>
      <c r="FJ34" s="48"/>
      <c r="FK34" s="48"/>
      <c r="FL34" s="48">
        <v>2E-3</v>
      </c>
      <c r="FM34" s="48">
        <v>-1.6000000000000001E-3</v>
      </c>
      <c r="FN34" s="48">
        <v>2E-3</v>
      </c>
      <c r="FO34" s="48">
        <v>2.3999999999999998E-3</v>
      </c>
      <c r="FP34" s="48">
        <v>2.3999999999999998E-3</v>
      </c>
      <c r="FQ34" s="48"/>
      <c r="FR34" s="48"/>
      <c r="FS34" s="48">
        <v>5.0000000000000001E-4</v>
      </c>
      <c r="FT34" s="48">
        <v>2.0999999999999999E-3</v>
      </c>
      <c r="FU34" s="48">
        <v>-2.0000000000000001E-4</v>
      </c>
      <c r="FV34" s="48">
        <v>-2.8999999999999998E-3</v>
      </c>
      <c r="FW34" s="48">
        <v>-3.3E-3</v>
      </c>
      <c r="FX34" s="48"/>
      <c r="FY34" s="48"/>
      <c r="FZ34" s="48">
        <v>5.4000000000000003E-3</v>
      </c>
      <c r="GA34" s="48">
        <v>2.5000000000000001E-3</v>
      </c>
      <c r="GB34" s="48">
        <v>6.6E-3</v>
      </c>
      <c r="GC34" s="48">
        <v>-8.0000000000000004E-4</v>
      </c>
      <c r="GD34" s="48">
        <v>-1E-3</v>
      </c>
      <c r="GE34" s="48"/>
      <c r="GF34" s="48"/>
      <c r="GG34" s="48">
        <v>-1E-4</v>
      </c>
      <c r="GH34" s="48">
        <v>2.0999999999999999E-3</v>
      </c>
      <c r="GI34" s="48">
        <v>-6.1000000000000004E-3</v>
      </c>
      <c r="GJ34" s="48">
        <v>3.0000000000000001E-3</v>
      </c>
      <c r="GK34" s="48">
        <v>5.1000000000000004E-3</v>
      </c>
      <c r="GL34" s="48"/>
      <c r="GM34" s="48"/>
      <c r="GN34" s="53">
        <f t="shared" si="12"/>
        <v>-6.1000000000000004E-3</v>
      </c>
      <c r="GO34" s="53">
        <f t="shared" si="13"/>
        <v>7.4285714285714287E-4</v>
      </c>
      <c r="GP34" s="53">
        <f t="shared" si="14"/>
        <v>6.6E-3</v>
      </c>
      <c r="GS34" s="15">
        <v>0.91095000000000004</v>
      </c>
      <c r="GT34" s="15">
        <v>0.88571</v>
      </c>
      <c r="GU34" s="15">
        <v>0.86926999999999999</v>
      </c>
      <c r="GV34" s="15">
        <v>0.86287000000000003</v>
      </c>
      <c r="GW34" s="15">
        <v>0.90790000000000004</v>
      </c>
      <c r="GX34" s="5" t="s">
        <v>103</v>
      </c>
      <c r="GY34" s="15">
        <v>0.91666000000000003</v>
      </c>
      <c r="GZ34" s="48">
        <v>4.8999999999999998E-3</v>
      </c>
      <c r="HA34" s="48">
        <v>1.06E-2</v>
      </c>
      <c r="HB34" s="48">
        <v>2.2000000000000001E-3</v>
      </c>
      <c r="HC34" s="48">
        <v>3.3999999999999998E-3</v>
      </c>
      <c r="HD34" s="48">
        <v>-2E-3</v>
      </c>
      <c r="HE34" s="48"/>
      <c r="HF34" s="48"/>
      <c r="HG34" s="48">
        <v>4.0000000000000001E-3</v>
      </c>
      <c r="HH34" s="48">
        <v>-5.8999999999999999E-3</v>
      </c>
      <c r="HI34" s="48">
        <v>4.7000000000000002E-3</v>
      </c>
      <c r="HJ34" s="48">
        <v>-5.1999999999999998E-3</v>
      </c>
      <c r="HK34" s="48">
        <v>-8.9999999999999998E-4</v>
      </c>
      <c r="HL34" s="48"/>
      <c r="HM34" s="48"/>
      <c r="HN34" s="48">
        <v>6.6E-3</v>
      </c>
      <c r="HO34" s="48">
        <v>-6.6E-3</v>
      </c>
      <c r="HP34" s="48">
        <v>8.9999999999999998E-4</v>
      </c>
      <c r="HQ34" s="48">
        <v>-1.9E-3</v>
      </c>
      <c r="HR34" s="48">
        <v>-1.6000000000000001E-3</v>
      </c>
      <c r="HS34" s="48"/>
      <c r="HT34" s="48"/>
      <c r="HU34" s="48">
        <v>4.4999999999999997E-3</v>
      </c>
      <c r="HV34" s="48">
        <v>5.3E-3</v>
      </c>
      <c r="HW34" s="48">
        <v>-2.5999999999999999E-3</v>
      </c>
      <c r="HX34" s="48">
        <v>3.0000000000000001E-3</v>
      </c>
      <c r="HY34" s="48">
        <v>-2.0000000000000001E-4</v>
      </c>
      <c r="HZ34" s="48"/>
      <c r="IA34" s="48"/>
      <c r="IB34" s="48">
        <v>-1.6000000000000001E-3</v>
      </c>
      <c r="IC34" s="48">
        <v>-1.1000000000000001E-3</v>
      </c>
      <c r="ID34" s="48"/>
      <c r="IE34" s="53">
        <f t="shared" si="15"/>
        <v>-6.6E-3</v>
      </c>
      <c r="IF34" s="53">
        <f t="shared" si="16"/>
        <v>9.3181818181818155E-4</v>
      </c>
      <c r="IG34" s="53">
        <f t="shared" si="17"/>
        <v>1.06E-2</v>
      </c>
      <c r="IJ34" s="15">
        <v>0.91095000000000004</v>
      </c>
      <c r="IK34" s="15">
        <v>0.88571</v>
      </c>
      <c r="IL34" s="15">
        <v>0.86926999999999999</v>
      </c>
      <c r="IM34" s="15">
        <v>0.86287000000000003</v>
      </c>
      <c r="IN34" s="15">
        <v>0.90790000000000004</v>
      </c>
      <c r="IO34" s="15">
        <v>0.91666000000000003</v>
      </c>
      <c r="IP34" s="5" t="s">
        <v>103</v>
      </c>
      <c r="IQ34" s="15">
        <v>0.93679000000000001</v>
      </c>
      <c r="IR34" s="48">
        <v>2.8E-3</v>
      </c>
      <c r="IS34" s="48">
        <v>2.0000000000000001E-4</v>
      </c>
      <c r="IT34" s="48">
        <v>2E-3</v>
      </c>
      <c r="IU34" s="48"/>
      <c r="IV34" s="48"/>
      <c r="IW34" s="48">
        <v>4.4000000000000003E-3</v>
      </c>
      <c r="IX34" s="48">
        <v>5.9999999999999995E-4</v>
      </c>
      <c r="IY34" s="48">
        <v>-1.6999999999999999E-3</v>
      </c>
      <c r="IZ34" s="48">
        <v>2.5000000000000001E-3</v>
      </c>
      <c r="JA34" s="48">
        <v>-1.5E-3</v>
      </c>
      <c r="JB34" s="48"/>
      <c r="JC34" s="48"/>
      <c r="JD34" s="48">
        <v>-2.9999999999999997E-4</v>
      </c>
      <c r="JE34" s="48">
        <v>5.4999999999999997E-3</v>
      </c>
      <c r="JF34" s="48">
        <v>-3.2000000000000002E-3</v>
      </c>
      <c r="JG34" s="48">
        <v>-2.9999999999999997E-4</v>
      </c>
      <c r="JH34" s="48">
        <v>3.8999999999999998E-3</v>
      </c>
      <c r="JI34" s="48"/>
      <c r="JJ34" s="48"/>
      <c r="JK34" s="48">
        <v>-2.0000000000000001E-4</v>
      </c>
      <c r="JL34" s="48">
        <v>9.4000000000000004E-3</v>
      </c>
      <c r="JM34" s="48">
        <v>-1.5E-3</v>
      </c>
      <c r="JN34" s="48">
        <v>-6.7999999999999996E-3</v>
      </c>
      <c r="JO34" s="48">
        <v>1.4E-3</v>
      </c>
      <c r="JP34" s="48"/>
      <c r="JQ34" s="48"/>
      <c r="JR34" s="48">
        <v>1.6000000000000001E-3</v>
      </c>
      <c r="JS34" s="48">
        <v>2.8E-3</v>
      </c>
      <c r="JT34" s="48">
        <v>8.9999999999999998E-4</v>
      </c>
      <c r="JU34" s="48">
        <v>7.3000000000000001E-3</v>
      </c>
      <c r="JV34" s="48">
        <v>-7.7999999999999996E-3</v>
      </c>
      <c r="JW34" s="53">
        <f t="shared" si="18"/>
        <v>-7.7999999999999996E-3</v>
      </c>
      <c r="JX34" s="53">
        <f t="shared" si="19"/>
        <v>9.565217391304347E-4</v>
      </c>
      <c r="JY34" s="53">
        <f t="shared" si="20"/>
        <v>9.4000000000000004E-3</v>
      </c>
      <c r="KB34" s="15">
        <v>0.91095000000000004</v>
      </c>
      <c r="KC34" s="15">
        <v>0.88571</v>
      </c>
      <c r="KD34" s="15">
        <v>0.86926999999999999</v>
      </c>
      <c r="KE34" s="15">
        <v>0.86287000000000003</v>
      </c>
      <c r="KF34" s="15">
        <v>0.90790000000000004</v>
      </c>
      <c r="KG34" s="15">
        <v>0.91666000000000003</v>
      </c>
      <c r="KH34" s="15">
        <v>0.93679000000000001</v>
      </c>
      <c r="KI34" s="5" t="s">
        <v>103</v>
      </c>
      <c r="KJ34" s="15">
        <v>0.95596999999999999</v>
      </c>
      <c r="KK34" s="48"/>
      <c r="KL34" s="48"/>
      <c r="KM34" s="48">
        <v>-4.1999999999999997E-3</v>
      </c>
      <c r="KN34" s="48">
        <v>5.0000000000000001E-4</v>
      </c>
      <c r="KO34" s="48">
        <v>4.0000000000000002E-4</v>
      </c>
      <c r="KP34" s="48">
        <v>9.1999999999999998E-3</v>
      </c>
      <c r="KQ34" s="48">
        <v>-4.4999999999999997E-3</v>
      </c>
      <c r="KR34" s="48"/>
      <c r="KS34" s="48"/>
      <c r="KT34" s="48">
        <v>-3.3999999999999998E-3</v>
      </c>
      <c r="KU34" s="48">
        <v>-5.0000000000000001E-3</v>
      </c>
      <c r="KV34" s="48">
        <v>-1E-3</v>
      </c>
      <c r="KW34" s="48">
        <v>-4.0000000000000001E-3</v>
      </c>
      <c r="KX34" s="48">
        <v>6.4000000000000003E-3</v>
      </c>
      <c r="KY34" s="48"/>
      <c r="KZ34" s="48"/>
      <c r="LA34" s="48">
        <v>2E-3</v>
      </c>
      <c r="LB34" s="48">
        <v>2.9999999999999997E-4</v>
      </c>
      <c r="LC34" s="48">
        <v>-4.1999999999999997E-3</v>
      </c>
      <c r="LD34" s="48">
        <v>-1.1000000000000001E-3</v>
      </c>
      <c r="LE34" s="48">
        <v>-4.1000000000000003E-3</v>
      </c>
      <c r="LF34" s="48"/>
      <c r="LG34" s="48"/>
      <c r="LH34" s="48">
        <v>3.3E-3</v>
      </c>
      <c r="LI34" s="180">
        <v>8.9999999999999998E-4</v>
      </c>
      <c r="LJ34" s="48">
        <v>3.8E-3</v>
      </c>
      <c r="LK34" s="48">
        <v>2.0999999999999999E-3</v>
      </c>
      <c r="LL34" s="48">
        <v>1.21E-2</v>
      </c>
      <c r="LM34" s="48"/>
      <c r="LN34" s="48"/>
      <c r="LO34" s="48">
        <v>-2.3999999999999998E-3</v>
      </c>
      <c r="LP34" s="53">
        <f t="shared" si="21"/>
        <v>-5.0000000000000001E-3</v>
      </c>
      <c r="LQ34" s="53">
        <f t="shared" si="22"/>
        <v>3.3809523809523814E-4</v>
      </c>
      <c r="LR34" s="53">
        <f t="shared" si="23"/>
        <v>1.21E-2</v>
      </c>
      <c r="LU34" s="15">
        <v>0.91095000000000004</v>
      </c>
      <c r="LV34" s="15">
        <v>0.88571</v>
      </c>
      <c r="LW34" s="15">
        <v>0.86926999999999999</v>
      </c>
      <c r="LX34" s="15">
        <v>0.86287000000000003</v>
      </c>
      <c r="LY34" s="15">
        <v>0.90790000000000004</v>
      </c>
      <c r="LZ34" s="15">
        <v>0.91666000000000003</v>
      </c>
      <c r="MA34" s="15">
        <v>0.93679000000000001</v>
      </c>
      <c r="MB34" s="15">
        <v>0.95596999999999999</v>
      </c>
      <c r="MC34" s="5" t="s">
        <v>103</v>
      </c>
      <c r="MD34" s="15">
        <v>0.96225000000000005</v>
      </c>
      <c r="ME34" s="48">
        <v>1.1999999999999999E-3</v>
      </c>
      <c r="MF34" s="48">
        <v>-6.4000000000000003E-3</v>
      </c>
      <c r="MG34" s="48">
        <v>-2.8E-3</v>
      </c>
      <c r="MH34" s="48">
        <v>-3.3E-3</v>
      </c>
      <c r="MI34" s="48"/>
      <c r="MJ34" s="48"/>
      <c r="MK34" s="48">
        <v>2.0999999999999999E-3</v>
      </c>
      <c r="ML34" s="48">
        <v>1.8E-3</v>
      </c>
      <c r="MM34" s="48">
        <v>2.5999999999999999E-3</v>
      </c>
      <c r="MN34" s="48">
        <v>-1E-4</v>
      </c>
      <c r="MO34" s="48">
        <v>2.5999999999999999E-3</v>
      </c>
      <c r="MP34" s="48"/>
      <c r="MQ34" s="48"/>
      <c r="MR34" s="48">
        <v>5.9999999999999995E-4</v>
      </c>
      <c r="MS34" s="48">
        <v>2.5999999999999999E-3</v>
      </c>
      <c r="MT34" s="48">
        <v>-2.0000000000000001E-4</v>
      </c>
      <c r="MU34" s="180">
        <v>-4.0000000000000002E-4</v>
      </c>
      <c r="MV34" s="48">
        <v>-2.9999999999999997E-4</v>
      </c>
      <c r="MW34" s="48"/>
      <c r="MX34" s="48"/>
      <c r="MY34" s="48">
        <v>-2E-3</v>
      </c>
      <c r="MZ34" s="48">
        <v>-7.7000000000000002E-3</v>
      </c>
      <c r="NA34" s="48">
        <v>-7.6E-3</v>
      </c>
      <c r="NB34" s="48">
        <v>-5.8999999999999999E-3</v>
      </c>
      <c r="NC34" s="48">
        <v>1E-4</v>
      </c>
      <c r="ND34" s="48"/>
      <c r="NE34" s="48"/>
      <c r="NF34" s="48"/>
      <c r="NG34" s="48"/>
      <c r="NH34" s="48"/>
      <c r="NI34" s="48"/>
      <c r="NJ34" s="53">
        <f t="shared" si="24"/>
        <v>-7.7000000000000002E-3</v>
      </c>
      <c r="NK34" s="53">
        <f t="shared" si="25"/>
        <v>-1.2157894736842107E-3</v>
      </c>
      <c r="NL34" s="53">
        <f t="shared" si="26"/>
        <v>2.5999999999999999E-3</v>
      </c>
      <c r="NO34" s="15"/>
      <c r="NP34" s="15"/>
      <c r="NQ34" s="15"/>
      <c r="NR34" s="15"/>
      <c r="NS34" s="15"/>
      <c r="NT34" s="15"/>
      <c r="NU34" s="15"/>
      <c r="NV34" s="95"/>
      <c r="NW34" s="15"/>
      <c r="NX34" s="5" t="s">
        <v>103</v>
      </c>
      <c r="NY34" s="6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53">
        <f t="shared" si="27"/>
        <v>0</v>
      </c>
      <c r="PF34" s="53" t="e">
        <f t="shared" si="28"/>
        <v>#DIV/0!</v>
      </c>
      <c r="PG34" s="53">
        <f t="shared" si="29"/>
        <v>0</v>
      </c>
      <c r="PJ34" s="15"/>
      <c r="PK34" s="15"/>
      <c r="PL34" s="15"/>
      <c r="PM34" s="15"/>
      <c r="PN34" s="15"/>
      <c r="PO34" s="15"/>
      <c r="PP34" s="15"/>
      <c r="PQ34" s="95"/>
      <c r="PR34" s="15"/>
      <c r="PS34" s="15"/>
      <c r="PT34" s="5" t="s">
        <v>103</v>
      </c>
      <c r="PU34" s="15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53">
        <f t="shared" si="30"/>
        <v>0</v>
      </c>
      <c r="RB34" s="53" t="e">
        <f t="shared" si="31"/>
        <v>#DIV/0!</v>
      </c>
      <c r="RC34" s="53">
        <f t="shared" si="32"/>
        <v>0</v>
      </c>
      <c r="RF34" s="15"/>
      <c r="RG34" s="15"/>
      <c r="RH34" s="15"/>
      <c r="RI34" s="15"/>
      <c r="RJ34" s="15"/>
      <c r="RK34" s="15"/>
      <c r="RL34" s="15"/>
      <c r="RM34" s="95"/>
      <c r="RN34" s="15"/>
      <c r="RO34" s="15"/>
      <c r="RP34" s="15"/>
      <c r="RQ34" s="5" t="s">
        <v>103</v>
      </c>
      <c r="RR34" s="15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53">
        <f t="shared" si="33"/>
        <v>0</v>
      </c>
      <c r="SY34" s="53" t="e">
        <f t="shared" si="34"/>
        <v>#DIV/0!</v>
      </c>
      <c r="SZ34" s="53">
        <f t="shared" si="35"/>
        <v>0</v>
      </c>
    </row>
    <row r="35" spans="1:522" ht="15.75" thickBot="1" x14ac:dyDescent="0.3">
      <c r="A35" t="s">
        <v>0</v>
      </c>
      <c r="B35" s="5" t="s">
        <v>102</v>
      </c>
      <c r="C35" s="15">
        <v>4.8795999999999999</v>
      </c>
      <c r="D35" s="48">
        <v>-3.2000000000000002E-3</v>
      </c>
      <c r="E35" s="48">
        <v>-5.0000000000000001E-4</v>
      </c>
      <c r="F35" s="48">
        <v>-5.4999999999999997E-3</v>
      </c>
      <c r="G35" s="48"/>
      <c r="H35" s="48"/>
      <c r="I35" s="48">
        <v>2.0000000000000001E-4</v>
      </c>
      <c r="J35" s="48">
        <v>-1.5100000000000001E-2</v>
      </c>
      <c r="K35" s="48">
        <v>5.0000000000000001E-4</v>
      </c>
      <c r="L35" s="48">
        <v>-3.8E-3</v>
      </c>
      <c r="M35" s="48">
        <v>4.4999999999999997E-3</v>
      </c>
      <c r="N35" s="48"/>
      <c r="O35" s="48"/>
      <c r="P35" s="48">
        <v>-3.3E-3</v>
      </c>
      <c r="Q35" s="48">
        <v>-1.5E-3</v>
      </c>
      <c r="R35" s="48">
        <v>1.2999999999999999E-3</v>
      </c>
      <c r="S35" s="48">
        <v>-2.8999999999999998E-3</v>
      </c>
      <c r="T35" s="48">
        <v>-6.3E-3</v>
      </c>
      <c r="U35" s="48"/>
      <c r="V35" s="48"/>
      <c r="W35" s="48">
        <v>1.4E-3</v>
      </c>
      <c r="X35" s="48">
        <v>1.4E-3</v>
      </c>
      <c r="Y35" s="48">
        <v>-2.0000000000000001E-4</v>
      </c>
      <c r="Z35" s="48">
        <v>4.7999999999999996E-3</v>
      </c>
      <c r="AA35" s="48">
        <v>-3.2000000000000002E-3</v>
      </c>
      <c r="AB35" s="48"/>
      <c r="AC35" s="48"/>
      <c r="AD35" s="48">
        <v>-9.5999999999999992E-3</v>
      </c>
      <c r="AE35" s="48">
        <v>0</v>
      </c>
      <c r="AF35" s="48">
        <v>-1.6999999999999999E-3</v>
      </c>
      <c r="AG35" s="48">
        <v>-4.1999999999999997E-3</v>
      </c>
      <c r="AH35" s="48">
        <v>-4.8999999999999998E-3</v>
      </c>
      <c r="AI35" s="53">
        <f t="shared" si="0"/>
        <v>-1.5100000000000001E-2</v>
      </c>
      <c r="AJ35" s="53">
        <f t="shared" si="1"/>
        <v>-2.2521739130434786E-3</v>
      </c>
      <c r="AK35" s="53">
        <f t="shared" si="2"/>
        <v>4.7999999999999996E-3</v>
      </c>
      <c r="AL35" t="s">
        <v>0</v>
      </c>
      <c r="AM35" s="15">
        <v>4.8795999999999999</v>
      </c>
      <c r="AN35" s="9" t="s">
        <v>102</v>
      </c>
      <c r="AO35" s="15">
        <v>4.6449999999999996</v>
      </c>
      <c r="AP35" s="48"/>
      <c r="AQ35" s="48"/>
      <c r="AR35" s="48">
        <v>1.26E-2</v>
      </c>
      <c r="AS35" s="180">
        <v>3.8999999999999998E-3</v>
      </c>
      <c r="AT35" s="48">
        <v>-2.7000000000000001E-3</v>
      </c>
      <c r="AU35" s="48">
        <v>-2.7000000000000001E-3</v>
      </c>
      <c r="AV35" s="48">
        <v>-3.3999999999999998E-3</v>
      </c>
      <c r="AW35" s="48"/>
      <c r="AX35" s="48"/>
      <c r="AY35" s="48">
        <v>-1.5E-3</v>
      </c>
      <c r="AZ35" s="48">
        <v>1.6999999999999999E-3</v>
      </c>
      <c r="BA35" s="48">
        <v>4.4000000000000003E-3</v>
      </c>
      <c r="BB35" s="48">
        <v>-2E-3</v>
      </c>
      <c r="BC35" s="48">
        <v>6.9999999999999999E-4</v>
      </c>
      <c r="BD35" s="48"/>
      <c r="BE35" s="48"/>
      <c r="BF35" s="48">
        <v>-1E-3</v>
      </c>
      <c r="BG35" s="48">
        <v>-1.6000000000000001E-3</v>
      </c>
      <c r="BH35" s="48">
        <v>-1.1000000000000001E-3</v>
      </c>
      <c r="BI35" s="48">
        <v>-6.1000000000000004E-3</v>
      </c>
      <c r="BJ35" s="48">
        <v>2.2000000000000001E-3</v>
      </c>
      <c r="BK35" s="48"/>
      <c r="BL35" s="48"/>
      <c r="BM35" s="48">
        <v>-3.2000000000000002E-3</v>
      </c>
      <c r="BN35" s="48">
        <v>-2.3E-3</v>
      </c>
      <c r="BO35" s="48">
        <v>-7.0000000000000001E-3</v>
      </c>
      <c r="BP35" s="48">
        <v>1.4E-3</v>
      </c>
      <c r="BQ35" s="48">
        <v>-1.14E-2</v>
      </c>
      <c r="BR35" s="48"/>
      <c r="BS35" s="48"/>
      <c r="BT35" s="48"/>
      <c r="BU35" s="53">
        <f t="shared" si="3"/>
        <v>-1.14E-2</v>
      </c>
      <c r="BV35" s="53">
        <f t="shared" si="4"/>
        <v>-9.5500000000000034E-4</v>
      </c>
      <c r="BW35" s="53">
        <f t="shared" si="5"/>
        <v>1.26E-2</v>
      </c>
      <c r="BY35" t="s">
        <v>0</v>
      </c>
      <c r="BZ35" s="15">
        <v>4.8795999999999999</v>
      </c>
      <c r="CA35" s="15">
        <v>4.6449999999999996</v>
      </c>
      <c r="CB35" s="5" t="s">
        <v>102</v>
      </c>
      <c r="CC35" s="15">
        <v>4.5151000000000003</v>
      </c>
      <c r="CD35" s="48"/>
      <c r="CE35" s="48">
        <v>2.9999999999999997E-4</v>
      </c>
      <c r="CF35" s="48">
        <v>7.7000000000000002E-3</v>
      </c>
      <c r="CG35" s="48">
        <v>1E-4</v>
      </c>
      <c r="CH35" s="48">
        <v>-2.0000000000000001E-4</v>
      </c>
      <c r="CI35" s="48">
        <v>3.5999999999999999E-3</v>
      </c>
      <c r="CJ35" s="48"/>
      <c r="CK35" s="48"/>
      <c r="CL35" s="48">
        <v>-6.3E-3</v>
      </c>
      <c r="CM35" s="48">
        <v>-1.24E-2</v>
      </c>
      <c r="CN35" s="48">
        <v>-1.2999999999999999E-3</v>
      </c>
      <c r="CO35" s="48">
        <v>-2.4799999999999999E-2</v>
      </c>
      <c r="CP35" s="48">
        <v>-1.4500000000000001E-2</v>
      </c>
      <c r="CQ35" s="48"/>
      <c r="CR35" s="48"/>
      <c r="CS35" s="48">
        <v>-1.3100000000000001E-2</v>
      </c>
      <c r="CT35" s="48">
        <v>-1.7399999999999999E-2</v>
      </c>
      <c r="CU35" s="48">
        <v>-3.1199999999999999E-2</v>
      </c>
      <c r="CV35" s="48">
        <v>3.0000000000000001E-3</v>
      </c>
      <c r="CW35" s="48">
        <v>6.1000000000000004E-3</v>
      </c>
      <c r="CX35" s="48"/>
      <c r="CY35" s="48"/>
      <c r="CZ35" s="48">
        <v>3.0000000000000001E-3</v>
      </c>
      <c r="DA35" s="48">
        <v>1.8200000000000001E-2</v>
      </c>
      <c r="DB35" s="48">
        <v>9.7000000000000003E-3</v>
      </c>
      <c r="DC35" s="48">
        <v>1.0999999999999999E-2</v>
      </c>
      <c r="DD35" s="48">
        <v>2.12E-2</v>
      </c>
      <c r="DE35" s="48"/>
      <c r="DF35" s="48"/>
      <c r="DG35" s="48">
        <v>1.1999999999999999E-3</v>
      </c>
      <c r="DH35" s="48">
        <v>-6.7999999999999996E-3</v>
      </c>
      <c r="DI35" s="53">
        <f t="shared" si="6"/>
        <v>-3.1199999999999999E-2</v>
      </c>
      <c r="DJ35" s="53">
        <f t="shared" si="7"/>
        <v>-1.9500000000000001E-3</v>
      </c>
      <c r="DK35" s="53">
        <f t="shared" si="8"/>
        <v>2.12E-2</v>
      </c>
      <c r="DN35" s="15">
        <v>4.8795999999999999</v>
      </c>
      <c r="DO35" s="15">
        <v>4.6449999999999996</v>
      </c>
      <c r="DP35" s="15">
        <v>4.5151000000000003</v>
      </c>
      <c r="DQ35" s="5" t="s">
        <v>102</v>
      </c>
      <c r="DR35" s="15">
        <v>4.3456999999999999</v>
      </c>
      <c r="DS35" s="48">
        <v>-9.1000000000000004E-3</v>
      </c>
      <c r="DT35" s="48">
        <v>-3.5999999999999999E-3</v>
      </c>
      <c r="DU35" s="48">
        <v>-1.04E-2</v>
      </c>
      <c r="DV35" s="48"/>
      <c r="DW35" s="48"/>
      <c r="DX35" s="48">
        <v>1.5599999999999999E-2</v>
      </c>
      <c r="DY35" s="48">
        <v>7.6E-3</v>
      </c>
      <c r="DZ35" s="48">
        <v>1.17E-2</v>
      </c>
      <c r="EA35" s="48">
        <v>1.44E-2</v>
      </c>
      <c r="EB35" s="48">
        <v>1.5E-3</v>
      </c>
      <c r="EC35" s="48"/>
      <c r="ED35" s="48"/>
      <c r="EE35" s="48">
        <v>8.2000000000000007E-3</v>
      </c>
      <c r="EF35" s="48">
        <v>7.6E-3</v>
      </c>
      <c r="EG35" s="48">
        <v>-1.61E-2</v>
      </c>
      <c r="EH35" s="48">
        <v>1E-4</v>
      </c>
      <c r="EI35" s="48">
        <v>6.8999999999999999E-3</v>
      </c>
      <c r="EJ35" s="48"/>
      <c r="EK35" s="48"/>
      <c r="EL35" s="48">
        <v>-4.1000000000000003E-3</v>
      </c>
      <c r="EM35" s="48">
        <v>-4.5999999999999999E-3</v>
      </c>
      <c r="EN35" s="48">
        <v>4.1999999999999997E-3</v>
      </c>
      <c r="EO35" s="48">
        <v>5.1000000000000004E-3</v>
      </c>
      <c r="EP35" s="48">
        <v>6.0000000000000001E-3</v>
      </c>
      <c r="EQ35" s="48"/>
      <c r="ER35" s="48"/>
      <c r="ES35" s="48">
        <v>1.0999999999999999E-2</v>
      </c>
      <c r="ET35" s="48">
        <v>4.4999999999999997E-3</v>
      </c>
      <c r="EU35" s="48">
        <v>8.2000000000000007E-3</v>
      </c>
      <c r="EV35" s="48">
        <v>-8.0999999999999996E-3</v>
      </c>
      <c r="EW35" s="48"/>
      <c r="EX35" s="53">
        <f t="shared" si="9"/>
        <v>-1.61E-2</v>
      </c>
      <c r="EY35" s="53">
        <f t="shared" si="10"/>
        <v>2.5727272727272734E-3</v>
      </c>
      <c r="EZ35" s="53">
        <f t="shared" si="11"/>
        <v>1.5599999999999999E-2</v>
      </c>
      <c r="FC35" s="15">
        <v>4.8795999999999999</v>
      </c>
      <c r="FD35" s="15">
        <v>4.6449999999999996</v>
      </c>
      <c r="FE35" s="15">
        <v>4.5151000000000003</v>
      </c>
      <c r="FF35" s="15">
        <v>4.3456999999999999</v>
      </c>
      <c r="FG35" s="5" t="s">
        <v>102</v>
      </c>
      <c r="FH35" s="15">
        <v>4.5929000000000002</v>
      </c>
      <c r="FI35" s="48">
        <v>-1.6500000000000001E-2</v>
      </c>
      <c r="FJ35" s="48"/>
      <c r="FK35" s="48"/>
      <c r="FL35" s="48">
        <v>3.3999999999999998E-3</v>
      </c>
      <c r="FM35" s="48">
        <v>1.6000000000000001E-3</v>
      </c>
      <c r="FN35" s="48">
        <v>6.9999999999999999E-4</v>
      </c>
      <c r="FO35" s="48">
        <v>1.11E-2</v>
      </c>
      <c r="FP35" s="48">
        <v>4.4000000000000003E-3</v>
      </c>
      <c r="FQ35" s="48"/>
      <c r="FR35" s="48"/>
      <c r="FS35" s="48">
        <v>-2.7000000000000001E-3</v>
      </c>
      <c r="FT35" s="48">
        <v>-5.0000000000000001E-3</v>
      </c>
      <c r="FU35" s="48">
        <v>-1.1999999999999999E-3</v>
      </c>
      <c r="FV35" s="48">
        <v>1.1999999999999999E-3</v>
      </c>
      <c r="FW35" s="48">
        <v>-6.1000000000000004E-3</v>
      </c>
      <c r="FX35" s="48"/>
      <c r="FY35" s="48"/>
      <c r="FZ35" s="48">
        <v>1.7999999999999999E-2</v>
      </c>
      <c r="GA35" s="48">
        <v>5.0000000000000001E-4</v>
      </c>
      <c r="GB35" s="48">
        <v>8.8000000000000005E-3</v>
      </c>
      <c r="GC35" s="48">
        <v>-2E-3</v>
      </c>
      <c r="GD35" s="48">
        <v>-2.3E-3</v>
      </c>
      <c r="GE35" s="48"/>
      <c r="GF35" s="48"/>
      <c r="GG35" s="48">
        <v>2.3E-3</v>
      </c>
      <c r="GH35" s="48">
        <v>1.67E-2</v>
      </c>
      <c r="GI35" s="48">
        <v>-1E-3</v>
      </c>
      <c r="GJ35" s="48">
        <v>-5.0000000000000001E-4</v>
      </c>
      <c r="GK35" s="48">
        <v>2.8999999999999998E-3</v>
      </c>
      <c r="GL35" s="48"/>
      <c r="GM35" s="48"/>
      <c r="GN35" s="53">
        <f t="shared" si="12"/>
        <v>-1.6500000000000001E-2</v>
      </c>
      <c r="GO35" s="53">
        <f t="shared" si="13"/>
        <v>1.6333333333333332E-3</v>
      </c>
      <c r="GP35" s="53">
        <f t="shared" si="14"/>
        <v>1.7999999999999999E-2</v>
      </c>
      <c r="GS35" s="15">
        <v>4.8795999999999999</v>
      </c>
      <c r="GT35" s="15">
        <v>4.6449999999999996</v>
      </c>
      <c r="GU35" s="15">
        <v>4.5151000000000003</v>
      </c>
      <c r="GV35" s="15">
        <v>4.3456999999999999</v>
      </c>
      <c r="GW35" s="15">
        <v>4.5929000000000002</v>
      </c>
      <c r="GX35" s="5" t="s">
        <v>102</v>
      </c>
      <c r="GY35" s="15">
        <v>4.7382999999999997</v>
      </c>
      <c r="GZ35" s="48">
        <v>1.8200000000000001E-2</v>
      </c>
      <c r="HA35" s="48">
        <v>1.0699999999999999E-2</v>
      </c>
      <c r="HB35" s="48">
        <v>5.7000000000000002E-3</v>
      </c>
      <c r="HC35" s="48">
        <v>2.3E-3</v>
      </c>
      <c r="HD35" s="48">
        <v>-4.0000000000000002E-4</v>
      </c>
      <c r="HE35" s="48"/>
      <c r="HF35" s="48"/>
      <c r="HG35" s="48">
        <v>6.1999999999999998E-3</v>
      </c>
      <c r="HH35" s="48">
        <v>-7.3000000000000001E-3</v>
      </c>
      <c r="HI35" s="48">
        <v>2.8999999999999998E-3</v>
      </c>
      <c r="HJ35" s="48">
        <v>-2.1000000000000001E-2</v>
      </c>
      <c r="HK35" s="48">
        <v>4.3E-3</v>
      </c>
      <c r="HL35" s="48"/>
      <c r="HM35" s="48"/>
      <c r="HN35" s="48">
        <v>8.9999999999999993E-3</v>
      </c>
      <c r="HO35" s="48">
        <v>-4.7999999999999996E-3</v>
      </c>
      <c r="HP35" s="48">
        <v>-1.1000000000000001E-3</v>
      </c>
      <c r="HQ35" s="48">
        <v>-4.0000000000000001E-3</v>
      </c>
      <c r="HR35" s="48">
        <v>-4.0000000000000001E-3</v>
      </c>
      <c r="HS35" s="48"/>
      <c r="HT35" s="48"/>
      <c r="HU35" s="48">
        <v>9.7000000000000003E-3</v>
      </c>
      <c r="HV35" s="48">
        <v>1.4E-3</v>
      </c>
      <c r="HW35" s="48">
        <v>-5.5999999999999999E-3</v>
      </c>
      <c r="HX35" s="48">
        <v>2.5000000000000001E-3</v>
      </c>
      <c r="HY35" s="48">
        <v>-3.7000000000000002E-3</v>
      </c>
      <c r="HZ35" s="48"/>
      <c r="IA35" s="48"/>
      <c r="IB35" s="48">
        <v>1E-3</v>
      </c>
      <c r="IC35" s="48">
        <v>3.0999999999999999E-3</v>
      </c>
      <c r="ID35" s="48"/>
      <c r="IE35" s="53">
        <f t="shared" si="15"/>
        <v>-2.1000000000000001E-2</v>
      </c>
      <c r="IF35" s="53">
        <f t="shared" si="16"/>
        <v>1.1409090909090909E-3</v>
      </c>
      <c r="IG35" s="53">
        <f t="shared" si="17"/>
        <v>1.8200000000000001E-2</v>
      </c>
      <c r="IJ35" s="15">
        <v>4.8795999999999999</v>
      </c>
      <c r="IK35" s="15">
        <v>4.6449999999999996</v>
      </c>
      <c r="IL35" s="15">
        <v>4.5151000000000003</v>
      </c>
      <c r="IM35" s="15">
        <v>4.3456999999999999</v>
      </c>
      <c r="IN35" s="15">
        <v>4.5929000000000002</v>
      </c>
      <c r="IO35" s="15">
        <v>4.7382999999999997</v>
      </c>
      <c r="IP35" s="5" t="s">
        <v>102</v>
      </c>
      <c r="IQ35" s="15">
        <v>4.8719000000000001</v>
      </c>
      <c r="IR35" s="48">
        <v>2.5000000000000001E-3</v>
      </c>
      <c r="IS35" s="48">
        <v>8.9999999999999998E-4</v>
      </c>
      <c r="IT35" s="48">
        <v>2.2000000000000001E-3</v>
      </c>
      <c r="IU35" s="48"/>
      <c r="IV35" s="48"/>
      <c r="IW35" s="48">
        <v>-2.3999999999999998E-3</v>
      </c>
      <c r="IX35" s="48">
        <v>-4.7999999999999996E-3</v>
      </c>
      <c r="IY35" s="48">
        <v>4.4000000000000003E-3</v>
      </c>
      <c r="IZ35" s="48">
        <v>-4.4000000000000003E-3</v>
      </c>
      <c r="JA35" s="48">
        <v>-1E-3</v>
      </c>
      <c r="JB35" s="48"/>
      <c r="JC35" s="48"/>
      <c r="JD35" s="48">
        <v>-1.2999999999999999E-3</v>
      </c>
      <c r="JE35" s="48">
        <v>6.0000000000000001E-3</v>
      </c>
      <c r="JF35" s="48">
        <v>2.0999999999999999E-3</v>
      </c>
      <c r="JG35" s="48">
        <v>-4.8999999999999998E-3</v>
      </c>
      <c r="JH35" s="48">
        <v>4.1999999999999997E-3</v>
      </c>
      <c r="JI35" s="48"/>
      <c r="JJ35" s="48"/>
      <c r="JK35" s="48">
        <v>1.1999999999999999E-3</v>
      </c>
      <c r="JL35" s="48">
        <v>1.55E-2</v>
      </c>
      <c r="JM35" s="48">
        <v>4.7000000000000002E-3</v>
      </c>
      <c r="JN35" s="48">
        <v>-5.7000000000000002E-3</v>
      </c>
      <c r="JO35" s="48">
        <v>2.8E-3</v>
      </c>
      <c r="JP35" s="48"/>
      <c r="JQ35" s="48"/>
      <c r="JR35" s="48">
        <v>3.0999999999999999E-3</v>
      </c>
      <c r="JS35" s="48">
        <v>1.8E-3</v>
      </c>
      <c r="JT35" s="48">
        <v>4.1999999999999997E-3</v>
      </c>
      <c r="JU35" s="48">
        <v>2E-3</v>
      </c>
      <c r="JV35" s="48">
        <v>-1.0800000000000001E-2</v>
      </c>
      <c r="JW35" s="53">
        <f t="shared" si="18"/>
        <v>-1.0800000000000001E-2</v>
      </c>
      <c r="JX35" s="53">
        <f t="shared" si="19"/>
        <v>9.6956521739130421E-4</v>
      </c>
      <c r="JY35" s="53">
        <f t="shared" si="20"/>
        <v>1.55E-2</v>
      </c>
      <c r="KB35" s="15">
        <v>4.8795999999999999</v>
      </c>
      <c r="KC35" s="15">
        <v>4.6449999999999996</v>
      </c>
      <c r="KD35" s="15">
        <v>4.5151000000000003</v>
      </c>
      <c r="KE35" s="15">
        <v>4.3456999999999999</v>
      </c>
      <c r="KF35" s="15">
        <v>4.5929000000000002</v>
      </c>
      <c r="KG35" s="15">
        <v>4.7382999999999997</v>
      </c>
      <c r="KH35" s="15">
        <v>4.8719000000000001</v>
      </c>
      <c r="KI35" s="5" t="s">
        <v>102</v>
      </c>
      <c r="KJ35" s="15">
        <v>4.9802</v>
      </c>
      <c r="KK35" s="48"/>
      <c r="KL35" s="48"/>
      <c r="KM35" s="48">
        <v>-3.0000000000000001E-3</v>
      </c>
      <c r="KN35" s="48">
        <v>4.0000000000000001E-3</v>
      </c>
      <c r="KO35" s="48">
        <v>-8.9999999999999998E-4</v>
      </c>
      <c r="KP35" s="48">
        <v>8.8999999999999999E-3</v>
      </c>
      <c r="KQ35" s="48">
        <v>-8.8999999999999999E-3</v>
      </c>
      <c r="KR35" s="48"/>
      <c r="KS35" s="48"/>
      <c r="KT35" s="48">
        <v>-2E-3</v>
      </c>
      <c r="KU35" s="48">
        <v>-3.5000000000000001E-3</v>
      </c>
      <c r="KV35" s="48">
        <v>1.6999999999999999E-3</v>
      </c>
      <c r="KW35" s="48">
        <v>-1.2999999999999999E-3</v>
      </c>
      <c r="KX35" s="48">
        <v>4.4999999999999997E-3</v>
      </c>
      <c r="KY35" s="48"/>
      <c r="KZ35" s="48"/>
      <c r="LA35" s="48">
        <v>3.5999999999999999E-3</v>
      </c>
      <c r="LB35" s="48">
        <v>2.2000000000000001E-3</v>
      </c>
      <c r="LC35" s="48">
        <v>-8.5000000000000006E-3</v>
      </c>
      <c r="LD35" s="48">
        <v>8.0000000000000004E-4</v>
      </c>
      <c r="LE35" s="48">
        <v>-4.1000000000000003E-3</v>
      </c>
      <c r="LF35" s="48"/>
      <c r="LG35" s="48"/>
      <c r="LH35" s="48">
        <v>2.0000000000000001E-4</v>
      </c>
      <c r="LI35" s="48">
        <v>3.5999999999999999E-3</v>
      </c>
      <c r="LJ35" s="48">
        <v>1.6999999999999999E-3</v>
      </c>
      <c r="LK35" s="48">
        <v>4.3E-3</v>
      </c>
      <c r="LL35" s="48">
        <v>0.01</v>
      </c>
      <c r="LM35" s="48"/>
      <c r="LN35" s="48"/>
      <c r="LO35" s="48">
        <v>-1.1000000000000001E-3</v>
      </c>
      <c r="LP35" s="53">
        <f t="shared" si="21"/>
        <v>-8.8999999999999999E-3</v>
      </c>
      <c r="LQ35" s="53">
        <f t="shared" si="22"/>
        <v>5.8095238095238078E-4</v>
      </c>
      <c r="LR35" s="53">
        <f t="shared" si="23"/>
        <v>0.01</v>
      </c>
      <c r="LU35" s="15">
        <v>4.8795999999999999</v>
      </c>
      <c r="LV35" s="15">
        <v>4.6449999999999996</v>
      </c>
      <c r="LW35" s="15">
        <v>4.5151000000000003</v>
      </c>
      <c r="LX35" s="15">
        <v>4.3456999999999999</v>
      </c>
      <c r="LY35" s="15">
        <v>4.5929000000000002</v>
      </c>
      <c r="LZ35" s="15">
        <v>4.7382999999999997</v>
      </c>
      <c r="MA35" s="15">
        <v>4.8719000000000001</v>
      </c>
      <c r="MB35" s="15">
        <v>4.9802</v>
      </c>
      <c r="MC35" s="5" t="s">
        <v>102</v>
      </c>
      <c r="MD35" s="15">
        <v>5.0446</v>
      </c>
      <c r="ME35" s="48">
        <v>-3.0000000000000001E-3</v>
      </c>
      <c r="MF35" s="48">
        <v>-3.8E-3</v>
      </c>
      <c r="MG35" s="48">
        <v>-7.1999999999999998E-3</v>
      </c>
      <c r="MH35" s="48">
        <v>1.5E-3</v>
      </c>
      <c r="MI35" s="48"/>
      <c r="MJ35" s="48"/>
      <c r="MK35" s="48">
        <v>-3.0999999999999999E-3</v>
      </c>
      <c r="ML35" s="48">
        <v>-6.3E-3</v>
      </c>
      <c r="MM35" s="48">
        <v>7.4999999999999997E-3</v>
      </c>
      <c r="MN35" s="48">
        <v>-3.5000000000000001E-3</v>
      </c>
      <c r="MO35" s="48">
        <v>2.5999999999999999E-3</v>
      </c>
      <c r="MP35" s="48"/>
      <c r="MQ35" s="48"/>
      <c r="MR35" s="48">
        <v>-2.2000000000000001E-3</v>
      </c>
      <c r="MS35" s="48">
        <v>-2.5000000000000001E-3</v>
      </c>
      <c r="MT35" s="48">
        <v>-4.1000000000000003E-3</v>
      </c>
      <c r="MU35" s="48">
        <v>3.2000000000000002E-3</v>
      </c>
      <c r="MV35" s="48">
        <v>-2.3E-3</v>
      </c>
      <c r="MW35" s="48"/>
      <c r="MX35" s="48"/>
      <c r="MY35" s="48">
        <v>-4.1000000000000003E-3</v>
      </c>
      <c r="MZ35" s="48">
        <v>-1.0999999999999999E-2</v>
      </c>
      <c r="NA35" s="48">
        <v>-9.7000000000000003E-3</v>
      </c>
      <c r="NB35" s="48">
        <v>-1.6000000000000001E-3</v>
      </c>
      <c r="NC35" s="48">
        <v>-2.3999999999999998E-3</v>
      </c>
      <c r="ND35" s="48"/>
      <c r="NE35" s="48"/>
      <c r="NF35" s="48"/>
      <c r="NG35" s="48"/>
      <c r="NH35" s="48"/>
      <c r="NI35" s="48"/>
      <c r="NJ35" s="53">
        <f t="shared" si="24"/>
        <v>-1.0999999999999999E-2</v>
      </c>
      <c r="NK35" s="53">
        <f t="shared" si="25"/>
        <v>-2.7368421052631577E-3</v>
      </c>
      <c r="NL35" s="53">
        <f t="shared" si="26"/>
        <v>7.4999999999999997E-3</v>
      </c>
      <c r="NO35" s="4"/>
      <c r="NP35" s="15"/>
      <c r="NQ35" s="15"/>
      <c r="NR35" s="73"/>
      <c r="NS35" s="15"/>
      <c r="NT35" s="15"/>
      <c r="NU35" s="15"/>
      <c r="NV35" s="95"/>
      <c r="NW35" s="15"/>
      <c r="NX35" s="5" t="s">
        <v>102</v>
      </c>
      <c r="NY35" s="6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53">
        <f t="shared" si="27"/>
        <v>0</v>
      </c>
      <c r="PF35" s="53" t="e">
        <f t="shared" si="28"/>
        <v>#DIV/0!</v>
      </c>
      <c r="PG35" s="53">
        <f t="shared" si="29"/>
        <v>0</v>
      </c>
      <c r="PJ35" s="4"/>
      <c r="PK35" s="15"/>
      <c r="PL35" s="15"/>
      <c r="PM35" s="73"/>
      <c r="PN35" s="15"/>
      <c r="PO35" s="15"/>
      <c r="PP35" s="15"/>
      <c r="PQ35" s="95"/>
      <c r="PR35" s="15"/>
      <c r="PS35" s="15"/>
      <c r="PT35" s="5" t="s">
        <v>102</v>
      </c>
      <c r="PU35" s="15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53">
        <f t="shared" si="30"/>
        <v>0</v>
      </c>
      <c r="RB35" s="53" t="e">
        <f t="shared" si="31"/>
        <v>#DIV/0!</v>
      </c>
      <c r="RC35" s="53">
        <f t="shared" si="32"/>
        <v>0</v>
      </c>
      <c r="RE35" t="s">
        <v>0</v>
      </c>
      <c r="RF35" s="4"/>
      <c r="RG35" s="15"/>
      <c r="RH35" s="15"/>
      <c r="RI35" s="73"/>
      <c r="RJ35" s="15"/>
      <c r="RK35" s="15"/>
      <c r="RL35" s="15"/>
      <c r="RM35" s="95"/>
      <c r="RN35" s="15"/>
      <c r="RO35" s="15"/>
      <c r="RP35" s="15"/>
      <c r="RQ35" s="5" t="s">
        <v>102</v>
      </c>
      <c r="RR35" s="15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53">
        <f t="shared" si="33"/>
        <v>0</v>
      </c>
      <c r="SY35" s="53" t="e">
        <f t="shared" si="34"/>
        <v>#DIV/0!</v>
      </c>
      <c r="SZ35" s="53">
        <f t="shared" si="35"/>
        <v>0</v>
      </c>
    </row>
    <row r="36" spans="1:522" ht="15.75" thickBot="1" x14ac:dyDescent="0.3">
      <c r="B36" s="17" t="s">
        <v>5</v>
      </c>
      <c r="C36" s="107"/>
      <c r="D36" s="105">
        <f t="shared" ref="D36:AH36" si="84">SUM(D6, -D14, -D21,D27,D32,D33,D34,D35)</f>
        <v>-2.7000000000000001E-3</v>
      </c>
      <c r="E36" s="105">
        <f t="shared" si="84"/>
        <v>-5.9000000000000007E-3</v>
      </c>
      <c r="F36" s="105">
        <f t="shared" si="84"/>
        <v>-3.7900000000000003E-2</v>
      </c>
      <c r="G36" s="105">
        <f t="shared" si="84"/>
        <v>0</v>
      </c>
      <c r="H36" s="105">
        <f t="shared" si="84"/>
        <v>0</v>
      </c>
      <c r="I36" s="105">
        <f t="shared" si="84"/>
        <v>-2.4899999999999999E-2</v>
      </c>
      <c r="J36" s="105">
        <f t="shared" si="84"/>
        <v>-6.7799999999999999E-2</v>
      </c>
      <c r="K36" s="105">
        <f t="shared" si="84"/>
        <v>1.46E-2</v>
      </c>
      <c r="L36" s="105">
        <f t="shared" si="84"/>
        <v>5.9999999999999941E-4</v>
      </c>
      <c r="M36" s="105">
        <f t="shared" si="84"/>
        <v>4.0699999999999993E-2</v>
      </c>
      <c r="N36" s="105">
        <f t="shared" si="84"/>
        <v>0</v>
      </c>
      <c r="O36" s="105">
        <f t="shared" si="84"/>
        <v>0</v>
      </c>
      <c r="P36" s="105">
        <f t="shared" si="84"/>
        <v>9.7999999999999997E-3</v>
      </c>
      <c r="Q36" s="105">
        <f t="shared" si="84"/>
        <v>-2.5000000000000001E-3</v>
      </c>
      <c r="R36" s="105">
        <f t="shared" si="84"/>
        <v>-4.000000000000001E-3</v>
      </c>
      <c r="S36" s="105">
        <f t="shared" si="84"/>
        <v>-1.2500000000000001E-2</v>
      </c>
      <c r="T36" s="105">
        <f t="shared" si="84"/>
        <v>-1.3000000000000001E-2</v>
      </c>
      <c r="U36" s="105">
        <f t="shared" si="84"/>
        <v>0</v>
      </c>
      <c r="V36" s="105">
        <f t="shared" si="84"/>
        <v>0</v>
      </c>
      <c r="W36" s="105">
        <f t="shared" si="84"/>
        <v>4.0000000000000001E-3</v>
      </c>
      <c r="X36" s="105">
        <f t="shared" si="84"/>
        <v>-2.6800000000000004E-2</v>
      </c>
      <c r="Y36" s="105">
        <f t="shared" si="84"/>
        <v>-4.8999999999999998E-3</v>
      </c>
      <c r="Z36" s="105">
        <f t="shared" si="84"/>
        <v>7.1999999999999998E-3</v>
      </c>
      <c r="AA36" s="105">
        <f t="shared" si="84"/>
        <v>-1.3899999999999999E-2</v>
      </c>
      <c r="AB36" s="105">
        <f t="shared" si="84"/>
        <v>0</v>
      </c>
      <c r="AC36" s="105">
        <f t="shared" si="84"/>
        <v>0</v>
      </c>
      <c r="AD36" s="105">
        <f t="shared" si="84"/>
        <v>-6.7499999999999991E-2</v>
      </c>
      <c r="AE36" s="105">
        <f t="shared" si="84"/>
        <v>7.7000000000000002E-3</v>
      </c>
      <c r="AF36" s="105">
        <f t="shared" si="84"/>
        <v>-4.1000000000000003E-3</v>
      </c>
      <c r="AG36" s="105">
        <f t="shared" si="84"/>
        <v>-4.2099999999999999E-2</v>
      </c>
      <c r="AH36" s="105">
        <f t="shared" si="84"/>
        <v>-6.2299999999999994E-2</v>
      </c>
      <c r="AI36" s="53">
        <f t="shared" si="0"/>
        <v>-6.7799999999999999E-2</v>
      </c>
      <c r="AJ36" s="53">
        <f t="shared" si="1"/>
        <v>-9.9419354838709648E-3</v>
      </c>
      <c r="AK36" s="53">
        <f t="shared" si="2"/>
        <v>4.0699999999999993E-2</v>
      </c>
      <c r="AM36" s="108"/>
      <c r="AN36" s="187" t="s">
        <v>5</v>
      </c>
      <c r="AO36" s="107"/>
      <c r="AP36" s="105">
        <f t="shared" ref="AP36:BT36" si="85">SUM(AP6, -AP14, -AP21,AP27,AP32,AP33,AP34,AP35)</f>
        <v>0</v>
      </c>
      <c r="AQ36" s="105">
        <f t="shared" si="85"/>
        <v>0</v>
      </c>
      <c r="AR36" s="105">
        <f t="shared" si="85"/>
        <v>4.87E-2</v>
      </c>
      <c r="AS36" s="105">
        <f t="shared" si="85"/>
        <v>5.6899999999999999E-2</v>
      </c>
      <c r="AT36" s="105">
        <f>SUM(AT6, -AT14, -AT21,AT27,AT32,AT33,AT34,AT35)</f>
        <v>2.2500000000000003E-2</v>
      </c>
      <c r="AU36" s="105">
        <f t="shared" si="85"/>
        <v>-6.7999999999999996E-3</v>
      </c>
      <c r="AV36" s="105">
        <f t="shared" si="85"/>
        <v>-4.4799999999999993E-2</v>
      </c>
      <c r="AW36" s="105">
        <f t="shared" si="85"/>
        <v>0</v>
      </c>
      <c r="AX36" s="105">
        <f t="shared" si="85"/>
        <v>0</v>
      </c>
      <c r="AY36" s="105">
        <f t="shared" si="85"/>
        <v>1.6899999999999998E-2</v>
      </c>
      <c r="AZ36" s="105">
        <f t="shared" si="85"/>
        <v>1.9799999999999998E-2</v>
      </c>
      <c r="BA36" s="105">
        <f t="shared" si="85"/>
        <v>2.7200000000000002E-2</v>
      </c>
      <c r="BB36" s="105">
        <f t="shared" si="85"/>
        <v>-1.9200000000000002E-2</v>
      </c>
      <c r="BC36" s="105">
        <f t="shared" si="85"/>
        <v>-5.6999999999999993E-3</v>
      </c>
      <c r="BD36" s="105">
        <f t="shared" si="85"/>
        <v>0</v>
      </c>
      <c r="BE36" s="105">
        <f t="shared" si="85"/>
        <v>0</v>
      </c>
      <c r="BF36" s="105">
        <f t="shared" si="85"/>
        <v>1.7000000000000001E-3</v>
      </c>
      <c r="BG36" s="105">
        <f t="shared" si="85"/>
        <v>-1.12E-2</v>
      </c>
      <c r="BH36" s="105">
        <f t="shared" si="85"/>
        <v>6.1999999999999998E-3</v>
      </c>
      <c r="BI36" s="105">
        <f t="shared" si="85"/>
        <v>-4.8999999999999995E-2</v>
      </c>
      <c r="BJ36" s="105">
        <f t="shared" si="85"/>
        <v>-1.1499999999999998E-2</v>
      </c>
      <c r="BK36" s="105">
        <f t="shared" si="85"/>
        <v>0</v>
      </c>
      <c r="BL36" s="105">
        <f t="shared" si="85"/>
        <v>0</v>
      </c>
      <c r="BM36" s="105">
        <f t="shared" si="85"/>
        <v>-2.3600000000000003E-2</v>
      </c>
      <c r="BN36" s="105">
        <f t="shared" si="85"/>
        <v>-1.9800000000000002E-2</v>
      </c>
      <c r="BO36" s="105">
        <f t="shared" si="85"/>
        <v>-4.9000000000000002E-2</v>
      </c>
      <c r="BP36" s="105">
        <f t="shared" si="85"/>
        <v>3.3E-3</v>
      </c>
      <c r="BQ36" s="105">
        <f t="shared" si="85"/>
        <v>-8.5299999999999987E-2</v>
      </c>
      <c r="BR36" s="105">
        <f t="shared" si="85"/>
        <v>0</v>
      </c>
      <c r="BS36" s="105">
        <f t="shared" si="85"/>
        <v>0</v>
      </c>
      <c r="BT36" s="105">
        <f t="shared" si="85"/>
        <v>0</v>
      </c>
      <c r="BU36" s="53">
        <f t="shared" si="3"/>
        <v>-8.5299999999999987E-2</v>
      </c>
      <c r="BV36" s="53">
        <f t="shared" si="4"/>
        <v>-3.9580645161290317E-3</v>
      </c>
      <c r="BW36" s="53">
        <f t="shared" si="5"/>
        <v>5.6899999999999999E-2</v>
      </c>
      <c r="BZ36" s="108"/>
      <c r="CA36" s="107"/>
      <c r="CB36" s="17" t="s">
        <v>5</v>
      </c>
      <c r="CC36" s="97">
        <v>5.0000000000000001E-3</v>
      </c>
      <c r="CD36" s="105">
        <f t="shared" ref="CD36:DH36" si="86">SUM(CD6, -CD14, -CD21,CD27,CD32,CD33,CD34,CD35)</f>
        <v>0</v>
      </c>
      <c r="CE36" s="105">
        <f t="shared" si="86"/>
        <v>2.7800000000000002E-2</v>
      </c>
      <c r="CF36" s="105">
        <f t="shared" si="86"/>
        <v>3.9699999999999999E-2</v>
      </c>
      <c r="CG36" s="105">
        <f t="shared" si="86"/>
        <v>4.4300000000000013E-2</v>
      </c>
      <c r="CH36" s="105">
        <f t="shared" si="86"/>
        <v>-5.1300000000000005E-2</v>
      </c>
      <c r="CI36" s="105">
        <f t="shared" si="86"/>
        <v>-2.0000000000000009E-3</v>
      </c>
      <c r="CJ36" s="105">
        <f t="shared" si="86"/>
        <v>0</v>
      </c>
      <c r="CK36" s="105">
        <f t="shared" si="86"/>
        <v>0</v>
      </c>
      <c r="CL36" s="105">
        <f t="shared" si="86"/>
        <v>-9.5799999999999982E-2</v>
      </c>
      <c r="CM36" s="105">
        <f t="shared" si="86"/>
        <v>-1.84E-2</v>
      </c>
      <c r="CN36" s="105">
        <f t="shared" si="86"/>
        <v>-2.3499999999999997E-2</v>
      </c>
      <c r="CO36" s="105">
        <f t="shared" si="86"/>
        <v>-0.22240000000000001</v>
      </c>
      <c r="CP36" s="105">
        <f t="shared" si="86"/>
        <v>-1.1300000000000003E-2</v>
      </c>
      <c r="CQ36" s="105">
        <f t="shared" si="86"/>
        <v>0</v>
      </c>
      <c r="CR36" s="105">
        <f t="shared" si="86"/>
        <v>0</v>
      </c>
      <c r="CS36" s="105">
        <f t="shared" si="86"/>
        <v>-9.5600000000000004E-2</v>
      </c>
      <c r="CT36" s="105">
        <f t="shared" si="86"/>
        <v>-5.7000000000000002E-2</v>
      </c>
      <c r="CU36" s="105">
        <f t="shared" si="86"/>
        <v>-0.1835</v>
      </c>
      <c r="CV36" s="105">
        <f t="shared" si="86"/>
        <v>5.7900000000000007E-2</v>
      </c>
      <c r="CW36" s="105">
        <f t="shared" si="86"/>
        <v>4.6899999999999997E-2</v>
      </c>
      <c r="CX36" s="105">
        <f t="shared" si="86"/>
        <v>0</v>
      </c>
      <c r="CY36" s="105">
        <f t="shared" si="86"/>
        <v>0</v>
      </c>
      <c r="CZ36" s="105">
        <f t="shared" si="86"/>
        <v>6.3E-2</v>
      </c>
      <c r="DA36" s="105">
        <f t="shared" si="86"/>
        <v>0.12110000000000001</v>
      </c>
      <c r="DB36" s="105">
        <f t="shared" si="86"/>
        <v>-3.5500000000000004E-2</v>
      </c>
      <c r="DC36" s="105">
        <f t="shared" si="86"/>
        <v>2.6499999999999999E-2</v>
      </c>
      <c r="DD36" s="105">
        <f t="shared" si="86"/>
        <v>7.0099999999999996E-2</v>
      </c>
      <c r="DE36" s="105">
        <f t="shared" si="86"/>
        <v>0</v>
      </c>
      <c r="DF36" s="105">
        <f t="shared" si="86"/>
        <v>0</v>
      </c>
      <c r="DG36" s="105">
        <f t="shared" si="86"/>
        <v>4.5400000000000003E-2</v>
      </c>
      <c r="DH36" s="105">
        <f t="shared" si="86"/>
        <v>-4.1200000000000001E-2</v>
      </c>
      <c r="DI36" s="53">
        <f t="shared" si="6"/>
        <v>-0.22240000000000001</v>
      </c>
      <c r="DJ36" s="53">
        <f t="shared" si="7"/>
        <v>-9.5096774193548367E-3</v>
      </c>
      <c r="DK36" s="53">
        <f t="shared" si="8"/>
        <v>0.12110000000000001</v>
      </c>
      <c r="DM36" t="s">
        <v>0</v>
      </c>
      <c r="DN36" s="108"/>
      <c r="DO36" s="107"/>
      <c r="DP36" s="107" t="s">
        <v>0</v>
      </c>
      <c r="DQ36" s="17" t="s">
        <v>5</v>
      </c>
      <c r="DR36" s="97">
        <v>2.5000000000000001E-3</v>
      </c>
      <c r="DS36" s="105">
        <f t="shared" ref="DS36:EW36" si="87">SUM(DS6, -DS14, -DS21,DS27,DS32,DS33,DS34,DS35)</f>
        <v>-5.2299999999999999E-2</v>
      </c>
      <c r="DT36" s="105">
        <f t="shared" si="87"/>
        <v>3.9000000000000007E-3</v>
      </c>
      <c r="DU36" s="105">
        <f t="shared" si="87"/>
        <v>-4.9600000000000005E-2</v>
      </c>
      <c r="DV36" s="105">
        <f t="shared" si="87"/>
        <v>0</v>
      </c>
      <c r="DW36" s="105">
        <f t="shared" si="87"/>
        <v>0</v>
      </c>
      <c r="DX36" s="105">
        <f t="shared" si="87"/>
        <v>0.12429999999999999</v>
      </c>
      <c r="DY36" s="105">
        <f t="shared" si="87"/>
        <v>6.0100000000000001E-2</v>
      </c>
      <c r="DZ36" s="105">
        <f t="shared" si="87"/>
        <v>8.4199999999999997E-2</v>
      </c>
      <c r="EA36" s="105">
        <f t="shared" si="87"/>
        <v>9.9500000000000005E-2</v>
      </c>
      <c r="EB36" s="105">
        <f t="shared" si="87"/>
        <v>1.18E-2</v>
      </c>
      <c r="EC36" s="105">
        <f t="shared" si="87"/>
        <v>0</v>
      </c>
      <c r="ED36" s="105">
        <f t="shared" si="87"/>
        <v>0</v>
      </c>
      <c r="EE36" s="105">
        <f t="shared" si="87"/>
        <v>4.2099999999999999E-2</v>
      </c>
      <c r="EF36" s="105">
        <f t="shared" si="87"/>
        <v>4.07E-2</v>
      </c>
      <c r="EG36" s="105">
        <f t="shared" si="87"/>
        <v>-9.4600000000000004E-2</v>
      </c>
      <c r="EH36" s="105">
        <f t="shared" si="87"/>
        <v>2.9399999999999999E-2</v>
      </c>
      <c r="EI36" s="105">
        <f t="shared" si="87"/>
        <v>1.8499999999999999E-2</v>
      </c>
      <c r="EJ36" s="105">
        <f t="shared" si="87"/>
        <v>0</v>
      </c>
      <c r="EK36" s="105">
        <f t="shared" si="87"/>
        <v>0</v>
      </c>
      <c r="EL36" s="105">
        <f t="shared" si="87"/>
        <v>-1.3400000000000002E-2</v>
      </c>
      <c r="EM36" s="105">
        <f t="shared" si="87"/>
        <v>-2.9899999999999999E-2</v>
      </c>
      <c r="EN36" s="105">
        <f t="shared" si="87"/>
        <v>5.2600000000000008E-2</v>
      </c>
      <c r="EO36" s="105">
        <f t="shared" si="87"/>
        <v>5.0900000000000001E-2</v>
      </c>
      <c r="EP36" s="105">
        <f t="shared" si="87"/>
        <v>2.4300000000000002E-2</v>
      </c>
      <c r="EQ36" s="105">
        <f t="shared" si="87"/>
        <v>0</v>
      </c>
      <c r="ER36" s="105">
        <f t="shared" si="87"/>
        <v>0</v>
      </c>
      <c r="ES36" s="105">
        <f t="shared" si="87"/>
        <v>7.2599999999999998E-2</v>
      </c>
      <c r="ET36" s="105">
        <f t="shared" si="87"/>
        <v>2.9399999999999999E-2</v>
      </c>
      <c r="EU36" s="105">
        <f t="shared" si="87"/>
        <v>4.3099999999999999E-2</v>
      </c>
      <c r="EV36" s="105">
        <f t="shared" si="87"/>
        <v>-7.3399999999999993E-2</v>
      </c>
      <c r="EW36" s="105">
        <f t="shared" si="87"/>
        <v>0</v>
      </c>
      <c r="EX36" s="53">
        <f t="shared" si="9"/>
        <v>-9.4600000000000004E-2</v>
      </c>
      <c r="EY36" s="53">
        <f t="shared" si="10"/>
        <v>1.5296774193548386E-2</v>
      </c>
      <c r="EZ36" s="53">
        <f t="shared" si="11"/>
        <v>0.12429999999999999</v>
      </c>
      <c r="FC36" s="108"/>
      <c r="FD36" s="107"/>
      <c r="FE36" s="107"/>
      <c r="FF36" s="107"/>
      <c r="FG36" s="17" t="s">
        <v>5</v>
      </c>
      <c r="FH36" s="97">
        <v>2.5000000000000001E-3</v>
      </c>
      <c r="FI36" s="105">
        <f t="shared" ref="FI36:GM36" si="88">SUM(FI6, -FI14, -FI21,FI27,FI32,FI33,FI34,FI35)</f>
        <v>-9.7100000000000006E-2</v>
      </c>
      <c r="FJ36" s="105">
        <f t="shared" si="88"/>
        <v>0</v>
      </c>
      <c r="FK36" s="105">
        <f t="shared" si="88"/>
        <v>0</v>
      </c>
      <c r="FL36" s="105">
        <f t="shared" si="88"/>
        <v>2.5799999999999997E-2</v>
      </c>
      <c r="FM36" s="105">
        <f t="shared" si="88"/>
        <v>1.72E-2</v>
      </c>
      <c r="FN36" s="105">
        <f t="shared" si="88"/>
        <v>-7.7000000000000011E-3</v>
      </c>
      <c r="FO36" s="105">
        <f t="shared" si="88"/>
        <v>8.2000000000000003E-2</v>
      </c>
      <c r="FP36" s="105">
        <f t="shared" si="88"/>
        <v>2.9100000000000001E-2</v>
      </c>
      <c r="FQ36" s="105">
        <f t="shared" si="88"/>
        <v>0</v>
      </c>
      <c r="FR36" s="105">
        <f t="shared" si="88"/>
        <v>0</v>
      </c>
      <c r="FS36" s="105">
        <f t="shared" si="88"/>
        <v>-9.8999999999999991E-3</v>
      </c>
      <c r="FT36" s="105">
        <f t="shared" si="88"/>
        <v>-2.4500000000000001E-2</v>
      </c>
      <c r="FU36" s="105">
        <f t="shared" si="88"/>
        <v>7.7000000000000002E-3</v>
      </c>
      <c r="FV36" s="105">
        <f t="shared" si="88"/>
        <v>8.3999999999999995E-3</v>
      </c>
      <c r="FW36" s="105">
        <f t="shared" si="88"/>
        <v>-3.6900000000000002E-2</v>
      </c>
      <c r="FX36" s="105">
        <f t="shared" si="88"/>
        <v>0</v>
      </c>
      <c r="FY36" s="105">
        <f t="shared" si="88"/>
        <v>0</v>
      </c>
      <c r="FZ36" s="105">
        <f t="shared" si="88"/>
        <v>9.4200000000000006E-2</v>
      </c>
      <c r="GA36" s="105">
        <f t="shared" si="88"/>
        <v>7.8000000000000014E-3</v>
      </c>
      <c r="GB36" s="105">
        <f t="shared" si="88"/>
        <v>4.9500000000000002E-2</v>
      </c>
      <c r="GC36" s="105">
        <f t="shared" si="88"/>
        <v>-1.7599999999999998E-2</v>
      </c>
      <c r="GD36" s="105">
        <f t="shared" si="88"/>
        <v>-1.5300000000000001E-2</v>
      </c>
      <c r="GE36" s="105">
        <f t="shared" si="88"/>
        <v>0</v>
      </c>
      <c r="GF36" s="105">
        <f t="shared" si="88"/>
        <v>0</v>
      </c>
      <c r="GG36" s="105">
        <f t="shared" si="88"/>
        <v>1.0800000000000001E-2</v>
      </c>
      <c r="GH36" s="105">
        <f t="shared" si="88"/>
        <v>7.4499999999999997E-2</v>
      </c>
      <c r="GI36" s="105">
        <f t="shared" si="88"/>
        <v>-2.3400000000000001E-2</v>
      </c>
      <c r="GJ36" s="105">
        <f t="shared" si="88"/>
        <v>-2.9000000000000002E-3</v>
      </c>
      <c r="GK36" s="105">
        <f t="shared" si="88"/>
        <v>3.1600000000000003E-2</v>
      </c>
      <c r="GL36" s="105">
        <f t="shared" si="88"/>
        <v>0</v>
      </c>
      <c r="GM36" s="105">
        <f t="shared" si="88"/>
        <v>0</v>
      </c>
      <c r="GN36" s="53">
        <f t="shared" si="12"/>
        <v>-9.7100000000000006E-2</v>
      </c>
      <c r="GO36" s="53">
        <f t="shared" si="13"/>
        <v>6.5580645161290316E-3</v>
      </c>
      <c r="GP36" s="53">
        <f t="shared" si="14"/>
        <v>9.4200000000000006E-2</v>
      </c>
      <c r="GR36" t="s">
        <v>0</v>
      </c>
      <c r="GS36" s="245">
        <v>7.4999999999999997E-3</v>
      </c>
      <c r="GT36" s="97">
        <v>7.4999999999999997E-3</v>
      </c>
      <c r="GU36" s="97">
        <v>2.5000000000000001E-3</v>
      </c>
      <c r="GV36" s="97">
        <v>2.5000000000000001E-3</v>
      </c>
      <c r="GW36" s="97">
        <v>2.5000000000000001E-3</v>
      </c>
      <c r="GX36" s="17" t="s">
        <v>5</v>
      </c>
      <c r="GY36" s="97">
        <v>2.5000000000000001E-3</v>
      </c>
      <c r="GZ36" s="105">
        <f t="shared" ref="GZ36:ID36" si="89">SUM(GZ6, -GZ14, -GZ21,GZ27,GZ32,GZ33,GZ34,GZ35)</f>
        <v>0.1071</v>
      </c>
      <c r="HA36" s="105">
        <f t="shared" si="89"/>
        <v>0.1007</v>
      </c>
      <c r="HB36" s="105">
        <f t="shared" si="89"/>
        <v>1.43E-2</v>
      </c>
      <c r="HC36" s="105">
        <f t="shared" si="89"/>
        <v>6.7999999999999996E-3</v>
      </c>
      <c r="HD36" s="105">
        <f t="shared" si="89"/>
        <v>2.1099999999999997E-2</v>
      </c>
      <c r="HE36" s="105">
        <f t="shared" si="89"/>
        <v>0</v>
      </c>
      <c r="HF36" s="105">
        <f t="shared" si="89"/>
        <v>0</v>
      </c>
      <c r="HG36" s="105">
        <f t="shared" si="89"/>
        <v>2.53E-2</v>
      </c>
      <c r="HH36" s="105">
        <f t="shared" si="89"/>
        <v>-7.4300000000000005E-2</v>
      </c>
      <c r="HI36" s="105">
        <f t="shared" si="89"/>
        <v>1.7600000000000001E-2</v>
      </c>
      <c r="HJ36" s="105">
        <f t="shared" si="89"/>
        <v>-0.1203</v>
      </c>
      <c r="HK36" s="105">
        <f t="shared" si="89"/>
        <v>3.2600000000000004E-2</v>
      </c>
      <c r="HL36" s="105">
        <f t="shared" si="89"/>
        <v>0</v>
      </c>
      <c r="HM36" s="105">
        <f t="shared" si="89"/>
        <v>0</v>
      </c>
      <c r="HN36" s="105">
        <f t="shared" si="89"/>
        <v>4.2500000000000003E-2</v>
      </c>
      <c r="HO36" s="105">
        <f t="shared" si="89"/>
        <v>-2.41E-2</v>
      </c>
      <c r="HP36" s="105">
        <f t="shared" si="89"/>
        <v>-8.8000000000000005E-3</v>
      </c>
      <c r="HQ36" s="105">
        <f t="shared" si="89"/>
        <v>-1.1899999999999999E-2</v>
      </c>
      <c r="HR36" s="105">
        <f t="shared" si="89"/>
        <v>-7.3000000000000001E-3</v>
      </c>
      <c r="HS36" s="105">
        <f t="shared" si="89"/>
        <v>0</v>
      </c>
      <c r="HT36" s="105">
        <f t="shared" si="89"/>
        <v>0</v>
      </c>
      <c r="HU36" s="105">
        <f t="shared" si="89"/>
        <v>4.4999999999999998E-2</v>
      </c>
      <c r="HV36" s="105">
        <f t="shared" si="89"/>
        <v>8.0999999999999996E-3</v>
      </c>
      <c r="HW36" s="105">
        <f t="shared" si="89"/>
        <v>-2.6200000000000001E-2</v>
      </c>
      <c r="HX36" s="105">
        <f t="shared" si="89"/>
        <v>2.2599999999999999E-2</v>
      </c>
      <c r="HY36" s="105">
        <f t="shared" si="89"/>
        <v>-1.9400000000000001E-2</v>
      </c>
      <c r="HZ36" s="105">
        <f t="shared" si="89"/>
        <v>0</v>
      </c>
      <c r="IA36" s="105">
        <f t="shared" si="89"/>
        <v>0</v>
      </c>
      <c r="IB36" s="105">
        <f t="shared" si="89"/>
        <v>9.0000000000000011E-3</v>
      </c>
      <c r="IC36" s="105">
        <f t="shared" si="89"/>
        <v>2.24E-2</v>
      </c>
      <c r="ID36" s="105">
        <f t="shared" si="89"/>
        <v>0</v>
      </c>
      <c r="IE36" s="53">
        <f t="shared" si="15"/>
        <v>-0.1203</v>
      </c>
      <c r="IF36" s="53">
        <f t="shared" si="16"/>
        <v>5.8967741935483878E-3</v>
      </c>
      <c r="IG36" s="53">
        <f t="shared" si="17"/>
        <v>0.1071</v>
      </c>
      <c r="IJ36" s="245">
        <v>7.4999999999999997E-3</v>
      </c>
      <c r="IK36" s="97">
        <v>7.4999999999999997E-3</v>
      </c>
      <c r="IL36" s="97">
        <v>2.5000000000000001E-3</v>
      </c>
      <c r="IM36" s="97">
        <v>2.5000000000000001E-3</v>
      </c>
      <c r="IN36" s="97">
        <v>2.5000000000000001E-3</v>
      </c>
      <c r="IO36" s="97">
        <v>2.5000000000000001E-3</v>
      </c>
      <c r="IP36" s="17" t="s">
        <v>5</v>
      </c>
      <c r="IQ36" s="97">
        <v>2.5000000000000001E-3</v>
      </c>
      <c r="IR36" s="105">
        <f t="shared" ref="IR36:JV36" si="90">SUM(IR6, -IR14, -IR21,IR27,IR32,IR33,IR34,IR35)</f>
        <v>-1.2000000000000005E-3</v>
      </c>
      <c r="IS36" s="105">
        <f t="shared" si="90"/>
        <v>7.1999999999999989E-3</v>
      </c>
      <c r="IT36" s="105">
        <f t="shared" si="90"/>
        <v>1.5100000000000001E-2</v>
      </c>
      <c r="IU36" s="105">
        <f t="shared" si="90"/>
        <v>0</v>
      </c>
      <c r="IV36" s="105">
        <f t="shared" si="90"/>
        <v>0</v>
      </c>
      <c r="IW36" s="105">
        <f t="shared" si="90"/>
        <v>2.3300000000000001E-2</v>
      </c>
      <c r="IX36" s="105">
        <f t="shared" si="90"/>
        <v>-2.6100000000000002E-2</v>
      </c>
      <c r="IY36" s="105">
        <f t="shared" si="90"/>
        <v>1.1900000000000001E-2</v>
      </c>
      <c r="IZ36" s="105">
        <f t="shared" si="90"/>
        <v>-1.0499999999999999E-2</v>
      </c>
      <c r="JA36" s="105">
        <f t="shared" si="90"/>
        <v>-2.0500000000000001E-2</v>
      </c>
      <c r="JB36" s="105">
        <f t="shared" si="90"/>
        <v>0</v>
      </c>
      <c r="JC36" s="105">
        <f t="shared" si="90"/>
        <v>0</v>
      </c>
      <c r="JD36" s="105">
        <f t="shared" si="90"/>
        <v>1.2000000000000005E-3</v>
      </c>
      <c r="JE36" s="105">
        <f t="shared" si="90"/>
        <v>3.56E-2</v>
      </c>
      <c r="JF36" s="105">
        <f t="shared" si="90"/>
        <v>1.8599999999999995E-2</v>
      </c>
      <c r="JG36" s="105">
        <f t="shared" si="90"/>
        <v>-2.06E-2</v>
      </c>
      <c r="JH36" s="105">
        <f t="shared" si="90"/>
        <v>1.1300000000000001E-2</v>
      </c>
      <c r="JI36" s="105">
        <f t="shared" si="90"/>
        <v>0</v>
      </c>
      <c r="JJ36" s="105">
        <f t="shared" si="90"/>
        <v>0</v>
      </c>
      <c r="JK36" s="105">
        <f t="shared" si="90"/>
        <v>1.0299999999999998E-2</v>
      </c>
      <c r="JL36" s="105">
        <f t="shared" si="90"/>
        <v>8.3400000000000002E-2</v>
      </c>
      <c r="JM36" s="105">
        <f t="shared" si="90"/>
        <v>6.6999999999999994E-3</v>
      </c>
      <c r="JN36" s="105">
        <f t="shared" si="90"/>
        <v>-5.4400000000000004E-2</v>
      </c>
      <c r="JO36" s="105">
        <f t="shared" si="90"/>
        <v>-1.24E-2</v>
      </c>
      <c r="JP36" s="105">
        <f t="shared" si="90"/>
        <v>0</v>
      </c>
      <c r="JQ36" s="105">
        <f t="shared" si="90"/>
        <v>0</v>
      </c>
      <c r="JR36" s="105">
        <f t="shared" si="90"/>
        <v>1.3200000000000002E-2</v>
      </c>
      <c r="JS36" s="105">
        <f t="shared" si="90"/>
        <v>9.1999999999999998E-3</v>
      </c>
      <c r="JT36" s="105">
        <f t="shared" si="90"/>
        <v>1.0699999999999999E-2</v>
      </c>
      <c r="JU36" s="105">
        <f t="shared" si="90"/>
        <v>-7.6999999999999968E-3</v>
      </c>
      <c r="JV36" s="105">
        <f t="shared" si="90"/>
        <v>-2.8199999999999999E-2</v>
      </c>
      <c r="JW36" s="53">
        <f t="shared" si="18"/>
        <v>-5.4400000000000004E-2</v>
      </c>
      <c r="JX36" s="53">
        <f t="shared" si="19"/>
        <v>2.4548387096774192E-3</v>
      </c>
      <c r="JY36" s="53">
        <f t="shared" si="20"/>
        <v>8.3400000000000002E-2</v>
      </c>
      <c r="KA36" t="s">
        <v>0</v>
      </c>
      <c r="KB36" s="245">
        <v>7.4999999999999997E-3</v>
      </c>
      <c r="KC36" s="97">
        <v>7.4999999999999997E-3</v>
      </c>
      <c r="KD36" s="97">
        <v>2.5000000000000001E-3</v>
      </c>
      <c r="KE36" s="97">
        <v>2.5000000000000001E-3</v>
      </c>
      <c r="KF36" s="97">
        <v>2.5000000000000001E-3</v>
      </c>
      <c r="KG36" s="97">
        <v>2.5000000000000001E-3</v>
      </c>
      <c r="KH36" s="97">
        <v>2.5000000000000001E-3</v>
      </c>
      <c r="KI36" s="17" t="s">
        <v>5</v>
      </c>
      <c r="KJ36" s="245">
        <v>2.5000000000000001E-3</v>
      </c>
      <c r="KK36" s="105">
        <f t="shared" ref="KK36:LO36" si="91">SUM(KK6, -KK14, -KK21,KK27,KK32,KK33,KK34,KK35)</f>
        <v>0</v>
      </c>
      <c r="KL36" s="105">
        <f t="shared" si="91"/>
        <v>0</v>
      </c>
      <c r="KM36" s="105">
        <f t="shared" si="91"/>
        <v>-1.2299999999999998E-2</v>
      </c>
      <c r="KN36" s="105">
        <f t="shared" si="91"/>
        <v>2.5700000000000001E-2</v>
      </c>
      <c r="KO36" s="105">
        <f t="shared" si="91"/>
        <v>7.4000000000000003E-3</v>
      </c>
      <c r="KP36" s="105">
        <f t="shared" si="91"/>
        <v>4.8399999999999999E-2</v>
      </c>
      <c r="KQ36" s="105">
        <f t="shared" si="91"/>
        <v>-4.1999999999999996E-2</v>
      </c>
      <c r="KR36" s="105">
        <f t="shared" si="91"/>
        <v>0</v>
      </c>
      <c r="KS36" s="105">
        <f t="shared" si="91"/>
        <v>0</v>
      </c>
      <c r="KT36" s="105">
        <f t="shared" si="91"/>
        <v>-3.1999999999999997E-3</v>
      </c>
      <c r="KU36" s="105">
        <f t="shared" si="91"/>
        <v>-2.6999999999999997E-3</v>
      </c>
      <c r="KV36" s="105">
        <f t="shared" si="91"/>
        <v>1.2500000000000001E-2</v>
      </c>
      <c r="KW36" s="105">
        <f t="shared" si="91"/>
        <v>-1.8800000000000001E-2</v>
      </c>
      <c r="KX36" s="105">
        <f t="shared" si="91"/>
        <v>2.46E-2</v>
      </c>
      <c r="KY36" s="105">
        <f t="shared" si="91"/>
        <v>0</v>
      </c>
      <c r="KZ36" s="105">
        <f t="shared" si="91"/>
        <v>0</v>
      </c>
      <c r="LA36" s="105">
        <f t="shared" si="91"/>
        <v>2.76E-2</v>
      </c>
      <c r="LB36" s="105">
        <f t="shared" si="91"/>
        <v>-4.3E-3</v>
      </c>
      <c r="LC36" s="105">
        <f t="shared" si="91"/>
        <v>-1.7900000000000003E-2</v>
      </c>
      <c r="LD36" s="105">
        <f t="shared" si="91"/>
        <v>-9.1999999999999981E-3</v>
      </c>
      <c r="LE36" s="105">
        <f t="shared" si="91"/>
        <v>-1.66E-2</v>
      </c>
      <c r="LF36" s="105">
        <f t="shared" si="91"/>
        <v>0</v>
      </c>
      <c r="LG36" s="105">
        <f t="shared" si="91"/>
        <v>0</v>
      </c>
      <c r="LH36" s="105">
        <f t="shared" si="91"/>
        <v>1.06E-2</v>
      </c>
      <c r="LI36" s="105">
        <f t="shared" si="91"/>
        <v>1.6200000000000003E-2</v>
      </c>
      <c r="LJ36" s="105">
        <f t="shared" si="91"/>
        <v>2.1399999999999999E-2</v>
      </c>
      <c r="LK36" s="105">
        <f t="shared" si="91"/>
        <v>3.2300000000000002E-2</v>
      </c>
      <c r="LL36" s="105">
        <f t="shared" si="91"/>
        <v>5.8999999999999997E-2</v>
      </c>
      <c r="LM36" s="105">
        <f t="shared" si="91"/>
        <v>0</v>
      </c>
      <c r="LN36" s="105">
        <f t="shared" si="91"/>
        <v>0</v>
      </c>
      <c r="LO36" s="105">
        <f t="shared" si="91"/>
        <v>6.0000000000000001E-3</v>
      </c>
      <c r="LP36" s="53">
        <f t="shared" si="21"/>
        <v>-4.1999999999999996E-2</v>
      </c>
      <c r="LQ36" s="53">
        <f t="shared" si="22"/>
        <v>5.3129032258064524E-3</v>
      </c>
      <c r="LR36" s="53">
        <f t="shared" si="23"/>
        <v>5.8999999999999997E-2</v>
      </c>
      <c r="LT36" t="s">
        <v>0</v>
      </c>
      <c r="LU36" s="245">
        <v>7.4999999999999997E-3</v>
      </c>
      <c r="LV36" s="97">
        <v>7.4999999999999997E-3</v>
      </c>
      <c r="LW36" s="97">
        <v>2.5000000000000001E-3</v>
      </c>
      <c r="LX36" s="97">
        <v>2.5000000000000001E-3</v>
      </c>
      <c r="LY36" s="97">
        <v>2.5000000000000001E-3</v>
      </c>
      <c r="LZ36" s="97">
        <v>2.5000000000000001E-3</v>
      </c>
      <c r="MA36" s="97">
        <v>2.5000000000000001E-3</v>
      </c>
      <c r="MB36" s="245">
        <v>2.5000000000000001E-3</v>
      </c>
      <c r="MC36" s="17" t="s">
        <v>5</v>
      </c>
      <c r="MD36" s="245">
        <v>2.5000000000000001E-3</v>
      </c>
      <c r="ME36" s="105">
        <f t="shared" ref="ME36:NI36" si="92">SUM(ME6, -ME14, -ME21,ME27,ME32,ME33,ME34,ME35)</f>
        <v>5.9999999999999984E-4</v>
      </c>
      <c r="MF36" s="105">
        <f t="shared" si="92"/>
        <v>-3.0000000000000002E-2</v>
      </c>
      <c r="MG36" s="105">
        <f t="shared" si="92"/>
        <v>-5.0399999999999993E-2</v>
      </c>
      <c r="MH36" s="105">
        <f t="shared" si="92"/>
        <v>1.4799999999999999E-2</v>
      </c>
      <c r="MI36" s="105">
        <f t="shared" si="92"/>
        <v>0</v>
      </c>
      <c r="MJ36" s="105">
        <f t="shared" si="92"/>
        <v>0</v>
      </c>
      <c r="MK36" s="105">
        <f t="shared" si="92"/>
        <v>1.35E-2</v>
      </c>
      <c r="ML36" s="105">
        <f t="shared" si="92"/>
        <v>-2.9300000000000003E-2</v>
      </c>
      <c r="MM36" s="105">
        <f t="shared" si="92"/>
        <v>4.7500000000000001E-2</v>
      </c>
      <c r="MN36" s="105">
        <f t="shared" si="92"/>
        <v>-8.1000000000000013E-3</v>
      </c>
      <c r="MO36" s="105">
        <f t="shared" si="92"/>
        <v>1.8499999999999996E-2</v>
      </c>
      <c r="MP36" s="105">
        <f t="shared" si="92"/>
        <v>0</v>
      </c>
      <c r="MQ36" s="105">
        <f t="shared" si="92"/>
        <v>0</v>
      </c>
      <c r="MR36" s="105">
        <f t="shared" si="92"/>
        <v>-1.3899999999999999E-2</v>
      </c>
      <c r="MS36" s="105">
        <f t="shared" si="92"/>
        <v>4.5999999999999999E-3</v>
      </c>
      <c r="MT36" s="105">
        <f t="shared" si="92"/>
        <v>-1.03E-2</v>
      </c>
      <c r="MU36" s="105">
        <f t="shared" si="92"/>
        <v>-2.8E-3</v>
      </c>
      <c r="MV36" s="105">
        <f t="shared" si="92"/>
        <v>-1.5499999999999998E-2</v>
      </c>
      <c r="MW36" s="105">
        <f t="shared" si="92"/>
        <v>0</v>
      </c>
      <c r="MX36" s="105">
        <f t="shared" si="92"/>
        <v>0</v>
      </c>
      <c r="MY36" s="105">
        <f t="shared" si="92"/>
        <v>-2.8900000000000002E-2</v>
      </c>
      <c r="MZ36" s="105">
        <f t="shared" si="92"/>
        <v>-3.78E-2</v>
      </c>
      <c r="NA36" s="105">
        <f t="shared" si="92"/>
        <v>-7.2999999999999995E-2</v>
      </c>
      <c r="NB36" s="105">
        <f t="shared" si="92"/>
        <v>-2.69E-2</v>
      </c>
      <c r="NC36" s="105">
        <f t="shared" si="92"/>
        <v>-1.0499999999999999E-2</v>
      </c>
      <c r="ND36" s="105">
        <f t="shared" si="92"/>
        <v>0</v>
      </c>
      <c r="NE36" s="105">
        <f t="shared" si="92"/>
        <v>0</v>
      </c>
      <c r="NF36" s="105">
        <f t="shared" si="92"/>
        <v>0</v>
      </c>
      <c r="NG36" s="105">
        <f t="shared" si="92"/>
        <v>0</v>
      </c>
      <c r="NH36" s="105">
        <f t="shared" si="92"/>
        <v>0</v>
      </c>
      <c r="NI36" s="105">
        <f t="shared" si="92"/>
        <v>0</v>
      </c>
      <c r="NJ36" s="53">
        <f t="shared" si="24"/>
        <v>-7.2999999999999995E-2</v>
      </c>
      <c r="NK36" s="53">
        <f t="shared" si="25"/>
        <v>-7.674193548387098E-3</v>
      </c>
      <c r="NL36" s="53">
        <f t="shared" si="26"/>
        <v>4.7500000000000001E-2</v>
      </c>
      <c r="NN36" t="s">
        <v>0</v>
      </c>
      <c r="NO36" s="108"/>
      <c r="NP36" s="107"/>
      <c r="NQ36" s="107"/>
      <c r="NR36" s="107"/>
      <c r="NS36" s="107"/>
      <c r="NT36" s="106"/>
      <c r="NU36" s="106"/>
      <c r="NV36" s="106"/>
      <c r="NW36" s="106"/>
      <c r="NX36" s="17" t="s">
        <v>5</v>
      </c>
      <c r="NY36" s="97"/>
      <c r="NZ36" s="105">
        <f t="shared" ref="NZ36:PD36" si="93">SUM(NZ6, -NZ14, -NZ21,NZ27,NZ32,NZ33,NZ34,NZ35)</f>
        <v>0</v>
      </c>
      <c r="OA36" s="105">
        <f t="shared" si="93"/>
        <v>0</v>
      </c>
      <c r="OB36" s="105">
        <f t="shared" si="93"/>
        <v>0</v>
      </c>
      <c r="OC36" s="105">
        <f t="shared" si="93"/>
        <v>0</v>
      </c>
      <c r="OD36" s="105">
        <f t="shared" si="93"/>
        <v>0</v>
      </c>
      <c r="OE36" s="105">
        <f t="shared" si="93"/>
        <v>0</v>
      </c>
      <c r="OF36" s="105">
        <f t="shared" si="93"/>
        <v>0</v>
      </c>
      <c r="OG36" s="105">
        <f t="shared" si="93"/>
        <v>0</v>
      </c>
      <c r="OH36" s="105">
        <f t="shared" si="93"/>
        <v>0</v>
      </c>
      <c r="OI36" s="105">
        <f t="shared" si="93"/>
        <v>0</v>
      </c>
      <c r="OJ36" s="105">
        <f t="shared" si="93"/>
        <v>0</v>
      </c>
      <c r="OK36" s="105">
        <f t="shared" si="93"/>
        <v>0</v>
      </c>
      <c r="OL36" s="105">
        <f t="shared" si="93"/>
        <v>0</v>
      </c>
      <c r="OM36" s="105">
        <f t="shared" si="93"/>
        <v>0</v>
      </c>
      <c r="ON36" s="105">
        <f t="shared" si="93"/>
        <v>0</v>
      </c>
      <c r="OO36" s="105">
        <f t="shared" si="93"/>
        <v>0</v>
      </c>
      <c r="OP36" s="105">
        <f t="shared" si="93"/>
        <v>0</v>
      </c>
      <c r="OQ36" s="105">
        <f t="shared" si="93"/>
        <v>0</v>
      </c>
      <c r="OR36" s="105">
        <f t="shared" si="93"/>
        <v>0</v>
      </c>
      <c r="OS36" s="105">
        <f t="shared" si="93"/>
        <v>0</v>
      </c>
      <c r="OT36" s="105">
        <f t="shared" si="93"/>
        <v>0</v>
      </c>
      <c r="OU36" s="105">
        <f t="shared" si="93"/>
        <v>0</v>
      </c>
      <c r="OV36" s="105">
        <f t="shared" si="93"/>
        <v>0</v>
      </c>
      <c r="OW36" s="105">
        <f t="shared" si="93"/>
        <v>0</v>
      </c>
      <c r="OX36" s="105">
        <f t="shared" si="93"/>
        <v>0</v>
      </c>
      <c r="OY36" s="105">
        <f t="shared" si="93"/>
        <v>0</v>
      </c>
      <c r="OZ36" s="105">
        <f t="shared" si="93"/>
        <v>0</v>
      </c>
      <c r="PA36" s="105">
        <f t="shared" si="93"/>
        <v>0</v>
      </c>
      <c r="PB36" s="105">
        <f t="shared" si="93"/>
        <v>0</v>
      </c>
      <c r="PC36" s="105">
        <f t="shared" si="93"/>
        <v>0</v>
      </c>
      <c r="PD36" s="105">
        <f t="shared" si="93"/>
        <v>0</v>
      </c>
      <c r="PE36" s="53">
        <f t="shared" si="27"/>
        <v>0</v>
      </c>
      <c r="PF36" s="53">
        <f t="shared" si="28"/>
        <v>0</v>
      </c>
      <c r="PG36" s="53">
        <f t="shared" si="29"/>
        <v>0</v>
      </c>
      <c r="PI36" t="s">
        <v>0</v>
      </c>
      <c r="PJ36" s="108"/>
      <c r="PK36" s="107"/>
      <c r="PL36" s="107"/>
      <c r="PM36" s="107"/>
      <c r="PN36" s="107"/>
      <c r="PO36" s="106"/>
      <c r="PP36" s="106"/>
      <c r="PQ36" s="106"/>
      <c r="PR36" s="106"/>
      <c r="PS36" s="106"/>
      <c r="PT36" s="17" t="s">
        <v>5</v>
      </c>
      <c r="PU36" s="97"/>
      <c r="PV36" s="105">
        <f t="shared" ref="PV36:QZ36" si="94">SUM(PV6, -PV14, -PV21,PV27,PV32,PV33,PV34,PV35)</f>
        <v>0</v>
      </c>
      <c r="PW36" s="105">
        <f t="shared" si="94"/>
        <v>0</v>
      </c>
      <c r="PX36" s="105">
        <f t="shared" si="94"/>
        <v>0</v>
      </c>
      <c r="PY36" s="105">
        <f t="shared" si="94"/>
        <v>0</v>
      </c>
      <c r="PZ36" s="105">
        <f t="shared" si="94"/>
        <v>0</v>
      </c>
      <c r="QA36" s="105">
        <f t="shared" si="94"/>
        <v>0</v>
      </c>
      <c r="QB36" s="105">
        <f t="shared" si="94"/>
        <v>0</v>
      </c>
      <c r="QC36" s="105">
        <f t="shared" si="94"/>
        <v>0</v>
      </c>
      <c r="QD36" s="105">
        <f t="shared" si="94"/>
        <v>0</v>
      </c>
      <c r="QE36" s="105">
        <f t="shared" si="94"/>
        <v>0</v>
      </c>
      <c r="QF36" s="105">
        <f t="shared" si="94"/>
        <v>0</v>
      </c>
      <c r="QG36" s="105">
        <f t="shared" si="94"/>
        <v>0</v>
      </c>
      <c r="QH36" s="105">
        <f t="shared" si="94"/>
        <v>0</v>
      </c>
      <c r="QI36" s="105">
        <f t="shared" si="94"/>
        <v>0</v>
      </c>
      <c r="QJ36" s="105">
        <f t="shared" si="94"/>
        <v>0</v>
      </c>
      <c r="QK36" s="105">
        <f t="shared" si="94"/>
        <v>0</v>
      </c>
      <c r="QL36" s="105">
        <f t="shared" si="94"/>
        <v>0</v>
      </c>
      <c r="QM36" s="105">
        <f t="shared" si="94"/>
        <v>0</v>
      </c>
      <c r="QN36" s="105">
        <f t="shared" si="94"/>
        <v>0</v>
      </c>
      <c r="QO36" s="105">
        <f t="shared" si="94"/>
        <v>0</v>
      </c>
      <c r="QP36" s="105">
        <f t="shared" si="94"/>
        <v>0</v>
      </c>
      <c r="QQ36" s="105">
        <f t="shared" si="94"/>
        <v>0</v>
      </c>
      <c r="QR36" s="105">
        <f t="shared" si="94"/>
        <v>0</v>
      </c>
      <c r="QS36" s="105">
        <f t="shared" si="94"/>
        <v>0</v>
      </c>
      <c r="QT36" s="105">
        <f t="shared" si="94"/>
        <v>0</v>
      </c>
      <c r="QU36" s="105">
        <f t="shared" si="94"/>
        <v>0</v>
      </c>
      <c r="QV36" s="105">
        <f t="shared" si="94"/>
        <v>0</v>
      </c>
      <c r="QW36" s="105">
        <f t="shared" si="94"/>
        <v>0</v>
      </c>
      <c r="QX36" s="105">
        <f t="shared" si="94"/>
        <v>0</v>
      </c>
      <c r="QY36" s="105">
        <f t="shared" si="94"/>
        <v>0</v>
      </c>
      <c r="QZ36" s="105">
        <f t="shared" si="94"/>
        <v>0</v>
      </c>
      <c r="RA36" s="53">
        <f t="shared" si="30"/>
        <v>0</v>
      </c>
      <c r="RB36" s="53">
        <f t="shared" si="31"/>
        <v>0</v>
      </c>
      <c r="RC36" s="53">
        <f t="shared" si="32"/>
        <v>0</v>
      </c>
      <c r="RE36" t="s">
        <v>0</v>
      </c>
      <c r="RF36" s="108"/>
      <c r="RG36" s="107"/>
      <c r="RH36" s="107"/>
      <c r="RI36" s="107"/>
      <c r="RJ36" s="107"/>
      <c r="RK36" s="106"/>
      <c r="RL36" s="106"/>
      <c r="RM36" s="106"/>
      <c r="RN36" s="106"/>
      <c r="RO36" s="106"/>
      <c r="RP36" s="106"/>
      <c r="RQ36" s="17" t="s">
        <v>5</v>
      </c>
      <c r="RR36" s="97"/>
      <c r="RS36" s="105">
        <f t="shared" ref="RS36:SW36" si="95">SUM(RS6, -RS14, -RS21,RS27,RS32,RS33,RS34,RS35)</f>
        <v>0</v>
      </c>
      <c r="RT36" s="105">
        <f t="shared" si="95"/>
        <v>0</v>
      </c>
      <c r="RU36" s="105">
        <f t="shared" si="95"/>
        <v>0</v>
      </c>
      <c r="RV36" s="105">
        <f t="shared" si="95"/>
        <v>0</v>
      </c>
      <c r="RW36" s="105">
        <f t="shared" si="95"/>
        <v>0</v>
      </c>
      <c r="RX36" s="105">
        <f t="shared" si="95"/>
        <v>0</v>
      </c>
      <c r="RY36" s="105">
        <f t="shared" si="95"/>
        <v>0</v>
      </c>
      <c r="RZ36" s="105">
        <f t="shared" si="95"/>
        <v>0</v>
      </c>
      <c r="SA36" s="105">
        <f t="shared" si="95"/>
        <v>0</v>
      </c>
      <c r="SB36" s="105">
        <f t="shared" si="95"/>
        <v>0</v>
      </c>
      <c r="SC36" s="105">
        <f t="shared" si="95"/>
        <v>0</v>
      </c>
      <c r="SD36" s="105">
        <f t="shared" si="95"/>
        <v>0</v>
      </c>
      <c r="SE36" s="105">
        <f t="shared" si="95"/>
        <v>0</v>
      </c>
      <c r="SF36" s="105">
        <f t="shared" si="95"/>
        <v>0</v>
      </c>
      <c r="SG36" s="105">
        <f t="shared" si="95"/>
        <v>0</v>
      </c>
      <c r="SH36" s="105">
        <f t="shared" si="95"/>
        <v>0</v>
      </c>
      <c r="SI36" s="105">
        <f t="shared" si="95"/>
        <v>0</v>
      </c>
      <c r="SJ36" s="105">
        <f t="shared" si="95"/>
        <v>0</v>
      </c>
      <c r="SK36" s="105">
        <f t="shared" si="95"/>
        <v>0</v>
      </c>
      <c r="SL36" s="105">
        <f t="shared" si="95"/>
        <v>0</v>
      </c>
      <c r="SM36" s="105">
        <f t="shared" si="95"/>
        <v>0</v>
      </c>
      <c r="SN36" s="105">
        <f t="shared" si="95"/>
        <v>0</v>
      </c>
      <c r="SO36" s="105">
        <f t="shared" si="95"/>
        <v>0</v>
      </c>
      <c r="SP36" s="105">
        <f t="shared" si="95"/>
        <v>0</v>
      </c>
      <c r="SQ36" s="105">
        <f t="shared" si="95"/>
        <v>0</v>
      </c>
      <c r="SR36" s="105">
        <f t="shared" si="95"/>
        <v>0</v>
      </c>
      <c r="SS36" s="105">
        <f t="shared" si="95"/>
        <v>0</v>
      </c>
      <c r="ST36" s="105">
        <f t="shared" si="95"/>
        <v>0</v>
      </c>
      <c r="SU36" s="105">
        <f t="shared" si="95"/>
        <v>0</v>
      </c>
      <c r="SV36" s="105">
        <f t="shared" si="95"/>
        <v>0</v>
      </c>
      <c r="SW36" s="105">
        <f t="shared" si="95"/>
        <v>0</v>
      </c>
      <c r="SX36" s="53">
        <f t="shared" si="33"/>
        <v>0</v>
      </c>
      <c r="SY36" s="53">
        <f t="shared" si="34"/>
        <v>0</v>
      </c>
      <c r="SZ36" s="53">
        <f t="shared" si="35"/>
        <v>0</v>
      </c>
    </row>
    <row r="37" spans="1:522" ht="15.75" thickBot="1" x14ac:dyDescent="0.3">
      <c r="B37" s="5" t="s">
        <v>91</v>
      </c>
      <c r="C37" s="15">
        <v>73.028999999999996</v>
      </c>
      <c r="D37" s="48">
        <v>6.9999999999999999E-4</v>
      </c>
      <c r="E37" s="48">
        <v>-5.4999999999999997E-3</v>
      </c>
      <c r="F37" s="48">
        <v>-9.4999999999999998E-3</v>
      </c>
      <c r="G37" s="48"/>
      <c r="H37" s="48"/>
      <c r="I37" s="48">
        <v>3.8E-3</v>
      </c>
      <c r="J37" s="48">
        <v>-3.5999999999999999E-3</v>
      </c>
      <c r="K37" s="48">
        <v>7.0000000000000001E-3</v>
      </c>
      <c r="L37" s="48">
        <v>-1.1999999999999999E-3</v>
      </c>
      <c r="M37" s="48">
        <v>2.0999999999999999E-3</v>
      </c>
      <c r="N37" s="48"/>
      <c r="O37" s="48"/>
      <c r="P37" s="48">
        <v>4.1999999999999997E-3</v>
      </c>
      <c r="Q37" s="48">
        <v>-1.8E-3</v>
      </c>
      <c r="R37" s="48">
        <v>0</v>
      </c>
      <c r="S37" s="48">
        <v>5.0000000000000001E-3</v>
      </c>
      <c r="T37" s="48">
        <v>-4.3E-3</v>
      </c>
      <c r="U37" s="48"/>
      <c r="V37" s="48"/>
      <c r="W37" s="48">
        <v>8.9999999999999998E-4</v>
      </c>
      <c r="X37" s="48">
        <v>-4.3E-3</v>
      </c>
      <c r="Y37" s="48">
        <v>-6.9999999999999999E-4</v>
      </c>
      <c r="Z37" s="48">
        <v>5.9999999999999995E-4</v>
      </c>
      <c r="AA37" s="48">
        <v>-3.5000000000000001E-3</v>
      </c>
      <c r="AB37" s="48"/>
      <c r="AC37" s="48"/>
      <c r="AD37" s="48">
        <v>-1.2200000000000001E-2</v>
      </c>
      <c r="AE37" s="48">
        <v>2.7000000000000001E-3</v>
      </c>
      <c r="AF37" s="48">
        <v>-3.8E-3</v>
      </c>
      <c r="AG37" s="48">
        <v>-6.0000000000000001E-3</v>
      </c>
      <c r="AH37" s="48">
        <v>-9.1000000000000004E-3</v>
      </c>
      <c r="AI37" s="49">
        <f t="shared" si="0"/>
        <v>-1.2200000000000001E-2</v>
      </c>
      <c r="AJ37" s="49">
        <f t="shared" si="1"/>
        <v>-1.6739130434782611E-3</v>
      </c>
      <c r="AK37" s="49">
        <f t="shared" si="2"/>
        <v>7.0000000000000001E-3</v>
      </c>
      <c r="AM37" s="15">
        <v>73.028999999999996</v>
      </c>
      <c r="AN37" s="9" t="s">
        <v>91</v>
      </c>
      <c r="AO37" s="15">
        <v>70.165999999999997</v>
      </c>
      <c r="AP37" s="48"/>
      <c r="AQ37" s="48"/>
      <c r="AR37" s="48">
        <v>3.3E-3</v>
      </c>
      <c r="AS37" s="48">
        <v>1.24E-2</v>
      </c>
      <c r="AT37" s="48">
        <v>5.0000000000000001E-4</v>
      </c>
      <c r="AU37" s="48">
        <v>-1.1000000000000001E-3</v>
      </c>
      <c r="AV37" s="48">
        <v>-1.11E-2</v>
      </c>
      <c r="AW37" s="48"/>
      <c r="AX37" s="48"/>
      <c r="AY37" s="48">
        <v>-2.2000000000000001E-3</v>
      </c>
      <c r="AZ37" s="48">
        <v>3.0999999999999999E-3</v>
      </c>
      <c r="BA37" s="48">
        <v>1.24E-2</v>
      </c>
      <c r="BB37" s="48">
        <v>-6.1000000000000004E-3</v>
      </c>
      <c r="BC37" s="48">
        <v>-1.2999999999999999E-3</v>
      </c>
      <c r="BD37" s="48"/>
      <c r="BE37" s="48"/>
      <c r="BF37" s="48">
        <v>1.6999999999999999E-3</v>
      </c>
      <c r="BG37" s="48">
        <v>-7.7000000000000002E-3</v>
      </c>
      <c r="BH37" s="48">
        <v>1.3599999999999999E-2</v>
      </c>
      <c r="BI37" s="48">
        <v>-1.6000000000000001E-3</v>
      </c>
      <c r="BJ37" s="48">
        <v>-1.1999999999999999E-3</v>
      </c>
      <c r="BK37" s="48"/>
      <c r="BL37" s="48"/>
      <c r="BM37" s="48">
        <v>-8.0999999999999996E-3</v>
      </c>
      <c r="BN37" s="48">
        <v>-7.4000000000000003E-3</v>
      </c>
      <c r="BO37" s="48">
        <v>-3.2000000000000002E-3</v>
      </c>
      <c r="BP37" s="48">
        <v>-4.1000000000000003E-3</v>
      </c>
      <c r="BQ37" s="48">
        <v>-3.0099999999999998E-2</v>
      </c>
      <c r="BR37" s="48"/>
      <c r="BS37" s="48"/>
      <c r="BT37" s="48"/>
      <c r="BU37" s="49">
        <f t="shared" si="3"/>
        <v>-3.0099999999999998E-2</v>
      </c>
      <c r="BV37" s="49">
        <f t="shared" si="4"/>
        <v>-1.9100000000000002E-3</v>
      </c>
      <c r="BW37" s="49">
        <f t="shared" si="5"/>
        <v>1.3599999999999999E-2</v>
      </c>
      <c r="BZ37" s="15">
        <v>73.028999999999996</v>
      </c>
      <c r="CA37" s="15">
        <v>70.165999999999997</v>
      </c>
      <c r="CB37" s="5" t="s">
        <v>91</v>
      </c>
      <c r="CC37" s="15">
        <v>66.52</v>
      </c>
      <c r="CD37" s="48"/>
      <c r="CE37" s="48">
        <v>1.21E-2</v>
      </c>
      <c r="CF37" s="48">
        <v>-8.3000000000000001E-3</v>
      </c>
      <c r="CG37" s="48">
        <v>7.6E-3</v>
      </c>
      <c r="CH37" s="48">
        <v>-1.1299999999999999E-2</v>
      </c>
      <c r="CI37" s="48">
        <v>1.2999999999999999E-3</v>
      </c>
      <c r="CJ37" s="48"/>
      <c r="CK37" s="48"/>
      <c r="CL37" s="48">
        <v>-3.09E-2</v>
      </c>
      <c r="CM37" s="48">
        <v>1.9800000000000002E-2</v>
      </c>
      <c r="CN37" s="48">
        <v>-9.1000000000000004E-3</v>
      </c>
      <c r="CO37" s="48">
        <v>-2.7900000000000001E-2</v>
      </c>
      <c r="CP37" s="48">
        <v>2.7699999999999999E-2</v>
      </c>
      <c r="CQ37" s="48"/>
      <c r="CR37" s="48"/>
      <c r="CS37" s="48">
        <v>-2.0500000000000001E-2</v>
      </c>
      <c r="CT37" s="48">
        <v>-2.8E-3</v>
      </c>
      <c r="CU37" s="48">
        <v>-2.7199999999999998E-2</v>
      </c>
      <c r="CV37" s="48">
        <v>1.17E-2</v>
      </c>
      <c r="CW37" s="48">
        <v>7.1000000000000004E-3</v>
      </c>
      <c r="CX37" s="48"/>
      <c r="CY37" s="48"/>
      <c r="CZ37" s="48">
        <v>1.6999999999999999E-3</v>
      </c>
      <c r="DA37" s="48">
        <v>2.2800000000000001E-2</v>
      </c>
      <c r="DB37" s="48">
        <v>4.0000000000000001E-3</v>
      </c>
      <c r="DC37" s="48">
        <v>4.4000000000000003E-3</v>
      </c>
      <c r="DD37" s="48">
        <v>-2.9999999999999997E-4</v>
      </c>
      <c r="DE37" s="48"/>
      <c r="DF37" s="48"/>
      <c r="DG37" s="48">
        <v>-2.0999999999999999E-3</v>
      </c>
      <c r="DH37" s="48">
        <v>-1.0699999999999999E-2</v>
      </c>
      <c r="DI37" s="49">
        <f t="shared" si="6"/>
        <v>-3.09E-2</v>
      </c>
      <c r="DJ37" s="49">
        <f t="shared" si="7"/>
        <v>-1.4045454545454541E-3</v>
      </c>
      <c r="DK37" s="49">
        <f t="shared" si="8"/>
        <v>2.7699999999999999E-2</v>
      </c>
      <c r="DN37" s="15">
        <v>73.028999999999996</v>
      </c>
      <c r="DO37" s="15">
        <v>70.165999999999997</v>
      </c>
      <c r="DP37" s="15">
        <v>66.52</v>
      </c>
      <c r="DQ37" s="5" t="s">
        <v>91</v>
      </c>
      <c r="DR37" s="15">
        <v>64.064999999999998</v>
      </c>
      <c r="DS37" s="48">
        <v>-1.0500000000000001E-2</v>
      </c>
      <c r="DT37" s="48">
        <v>7.1999999999999998E-3</v>
      </c>
      <c r="DU37" s="48">
        <v>-4.1000000000000003E-3</v>
      </c>
      <c r="DV37" s="48"/>
      <c r="DW37" s="48"/>
      <c r="DX37" s="48">
        <v>1.9800000000000002E-2</v>
      </c>
      <c r="DY37" s="48">
        <v>3.8E-3</v>
      </c>
      <c r="DZ37" s="48">
        <v>7.0000000000000001E-3</v>
      </c>
      <c r="EA37" s="48">
        <v>9.1999999999999998E-3</v>
      </c>
      <c r="EB37" s="48">
        <v>-6.4000000000000003E-3</v>
      </c>
      <c r="EC37" s="48"/>
      <c r="ED37" s="48"/>
      <c r="EE37" s="48">
        <v>-3.0999999999999999E-3</v>
      </c>
      <c r="EF37" s="48">
        <v>-1.9E-3</v>
      </c>
      <c r="EG37" s="48">
        <v>-1.5599999999999999E-2</v>
      </c>
      <c r="EH37" s="48">
        <v>-6.9999999999999999E-4</v>
      </c>
      <c r="EI37" s="48">
        <v>8.6E-3</v>
      </c>
      <c r="EJ37" s="48"/>
      <c r="EK37" s="48"/>
      <c r="EL37" s="48">
        <v>3.2000000000000002E-3</v>
      </c>
      <c r="EM37" s="48">
        <v>-9.1000000000000004E-3</v>
      </c>
      <c r="EN37" s="48">
        <v>-1.1000000000000001E-3</v>
      </c>
      <c r="EO37" s="48">
        <v>8.0000000000000002E-3</v>
      </c>
      <c r="EP37" s="48">
        <v>-1E-4</v>
      </c>
      <c r="EQ37" s="48"/>
      <c r="ER37" s="48"/>
      <c r="ES37" s="48">
        <v>3.3999999999999998E-3</v>
      </c>
      <c r="ET37" s="48">
        <v>-1.1999999999999999E-3</v>
      </c>
      <c r="EU37" s="48">
        <v>0.01</v>
      </c>
      <c r="EV37" s="48">
        <v>4.1999999999999997E-3</v>
      </c>
      <c r="EW37" s="48"/>
      <c r="EX37" s="49">
        <f t="shared" si="9"/>
        <v>-1.5599999999999999E-2</v>
      </c>
      <c r="EY37" s="49">
        <f t="shared" si="10"/>
        <v>1.3909090909090911E-3</v>
      </c>
      <c r="EZ37" s="49">
        <f t="shared" si="11"/>
        <v>1.9800000000000002E-2</v>
      </c>
      <c r="FC37" s="15">
        <v>73.028999999999996</v>
      </c>
      <c r="FD37" s="15">
        <v>70.165999999999997</v>
      </c>
      <c r="FE37" s="15">
        <v>66.52</v>
      </c>
      <c r="FF37" s="15">
        <v>64.064999999999998</v>
      </c>
      <c r="FG37" s="5" t="s">
        <v>91</v>
      </c>
      <c r="FH37" s="15">
        <v>65.626999999999995</v>
      </c>
      <c r="FI37" s="48">
        <v>-1.2500000000000001E-2</v>
      </c>
      <c r="FJ37" s="48"/>
      <c r="FK37" s="48"/>
      <c r="FL37" s="48">
        <v>-2.7000000000000001E-3</v>
      </c>
      <c r="FM37" s="48">
        <v>-5.9999999999999995E-4</v>
      </c>
      <c r="FN37" s="48">
        <v>-9.7999999999999997E-3</v>
      </c>
      <c r="FO37" s="48">
        <v>1.4E-2</v>
      </c>
      <c r="FP37" s="48">
        <v>1.2999999999999999E-2</v>
      </c>
      <c r="FQ37" s="48"/>
      <c r="FR37" s="48"/>
      <c r="FS37" s="48">
        <v>2.0000000000000001E-4</v>
      </c>
      <c r="FT37" s="48">
        <v>-4.7000000000000002E-3</v>
      </c>
      <c r="FU37" s="48">
        <v>-1.4200000000000001E-2</v>
      </c>
      <c r="FV37" s="48">
        <v>2E-3</v>
      </c>
      <c r="FW37" s="48">
        <v>-1.32E-2</v>
      </c>
      <c r="FX37" s="48"/>
      <c r="FY37" s="48"/>
      <c r="FZ37" s="48">
        <v>2.0799999999999999E-2</v>
      </c>
      <c r="GA37" s="48">
        <v>1.0200000000000001E-2</v>
      </c>
      <c r="GB37" s="48">
        <v>1.0500000000000001E-2</v>
      </c>
      <c r="GC37" s="48">
        <v>-3.3E-3</v>
      </c>
      <c r="GD37" s="48">
        <v>-4.1999999999999997E-3</v>
      </c>
      <c r="GE37" s="48"/>
      <c r="GF37" s="48"/>
      <c r="GG37" s="48">
        <v>2.3999999999999998E-3</v>
      </c>
      <c r="GH37" s="48">
        <v>1.4800000000000001E-2</v>
      </c>
      <c r="GI37" s="48">
        <v>1E-4</v>
      </c>
      <c r="GJ37" s="48">
        <v>3.8E-3</v>
      </c>
      <c r="GK37" s="48">
        <v>8.0000000000000004E-4</v>
      </c>
      <c r="GL37" s="48"/>
      <c r="GM37" s="48"/>
      <c r="GN37" s="49">
        <f t="shared" si="12"/>
        <v>-1.4200000000000001E-2</v>
      </c>
      <c r="GO37" s="49">
        <f t="shared" si="13"/>
        <v>1.3047619047619047E-3</v>
      </c>
      <c r="GP37" s="49">
        <f t="shared" si="14"/>
        <v>2.0799999999999999E-2</v>
      </c>
      <c r="GS37" s="15">
        <v>73.028999999999996</v>
      </c>
      <c r="GT37" s="15">
        <v>70.165999999999997</v>
      </c>
      <c r="GU37" s="15">
        <v>66.52</v>
      </c>
      <c r="GV37" s="15">
        <v>64.064999999999998</v>
      </c>
      <c r="GW37" s="15">
        <v>65.626999999999995</v>
      </c>
      <c r="GX37" s="5" t="s">
        <v>91</v>
      </c>
      <c r="GY37" s="15">
        <v>66.742999999999995</v>
      </c>
      <c r="GZ37" s="48">
        <v>1.26E-2</v>
      </c>
      <c r="HA37" s="48">
        <v>2.23E-2</v>
      </c>
      <c r="HB37" s="48">
        <v>1.0999999999999999E-2</v>
      </c>
      <c r="HC37" s="48">
        <v>8.3000000000000001E-3</v>
      </c>
      <c r="HD37" s="48">
        <v>1.0699999999999999E-2</v>
      </c>
      <c r="HE37" s="48"/>
      <c r="HF37" s="48"/>
      <c r="HG37" s="48">
        <v>-2.7000000000000001E-3</v>
      </c>
      <c r="HH37" s="48">
        <v>-1.34E-2</v>
      </c>
      <c r="HI37" s="48">
        <v>-2.0999999999999999E-3</v>
      </c>
      <c r="HJ37" s="48">
        <v>-1.9E-2</v>
      </c>
      <c r="HK37" s="48">
        <v>7.1000000000000004E-3</v>
      </c>
      <c r="HL37" s="48"/>
      <c r="HM37" s="48"/>
      <c r="HN37" s="48">
        <v>4.1000000000000003E-3</v>
      </c>
      <c r="HO37" s="48">
        <v>-3.5999999999999999E-3</v>
      </c>
      <c r="HP37" s="48">
        <v>-1.6999999999999999E-3</v>
      </c>
      <c r="HQ37" s="48">
        <v>-4.8999999999999998E-3</v>
      </c>
      <c r="HR37" s="48">
        <v>-3.7000000000000002E-3</v>
      </c>
      <c r="HS37" s="48"/>
      <c r="HT37" s="48"/>
      <c r="HU37" s="48">
        <v>1.17E-2</v>
      </c>
      <c r="HV37" s="48">
        <v>-1.6000000000000001E-3</v>
      </c>
      <c r="HW37" s="48">
        <v>-7.7999999999999996E-3</v>
      </c>
      <c r="HX37" s="48">
        <v>4.4999999999999997E-3</v>
      </c>
      <c r="HY37" s="48">
        <v>-1.2999999999999999E-3</v>
      </c>
      <c r="HZ37" s="48"/>
      <c r="IA37" s="48"/>
      <c r="IB37" s="48">
        <v>2.8999999999999998E-3</v>
      </c>
      <c r="IC37" s="48">
        <v>9.5999999999999992E-3</v>
      </c>
      <c r="ID37" s="48"/>
      <c r="IE37" s="49">
        <f t="shared" si="15"/>
        <v>-1.9E-2</v>
      </c>
      <c r="IF37" s="49">
        <f t="shared" si="16"/>
        <v>1.9545454545454545E-3</v>
      </c>
      <c r="IG37" s="49">
        <f t="shared" si="17"/>
        <v>2.23E-2</v>
      </c>
      <c r="IJ37" s="15">
        <v>73.028999999999996</v>
      </c>
      <c r="IK37" s="15">
        <v>70.165999999999997</v>
      </c>
      <c r="IL37" s="15">
        <v>66.52</v>
      </c>
      <c r="IM37" s="15">
        <v>64.064999999999998</v>
      </c>
      <c r="IN37" s="15">
        <v>65.626999999999995</v>
      </c>
      <c r="IO37" s="15">
        <v>66.742999999999995</v>
      </c>
      <c r="IP37" s="5" t="s">
        <v>91</v>
      </c>
      <c r="IQ37" s="15">
        <v>69.647999999999996</v>
      </c>
      <c r="IR37" s="48">
        <v>-5.9999999999999995E-4</v>
      </c>
      <c r="IS37" s="48">
        <v>5.8999999999999999E-3</v>
      </c>
      <c r="IT37" s="48">
        <v>4.0000000000000002E-4</v>
      </c>
      <c r="IU37" s="48"/>
      <c r="IV37" s="48"/>
      <c r="IW37" s="48">
        <v>2.3999999999999998E-3</v>
      </c>
      <c r="IX37" s="48">
        <v>6.9999999999999999E-4</v>
      </c>
      <c r="IY37" s="48">
        <v>2.5999999999999999E-3</v>
      </c>
      <c r="IZ37" s="48">
        <v>-1.4E-3</v>
      </c>
      <c r="JA37" s="48">
        <v>-2E-3</v>
      </c>
      <c r="JB37" s="48"/>
      <c r="JC37" s="48"/>
      <c r="JD37" s="48">
        <v>-1.6999999999999999E-3</v>
      </c>
      <c r="JE37" s="48">
        <v>-1.6000000000000001E-3</v>
      </c>
      <c r="JF37" s="48">
        <v>3.5999999999999999E-3</v>
      </c>
      <c r="JG37" s="48">
        <v>-2.3E-3</v>
      </c>
      <c r="JH37" s="48">
        <v>8.9999999999999998E-4</v>
      </c>
      <c r="JI37" s="48"/>
      <c r="JJ37" s="48"/>
      <c r="JK37" s="48">
        <v>6.1000000000000004E-3</v>
      </c>
      <c r="JL37" s="48">
        <v>4.7999999999999996E-3</v>
      </c>
      <c r="JM37" s="48">
        <v>6.6E-3</v>
      </c>
      <c r="JN37" s="48">
        <v>-6.8999999999999999E-3</v>
      </c>
      <c r="JO37" s="48">
        <v>-6.0000000000000001E-3</v>
      </c>
      <c r="JP37" s="48"/>
      <c r="JQ37" s="48"/>
      <c r="JR37" s="48">
        <v>-5.9999999999999995E-4</v>
      </c>
      <c r="JS37" s="48">
        <v>-6.4999999999999997E-3</v>
      </c>
      <c r="JT37" s="48">
        <v>-1E-4</v>
      </c>
      <c r="JU37" s="48">
        <v>2.8999999999999998E-3</v>
      </c>
      <c r="JV37" s="48">
        <v>5.9999999999999995E-4</v>
      </c>
      <c r="JW37" s="49">
        <f t="shared" si="18"/>
        <v>-6.8999999999999999E-3</v>
      </c>
      <c r="JX37" s="49">
        <f t="shared" si="19"/>
        <v>3.3913043478260861E-4</v>
      </c>
      <c r="JY37" s="49">
        <f t="shared" si="20"/>
        <v>6.6E-3</v>
      </c>
      <c r="KB37" s="15">
        <v>73.028999999999996</v>
      </c>
      <c r="KC37" s="15">
        <v>70.165999999999997</v>
      </c>
      <c r="KD37" s="15">
        <v>66.52</v>
      </c>
      <c r="KE37" s="15">
        <v>64.064999999999998</v>
      </c>
      <c r="KF37" s="15">
        <v>65.626999999999995</v>
      </c>
      <c r="KG37" s="15">
        <v>66.742999999999995</v>
      </c>
      <c r="KH37" s="15">
        <v>69.647999999999996</v>
      </c>
      <c r="KI37" s="5" t="s">
        <v>91</v>
      </c>
      <c r="KJ37" s="15">
        <v>70.087000000000003</v>
      </c>
      <c r="KK37" s="48"/>
      <c r="KL37" s="48"/>
      <c r="KM37" s="48">
        <v>-1.1999999999999999E-3</v>
      </c>
      <c r="KN37" s="48">
        <v>-5.0000000000000001E-4</v>
      </c>
      <c r="KO37" s="180">
        <v>2.8E-3</v>
      </c>
      <c r="KP37" s="48">
        <v>5.4000000000000003E-3</v>
      </c>
      <c r="KQ37" s="48">
        <v>-9.2999999999999992E-3</v>
      </c>
      <c r="KR37" s="48"/>
      <c r="KS37" s="48"/>
      <c r="KT37" s="48">
        <v>-5.0000000000000001E-4</v>
      </c>
      <c r="KU37" s="48">
        <v>3.2000000000000002E-3</v>
      </c>
      <c r="KV37" s="48">
        <v>4.4999999999999997E-3</v>
      </c>
      <c r="KW37" s="180">
        <v>-3.8999999999999998E-3</v>
      </c>
      <c r="KX37" s="48">
        <v>-3.7000000000000002E-3</v>
      </c>
      <c r="KY37" s="48"/>
      <c r="KZ37" s="48"/>
      <c r="LA37" s="48">
        <v>-3.0000000000000001E-3</v>
      </c>
      <c r="LB37" s="48">
        <v>8.0000000000000004E-4</v>
      </c>
      <c r="LC37" s="48">
        <v>0</v>
      </c>
      <c r="LD37" s="48">
        <v>-5.8999999999999999E-3</v>
      </c>
      <c r="LE37" s="48">
        <v>1.6000000000000001E-3</v>
      </c>
      <c r="LF37" s="48"/>
      <c r="LG37" s="48"/>
      <c r="LH37" s="48">
        <v>-2.9999999999999997E-4</v>
      </c>
      <c r="LI37" s="48">
        <v>7.4999999999999997E-3</v>
      </c>
      <c r="LJ37" s="48">
        <v>7.4999999999999997E-3</v>
      </c>
      <c r="LK37" s="48">
        <v>8.2000000000000007E-3</v>
      </c>
      <c r="LL37" s="48">
        <v>3.5000000000000001E-3</v>
      </c>
      <c r="LM37" s="48"/>
      <c r="LN37" s="48"/>
      <c r="LO37" s="48">
        <v>4.1000000000000003E-3</v>
      </c>
      <c r="LP37" s="49">
        <f t="shared" si="21"/>
        <v>-9.2999999999999992E-3</v>
      </c>
      <c r="LQ37" s="49">
        <f t="shared" si="22"/>
        <v>9.9047619047619049E-4</v>
      </c>
      <c r="LR37" s="49">
        <f t="shared" si="23"/>
        <v>8.2000000000000007E-3</v>
      </c>
      <c r="LU37" s="15">
        <v>73.028999999999996</v>
      </c>
      <c r="LV37" s="15">
        <v>70.165999999999997</v>
      </c>
      <c r="LW37" s="15">
        <v>66.52</v>
      </c>
      <c r="LX37" s="15">
        <v>64.064999999999998</v>
      </c>
      <c r="LY37" s="15">
        <v>65.626999999999995</v>
      </c>
      <c r="LZ37" s="15">
        <v>66.742999999999995</v>
      </c>
      <c r="MA37" s="15">
        <v>69.647999999999996</v>
      </c>
      <c r="MB37" s="15">
        <v>70.087000000000003</v>
      </c>
      <c r="MC37" s="5" t="s">
        <v>91</v>
      </c>
      <c r="MD37" s="15">
        <v>71.299000000000007</v>
      </c>
      <c r="ME37" s="48">
        <v>4.1999999999999997E-3</v>
      </c>
      <c r="MF37" s="48">
        <v>3.8999999999999998E-3</v>
      </c>
      <c r="MG37" s="48">
        <v>-8.5000000000000006E-3</v>
      </c>
      <c r="MH37" s="48">
        <v>2.0999999999999999E-3</v>
      </c>
      <c r="MI37" s="48"/>
      <c r="MJ37" s="48"/>
      <c r="MK37" s="48">
        <v>-4.0000000000000001E-3</v>
      </c>
      <c r="ML37" s="48">
        <v>-1.3299999999999999E-2</v>
      </c>
      <c r="MM37" s="48">
        <v>1.14E-2</v>
      </c>
      <c r="MN37" s="48">
        <v>-5.5999999999999999E-3</v>
      </c>
      <c r="MO37" s="48">
        <v>2.5999999999999999E-3</v>
      </c>
      <c r="MP37" s="48"/>
      <c r="MQ37" s="48"/>
      <c r="MR37" s="48">
        <v>1.1999999999999999E-3</v>
      </c>
      <c r="MS37" s="48">
        <v>-5.9999999999999995E-4</v>
      </c>
      <c r="MT37" s="48">
        <v>-1.6999999999999999E-3</v>
      </c>
      <c r="MU37" s="48">
        <v>1.2999999999999999E-3</v>
      </c>
      <c r="MV37" s="48">
        <v>-1E-3</v>
      </c>
      <c r="MW37" s="48"/>
      <c r="MX37" s="48"/>
      <c r="MY37" s="180">
        <v>-1.2500000000000001E-2</v>
      </c>
      <c r="MZ37" s="48">
        <v>-1.9E-3</v>
      </c>
      <c r="NA37" s="48">
        <v>-7.6E-3</v>
      </c>
      <c r="NB37" s="48">
        <v>5.9999999999999995E-4</v>
      </c>
      <c r="NC37" s="48">
        <v>2.5999999999999999E-3</v>
      </c>
      <c r="ND37" s="48"/>
      <c r="NE37" s="48"/>
      <c r="NF37" s="48"/>
      <c r="NG37" s="48"/>
      <c r="NH37" s="48"/>
      <c r="NI37" s="48"/>
      <c r="NJ37" s="49">
        <f t="shared" si="24"/>
        <v>-1.3299999999999999E-2</v>
      </c>
      <c r="NK37" s="49">
        <f t="shared" si="25"/>
        <v>-1.4105263157894736E-3</v>
      </c>
      <c r="NL37" s="49">
        <f t="shared" si="26"/>
        <v>1.14E-2</v>
      </c>
      <c r="NO37" s="15"/>
      <c r="NP37" s="15"/>
      <c r="NQ37" s="15"/>
      <c r="NR37" s="15"/>
      <c r="NS37" s="15"/>
      <c r="NT37" s="15"/>
      <c r="NU37" s="15"/>
      <c r="NV37" s="95"/>
      <c r="NW37" s="15"/>
      <c r="NX37" s="5" t="s">
        <v>91</v>
      </c>
      <c r="NY37" s="6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9">
        <f t="shared" si="27"/>
        <v>0</v>
      </c>
      <c r="PF37" s="49" t="e">
        <f t="shared" si="28"/>
        <v>#DIV/0!</v>
      </c>
      <c r="PG37" s="49">
        <f t="shared" si="29"/>
        <v>0</v>
      </c>
      <c r="PJ37" s="15"/>
      <c r="PK37" s="15"/>
      <c r="PL37" s="15"/>
      <c r="PM37" s="15"/>
      <c r="PN37" s="15"/>
      <c r="PO37" s="15"/>
      <c r="PP37" s="15"/>
      <c r="PQ37" s="95"/>
      <c r="PR37" s="15"/>
      <c r="PS37" s="15"/>
      <c r="PT37" s="5" t="s">
        <v>91</v>
      </c>
      <c r="PU37" s="15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9">
        <f t="shared" si="30"/>
        <v>0</v>
      </c>
      <c r="RB37" s="49" t="e">
        <f t="shared" si="31"/>
        <v>#DIV/0!</v>
      </c>
      <c r="RC37" s="49">
        <f t="shared" si="32"/>
        <v>0</v>
      </c>
      <c r="RF37" s="15"/>
      <c r="RG37" s="15"/>
      <c r="RH37" s="15"/>
      <c r="RI37" s="15"/>
      <c r="RJ37" s="15"/>
      <c r="RK37" s="15"/>
      <c r="RL37" s="15"/>
      <c r="RM37" s="95"/>
      <c r="RN37" s="15"/>
      <c r="RO37" s="15"/>
      <c r="RP37" s="15"/>
      <c r="RQ37" s="5" t="s">
        <v>91</v>
      </c>
      <c r="RR37" s="15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9">
        <f t="shared" si="33"/>
        <v>0</v>
      </c>
      <c r="SY37" s="49" t="e">
        <f t="shared" si="34"/>
        <v>#DIV/0!</v>
      </c>
      <c r="SZ37" s="49">
        <f t="shared" si="35"/>
        <v>0</v>
      </c>
    </row>
    <row r="38" spans="1:522" ht="15.75" thickBot="1" x14ac:dyDescent="0.3">
      <c r="B38" s="5" t="s">
        <v>83</v>
      </c>
      <c r="C38" s="15">
        <v>0.87370000000000003</v>
      </c>
      <c r="D38" s="48">
        <v>-1.5E-3</v>
      </c>
      <c r="E38" s="48">
        <v>-3.3999999999999998E-3</v>
      </c>
      <c r="F38" s="48">
        <v>-4.0000000000000001E-3</v>
      </c>
      <c r="G38" s="48"/>
      <c r="H38" s="48"/>
      <c r="I38" s="48">
        <v>-1.4E-3</v>
      </c>
      <c r="J38" s="48">
        <v>-1.5E-3</v>
      </c>
      <c r="K38" s="48">
        <v>3.5999999999999999E-3</v>
      </c>
      <c r="L38" s="48">
        <v>-3.5999999999999999E-3</v>
      </c>
      <c r="M38" s="48">
        <v>2.3999999999999998E-3</v>
      </c>
      <c r="N38" s="48"/>
      <c r="O38" s="48"/>
      <c r="P38" s="48">
        <v>1E-4</v>
      </c>
      <c r="Q38" s="48">
        <v>-2.0999999999999999E-3</v>
      </c>
      <c r="R38" s="48">
        <v>-6.9999999999999999E-4</v>
      </c>
      <c r="S38" s="48">
        <v>2.3999999999999998E-3</v>
      </c>
      <c r="T38" s="48">
        <v>-1.8E-3</v>
      </c>
      <c r="U38" s="48"/>
      <c r="V38" s="48"/>
      <c r="W38" s="48">
        <v>-1.1999999999999999E-3</v>
      </c>
      <c r="X38" s="48">
        <v>2.0000000000000001E-4</v>
      </c>
      <c r="Y38" s="48">
        <v>4.5999999999999999E-3</v>
      </c>
      <c r="Z38" s="48">
        <v>3.2000000000000002E-3</v>
      </c>
      <c r="AA38" s="48">
        <v>1E-4</v>
      </c>
      <c r="AB38" s="48"/>
      <c r="AC38" s="48"/>
      <c r="AD38" s="48">
        <v>-5.4000000000000003E-3</v>
      </c>
      <c r="AE38" s="48">
        <v>-2.5000000000000001E-3</v>
      </c>
      <c r="AF38" s="48">
        <v>6.9999999999999999E-4</v>
      </c>
      <c r="AG38" s="48">
        <v>-5.1999999999999998E-3</v>
      </c>
      <c r="AH38" s="48">
        <v>-1.9E-3</v>
      </c>
      <c r="AI38" s="49">
        <f t="shared" si="0"/>
        <v>-5.4000000000000003E-3</v>
      </c>
      <c r="AJ38" s="49">
        <f t="shared" si="1"/>
        <v>-8.2173913043478259E-4</v>
      </c>
      <c r="AK38" s="49">
        <f t="shared" si="2"/>
        <v>4.5999999999999999E-3</v>
      </c>
      <c r="AM38" s="15">
        <v>0.87370000000000003</v>
      </c>
      <c r="AN38" s="9" t="s">
        <v>83</v>
      </c>
      <c r="AO38" s="15">
        <v>0.85640000000000005</v>
      </c>
      <c r="AP38" s="48"/>
      <c r="AQ38" s="48"/>
      <c r="AR38" s="48">
        <v>4.3E-3</v>
      </c>
      <c r="AS38" s="48">
        <v>4.1999999999999997E-3</v>
      </c>
      <c r="AT38" s="48">
        <v>-1.9E-3</v>
      </c>
      <c r="AU38" s="48">
        <v>-2.2000000000000001E-3</v>
      </c>
      <c r="AV38" s="48">
        <v>-7.3000000000000001E-3</v>
      </c>
      <c r="AW38" s="48"/>
      <c r="AX38" s="48"/>
      <c r="AY38" s="48">
        <v>-1.6000000000000001E-3</v>
      </c>
      <c r="AZ38" s="48">
        <v>8.0000000000000004E-4</v>
      </c>
      <c r="BA38" s="48">
        <v>6.7999999999999996E-3</v>
      </c>
      <c r="BB38" s="48">
        <v>-3.0000000000000001E-3</v>
      </c>
      <c r="BC38" s="48">
        <v>-2E-3</v>
      </c>
      <c r="BD38" s="48"/>
      <c r="BE38" s="48"/>
      <c r="BF38" s="48">
        <v>-4.0000000000000002E-4</v>
      </c>
      <c r="BG38" s="48">
        <v>-6.0000000000000001E-3</v>
      </c>
      <c r="BH38" s="48">
        <v>-2.8E-3</v>
      </c>
      <c r="BI38" s="48">
        <v>-5.4999999999999997E-3</v>
      </c>
      <c r="BJ38" s="48">
        <v>5.0000000000000001E-4</v>
      </c>
      <c r="BK38" s="48"/>
      <c r="BL38" s="48"/>
      <c r="BM38" s="48">
        <v>4.1000000000000003E-3</v>
      </c>
      <c r="BN38" s="48">
        <v>-3.8E-3</v>
      </c>
      <c r="BO38" s="48">
        <v>-1E-3</v>
      </c>
      <c r="BP38" s="48">
        <v>6.8999999999999999E-3</v>
      </c>
      <c r="BQ38" s="48">
        <v>-8.9999999999999993E-3</v>
      </c>
      <c r="BR38" s="48"/>
      <c r="BS38" s="48"/>
      <c r="BT38" s="48"/>
      <c r="BU38" s="49">
        <f t="shared" si="3"/>
        <v>-8.9999999999999993E-3</v>
      </c>
      <c r="BV38" s="49">
        <f t="shared" si="4"/>
        <v>-9.4499999999999998E-4</v>
      </c>
      <c r="BW38" s="49">
        <f t="shared" si="5"/>
        <v>6.8999999999999999E-3</v>
      </c>
      <c r="BZ38" s="15">
        <v>0.87370000000000003</v>
      </c>
      <c r="CA38" s="15">
        <v>0.85640000000000005</v>
      </c>
      <c r="CB38" s="5" t="s">
        <v>83</v>
      </c>
      <c r="CC38" s="15">
        <v>0.83279999999999998</v>
      </c>
      <c r="CD38" s="48"/>
      <c r="CE38" s="48">
        <v>-2.8999999999999998E-3</v>
      </c>
      <c r="CF38" s="48">
        <v>7.6E-3</v>
      </c>
      <c r="CG38" s="48">
        <v>3.5999999999999999E-3</v>
      </c>
      <c r="CH38" s="48">
        <v>2.8E-3</v>
      </c>
      <c r="CI38" s="48">
        <v>9.4999999999999998E-3</v>
      </c>
      <c r="CJ38" s="48"/>
      <c r="CK38" s="48"/>
      <c r="CL38" s="48">
        <v>1.77E-2</v>
      </c>
      <c r="CM38" s="48">
        <v>-8.8999999999999999E-3</v>
      </c>
      <c r="CN38" s="48">
        <v>5.0000000000000001E-3</v>
      </c>
      <c r="CO38" s="48">
        <v>-1.7999999999999999E-2</v>
      </c>
      <c r="CP38" s="48">
        <v>-1.24E-2</v>
      </c>
      <c r="CQ38" s="48"/>
      <c r="CR38" s="48"/>
      <c r="CS38" s="48">
        <v>1.24E-2</v>
      </c>
      <c r="CT38" s="48">
        <v>-4.4999999999999997E-3</v>
      </c>
      <c r="CU38" s="48">
        <v>-1.0999999999999999E-2</v>
      </c>
      <c r="CV38" s="48">
        <v>-1.21E-2</v>
      </c>
      <c r="CW38" s="180">
        <v>-4.7000000000000002E-3</v>
      </c>
      <c r="CX38" s="48"/>
      <c r="CY38" s="48"/>
      <c r="CZ38" s="48">
        <v>1.1599999999999999E-2</v>
      </c>
      <c r="DA38" s="48">
        <v>1.6899999999999998E-2</v>
      </c>
      <c r="DB38" s="48">
        <v>-1.4999999999999999E-2</v>
      </c>
      <c r="DC38" s="48">
        <v>7.0000000000000001E-3</v>
      </c>
      <c r="DD38" s="48">
        <v>1.1599999999999999E-2</v>
      </c>
      <c r="DE38" s="48"/>
      <c r="DF38" s="48"/>
      <c r="DG38" s="48">
        <v>1.01E-2</v>
      </c>
      <c r="DH38" s="48">
        <v>-1.55E-2</v>
      </c>
      <c r="DI38" s="49">
        <f t="shared" si="6"/>
        <v>-1.7999999999999999E-2</v>
      </c>
      <c r="DJ38" s="49">
        <f t="shared" si="7"/>
        <v>4.9090909090909079E-4</v>
      </c>
      <c r="DK38" s="49">
        <f t="shared" si="8"/>
        <v>1.77E-2</v>
      </c>
      <c r="DN38" s="15">
        <v>0.87370000000000003</v>
      </c>
      <c r="DO38" s="15">
        <v>0.85640000000000005</v>
      </c>
      <c r="DP38" s="15">
        <v>0.83279999999999998</v>
      </c>
      <c r="DQ38" s="5" t="s">
        <v>83</v>
      </c>
      <c r="DR38" s="15">
        <v>0.83840000000000003</v>
      </c>
      <c r="DS38" s="48">
        <v>5.9999999999999995E-4</v>
      </c>
      <c r="DT38" s="48">
        <v>-3.0999999999999999E-3</v>
      </c>
      <c r="DU38" s="48">
        <v>-4.8999999999999998E-3</v>
      </c>
      <c r="DV38" s="48"/>
      <c r="DW38" s="48"/>
      <c r="DX38" s="48">
        <v>6.0000000000000001E-3</v>
      </c>
      <c r="DY38" s="48">
        <v>-5.0000000000000001E-4</v>
      </c>
      <c r="DZ38" s="48">
        <v>7.4000000000000003E-3</v>
      </c>
      <c r="EA38" s="48">
        <v>1.01E-2</v>
      </c>
      <c r="EB38" s="48">
        <v>-4.0000000000000001E-3</v>
      </c>
      <c r="EC38" s="48"/>
      <c r="ED38" s="48"/>
      <c r="EE38" s="48">
        <v>-6.9999999999999999E-4</v>
      </c>
      <c r="EF38" s="48">
        <v>1.1000000000000001E-3</v>
      </c>
      <c r="EG38" s="48">
        <v>-2E-3</v>
      </c>
      <c r="EH38" s="48">
        <v>-6.4000000000000003E-3</v>
      </c>
      <c r="EI38" s="48">
        <v>6.4000000000000003E-3</v>
      </c>
      <c r="EJ38" s="48"/>
      <c r="EK38" s="48"/>
      <c r="EL38" s="48">
        <v>1.14E-2</v>
      </c>
      <c r="EM38" s="48">
        <v>-7.0000000000000001E-3</v>
      </c>
      <c r="EN38" s="48">
        <v>-5.4999999999999997E-3</v>
      </c>
      <c r="EO38" s="48">
        <v>3.0000000000000001E-3</v>
      </c>
      <c r="EP38" s="48">
        <v>3.3E-3</v>
      </c>
      <c r="EQ38" s="48"/>
      <c r="ER38" s="48"/>
      <c r="ES38" s="48">
        <v>1.5E-3</v>
      </c>
      <c r="ET38" s="48">
        <v>-6.9999999999999999E-4</v>
      </c>
      <c r="EU38" s="48">
        <v>4.4999999999999997E-3</v>
      </c>
      <c r="EV38" s="48">
        <v>4.0000000000000001E-3</v>
      </c>
      <c r="EW38" s="48"/>
      <c r="EX38" s="49">
        <f t="shared" si="9"/>
        <v>-7.0000000000000001E-3</v>
      </c>
      <c r="EY38" s="49">
        <f t="shared" si="10"/>
        <v>1.113636363636364E-3</v>
      </c>
      <c r="EZ38" s="49">
        <f t="shared" si="11"/>
        <v>1.14E-2</v>
      </c>
      <c r="FC38" s="15">
        <v>0.87370000000000003</v>
      </c>
      <c r="FD38" s="15">
        <v>0.85640000000000005</v>
      </c>
      <c r="FE38" s="15">
        <v>0.83279999999999998</v>
      </c>
      <c r="FF38" s="15">
        <v>0.83840000000000003</v>
      </c>
      <c r="FG38" s="5" t="s">
        <v>83</v>
      </c>
      <c r="FH38" s="15">
        <v>0.85389999999999999</v>
      </c>
      <c r="FI38" s="48">
        <v>-5.9999999999999995E-4</v>
      </c>
      <c r="FJ38" s="48"/>
      <c r="FK38" s="48"/>
      <c r="FL38" s="48">
        <v>-5.0000000000000001E-4</v>
      </c>
      <c r="FM38" s="48">
        <v>-1.8E-3</v>
      </c>
      <c r="FN38" s="48">
        <v>-2.0000000000000001E-4</v>
      </c>
      <c r="FO38" s="48">
        <v>5.0000000000000001E-4</v>
      </c>
      <c r="FP38" s="48">
        <v>5.4000000000000003E-3</v>
      </c>
      <c r="FQ38" s="48"/>
      <c r="FR38" s="48"/>
      <c r="FS38" s="48">
        <v>-3.7000000000000002E-3</v>
      </c>
      <c r="FT38" s="48">
        <v>4.7999999999999996E-3</v>
      </c>
      <c r="FU38" s="48">
        <v>-1.1599999999999999E-2</v>
      </c>
      <c r="FV38" s="48">
        <v>-3.8E-3</v>
      </c>
      <c r="FW38" s="48">
        <v>-7.4000000000000003E-3</v>
      </c>
      <c r="FX38" s="48"/>
      <c r="FY38" s="48"/>
      <c r="FZ38" s="48">
        <v>6.1999999999999998E-3</v>
      </c>
      <c r="GA38" s="48">
        <v>6.7000000000000002E-3</v>
      </c>
      <c r="GB38" s="48">
        <v>8.6E-3</v>
      </c>
      <c r="GC38" s="48">
        <v>-1E-4</v>
      </c>
      <c r="GD38" s="48">
        <v>-1.1000000000000001E-3</v>
      </c>
      <c r="GE38" s="48"/>
      <c r="GF38" s="48"/>
      <c r="GG38" s="48">
        <v>-6.9999999999999999E-4</v>
      </c>
      <c r="GH38" s="48">
        <v>1.4E-3</v>
      </c>
      <c r="GI38" s="48">
        <v>-3.5999999999999999E-3</v>
      </c>
      <c r="GJ38" s="48">
        <v>4.7999999999999996E-3</v>
      </c>
      <c r="GK38" s="48">
        <v>-4.0000000000000002E-4</v>
      </c>
      <c r="GL38" s="48"/>
      <c r="GM38" s="48"/>
      <c r="GN38" s="49">
        <f t="shared" si="12"/>
        <v>-1.1599999999999999E-2</v>
      </c>
      <c r="GO38" s="49">
        <f t="shared" si="13"/>
        <v>1.380952380952381E-4</v>
      </c>
      <c r="GP38" s="49">
        <f t="shared" si="14"/>
        <v>8.6E-3</v>
      </c>
      <c r="GS38" s="15">
        <v>0.87370000000000003</v>
      </c>
      <c r="GT38" s="15">
        <v>0.85640000000000005</v>
      </c>
      <c r="GU38" s="15">
        <v>0.83279999999999998</v>
      </c>
      <c r="GV38" s="15">
        <v>0.83840000000000003</v>
      </c>
      <c r="GW38" s="15">
        <v>0.85389999999999999</v>
      </c>
      <c r="GX38" s="5" t="s">
        <v>83</v>
      </c>
      <c r="GY38" s="15">
        <v>0.8538</v>
      </c>
      <c r="GZ38" s="48">
        <v>4.0000000000000002E-4</v>
      </c>
      <c r="HA38" s="48">
        <v>7.7999999999999996E-3</v>
      </c>
      <c r="HB38" s="48">
        <v>7.1999999999999998E-3</v>
      </c>
      <c r="HC38" s="48">
        <v>5.7999999999999996E-3</v>
      </c>
      <c r="HD38" s="48">
        <v>1.1000000000000001E-3</v>
      </c>
      <c r="HE38" s="48"/>
      <c r="HF38" s="48"/>
      <c r="HG38" s="48">
        <v>4.7999999999999996E-3</v>
      </c>
      <c r="HH38" s="48">
        <v>-4.5999999999999999E-3</v>
      </c>
      <c r="HI38" s="48">
        <v>3.0999999999999999E-3</v>
      </c>
      <c r="HJ38" s="48">
        <v>-5.9999999999999995E-4</v>
      </c>
      <c r="HK38" s="48">
        <v>1E-4</v>
      </c>
      <c r="HL38" s="48"/>
      <c r="HM38" s="48"/>
      <c r="HN38" s="48">
        <v>3.3999999999999998E-3</v>
      </c>
      <c r="HO38" s="48">
        <v>-5.8999999999999999E-3</v>
      </c>
      <c r="HP38" s="48">
        <v>2.8999999999999998E-3</v>
      </c>
      <c r="HQ38" s="48">
        <v>-2.0999999999999999E-3</v>
      </c>
      <c r="HR38" s="180">
        <v>-2.3999999999999998E-3</v>
      </c>
      <c r="HS38" s="48"/>
      <c r="HT38" s="48"/>
      <c r="HU38" s="48">
        <v>5.4999999999999997E-3</v>
      </c>
      <c r="HV38" s="48">
        <v>4.1999999999999997E-3</v>
      </c>
      <c r="HW38" s="48">
        <v>-6.6E-3</v>
      </c>
      <c r="HX38" s="48">
        <v>3.5000000000000001E-3</v>
      </c>
      <c r="HY38" s="48">
        <v>2.3999999999999998E-3</v>
      </c>
      <c r="HZ38" s="48"/>
      <c r="IA38" s="48"/>
      <c r="IB38" s="48">
        <v>-2.3999999999999998E-3</v>
      </c>
      <c r="IC38" s="48">
        <v>-1.1000000000000001E-3</v>
      </c>
      <c r="ID38" s="48"/>
      <c r="IE38" s="49">
        <f t="shared" si="15"/>
        <v>-6.6E-3</v>
      </c>
      <c r="IF38" s="49">
        <f t="shared" si="16"/>
        <v>1.2045454545454545E-3</v>
      </c>
      <c r="IG38" s="49">
        <f t="shared" si="17"/>
        <v>7.7999999999999996E-3</v>
      </c>
      <c r="IJ38" s="15">
        <v>0.87370000000000003</v>
      </c>
      <c r="IK38" s="15">
        <v>0.85640000000000005</v>
      </c>
      <c r="IL38" s="15">
        <v>0.83279999999999998</v>
      </c>
      <c r="IM38" s="15">
        <v>0.83840000000000003</v>
      </c>
      <c r="IN38" s="15">
        <v>0.85389999999999999</v>
      </c>
      <c r="IO38" s="15">
        <v>0.8538</v>
      </c>
      <c r="IP38" s="5" t="s">
        <v>83</v>
      </c>
      <c r="IQ38" s="15">
        <v>0.87590000000000001</v>
      </c>
      <c r="IR38" s="48">
        <v>4.5999999999999999E-3</v>
      </c>
      <c r="IS38" s="48">
        <v>3.5999999999999999E-3</v>
      </c>
      <c r="IT38" s="48">
        <v>1.5E-3</v>
      </c>
      <c r="IU38" s="48"/>
      <c r="IV38" s="48"/>
      <c r="IW38" s="48">
        <v>2.8999999999999998E-3</v>
      </c>
      <c r="IX38" s="48">
        <v>3.3E-3</v>
      </c>
      <c r="IY38" s="48">
        <v>-2.0999999999999999E-3</v>
      </c>
      <c r="IZ38" s="48">
        <v>4.1999999999999997E-3</v>
      </c>
      <c r="JA38" s="48">
        <v>1.1000000000000001E-3</v>
      </c>
      <c r="JB38" s="48"/>
      <c r="JC38" s="48"/>
      <c r="JD38" s="48">
        <v>-4.0000000000000001E-3</v>
      </c>
      <c r="JE38" s="48">
        <v>-8.9999999999999998E-4</v>
      </c>
      <c r="JF38" s="48">
        <v>-1.6000000000000001E-3</v>
      </c>
      <c r="JG38" s="48">
        <v>-6.9999999999999999E-4</v>
      </c>
      <c r="JH38" s="48">
        <v>3.5999999999999999E-3</v>
      </c>
      <c r="JI38" s="48"/>
      <c r="JJ38" s="48"/>
      <c r="JK38" s="48">
        <v>-5.9999999999999995E-4</v>
      </c>
      <c r="JL38" s="48">
        <v>3.7000000000000002E-3</v>
      </c>
      <c r="JM38" s="48">
        <v>-2.9999999999999997E-4</v>
      </c>
      <c r="JN38" s="48">
        <v>-4.8999999999999998E-3</v>
      </c>
      <c r="JO38" s="48">
        <v>1.6000000000000001E-3</v>
      </c>
      <c r="JP38" s="48"/>
      <c r="JQ38" s="48"/>
      <c r="JR38" s="48">
        <v>1.9E-3</v>
      </c>
      <c r="JS38" s="48">
        <v>-2.0999999999999999E-3</v>
      </c>
      <c r="JT38" s="48">
        <v>-1.8E-3</v>
      </c>
      <c r="JU38" s="48">
        <v>1.0999999999999999E-2</v>
      </c>
      <c r="JV38" s="48">
        <v>-1.11E-2</v>
      </c>
      <c r="JW38" s="49">
        <f t="shared" si="18"/>
        <v>-1.11E-2</v>
      </c>
      <c r="JX38" s="49">
        <f t="shared" si="19"/>
        <v>5.6086956521739131E-4</v>
      </c>
      <c r="JY38" s="49">
        <f t="shared" si="20"/>
        <v>1.0999999999999999E-2</v>
      </c>
      <c r="KB38" s="15">
        <v>0.87370000000000003</v>
      </c>
      <c r="KC38" s="15">
        <v>0.85640000000000005</v>
      </c>
      <c r="KD38" s="15">
        <v>0.83279999999999998</v>
      </c>
      <c r="KE38" s="15">
        <v>0.83840000000000003</v>
      </c>
      <c r="KF38" s="15">
        <v>0.85389999999999999</v>
      </c>
      <c r="KG38" s="15">
        <v>0.8538</v>
      </c>
      <c r="KH38" s="15">
        <v>0.87590000000000001</v>
      </c>
      <c r="KI38" s="5" t="s">
        <v>83</v>
      </c>
      <c r="KJ38" s="15">
        <v>0.88839999999999997</v>
      </c>
      <c r="KK38" s="48"/>
      <c r="KL38" s="48"/>
      <c r="KM38" s="48">
        <v>-3.8999999999999998E-3</v>
      </c>
      <c r="KN38" s="48">
        <v>-3.5999999999999999E-3</v>
      </c>
      <c r="KO38" s="48">
        <v>-1E-4</v>
      </c>
      <c r="KP38" s="48">
        <v>8.8000000000000005E-3</v>
      </c>
      <c r="KQ38" s="48">
        <v>-7.1000000000000004E-3</v>
      </c>
      <c r="KR38" s="48"/>
      <c r="KS38" s="48"/>
      <c r="KT38" s="48">
        <v>-3.2000000000000002E-3</v>
      </c>
      <c r="KU38" s="48">
        <v>-6.4000000000000003E-3</v>
      </c>
      <c r="KV38" s="48">
        <v>-3.0000000000000001E-3</v>
      </c>
      <c r="KW38" s="48">
        <v>-6.4000000000000003E-3</v>
      </c>
      <c r="KX38" s="48">
        <v>2.2000000000000001E-3</v>
      </c>
      <c r="KY38" s="48"/>
      <c r="KZ38" s="48"/>
      <c r="LA38" s="48">
        <v>-1.6000000000000001E-3</v>
      </c>
      <c r="LB38" s="48">
        <v>2.5000000000000001E-3</v>
      </c>
      <c r="LC38" s="48">
        <v>-2.8E-3</v>
      </c>
      <c r="LD38" s="48">
        <v>-5.7999999999999996E-3</v>
      </c>
      <c r="LE38" s="48">
        <v>1.4E-3</v>
      </c>
      <c r="LF38" s="48"/>
      <c r="LG38" s="48"/>
      <c r="LH38" s="48">
        <v>1.1999999999999999E-3</v>
      </c>
      <c r="LI38" s="180">
        <v>-1E-4</v>
      </c>
      <c r="LJ38" s="48">
        <v>9.4999999999999998E-3</v>
      </c>
      <c r="LK38" s="48">
        <v>1.2999999999999999E-3</v>
      </c>
      <c r="LL38" s="48">
        <v>1.2500000000000001E-2</v>
      </c>
      <c r="LM38" s="48"/>
      <c r="LN38" s="48"/>
      <c r="LO38" s="48">
        <v>-4.7999999999999996E-3</v>
      </c>
      <c r="LP38" s="49">
        <f t="shared" si="21"/>
        <v>-7.1000000000000004E-3</v>
      </c>
      <c r="LQ38" s="49">
        <f t="shared" si="22"/>
        <v>-4.4761904761904755E-4</v>
      </c>
      <c r="LR38" s="49">
        <f t="shared" si="23"/>
        <v>1.2500000000000001E-2</v>
      </c>
      <c r="LU38" s="15">
        <v>0.87370000000000003</v>
      </c>
      <c r="LV38" s="15">
        <v>0.85640000000000005</v>
      </c>
      <c r="LW38" s="15">
        <v>0.83279999999999998</v>
      </c>
      <c r="LX38" s="15">
        <v>0.83840000000000003</v>
      </c>
      <c r="LY38" s="15">
        <v>0.85389999999999999</v>
      </c>
      <c r="LZ38" s="15">
        <v>0.8538</v>
      </c>
      <c r="MA38" s="15">
        <v>0.87590000000000001</v>
      </c>
      <c r="MB38" s="15">
        <v>0.88839999999999997</v>
      </c>
      <c r="MC38" s="5" t="s">
        <v>83</v>
      </c>
      <c r="MD38" s="15">
        <v>0.87829999999999997</v>
      </c>
      <c r="ME38" s="48">
        <v>5.4999999999999997E-3</v>
      </c>
      <c r="MF38" s="48">
        <v>0</v>
      </c>
      <c r="MG38" s="48">
        <v>-2.3999999999999998E-3</v>
      </c>
      <c r="MH38" s="180">
        <v>-4.0000000000000001E-3</v>
      </c>
      <c r="MI38" s="48"/>
      <c r="MJ38" s="48"/>
      <c r="MK38" s="48">
        <v>-1.5E-3</v>
      </c>
      <c r="ML38" s="48">
        <v>-5.0000000000000001E-4</v>
      </c>
      <c r="MM38" s="48">
        <v>3.2000000000000002E-3</v>
      </c>
      <c r="MN38" s="48">
        <v>-1.6999999999999999E-3</v>
      </c>
      <c r="MO38" s="48">
        <v>1.6000000000000001E-3</v>
      </c>
      <c r="MP38" s="48"/>
      <c r="MQ38" s="48"/>
      <c r="MR38" s="48">
        <v>5.1000000000000004E-3</v>
      </c>
      <c r="MS38" s="48">
        <v>2.3999999999999998E-3</v>
      </c>
      <c r="MT38" s="48">
        <v>2.0999999999999999E-3</v>
      </c>
      <c r="MU38" s="48">
        <v>2.0999999999999999E-3</v>
      </c>
      <c r="MV38" s="48">
        <v>3.0000000000000001E-3</v>
      </c>
      <c r="MW38" s="48"/>
      <c r="MX38" s="48"/>
      <c r="MY38" s="48">
        <v>-6.4000000000000003E-3</v>
      </c>
      <c r="MZ38" s="48">
        <v>-5.3E-3</v>
      </c>
      <c r="NA38" s="48">
        <v>-6.7000000000000002E-3</v>
      </c>
      <c r="NB38" s="48">
        <v>-2.5000000000000001E-3</v>
      </c>
      <c r="NC38" s="48">
        <v>2.3E-3</v>
      </c>
      <c r="ND38" s="48"/>
      <c r="NE38" s="48"/>
      <c r="NF38" s="48"/>
      <c r="NG38" s="48"/>
      <c r="NH38" s="48"/>
      <c r="NI38" s="48"/>
      <c r="NJ38" s="49">
        <f t="shared" si="24"/>
        <v>-6.7000000000000002E-3</v>
      </c>
      <c r="NK38" s="49">
        <f t="shared" si="25"/>
        <v>-1.9473684210526317E-4</v>
      </c>
      <c r="NL38" s="49">
        <f t="shared" si="26"/>
        <v>5.4999999999999997E-3</v>
      </c>
      <c r="NO38" s="15"/>
      <c r="NP38" s="15"/>
      <c r="NQ38" s="15"/>
      <c r="NR38" s="15"/>
      <c r="NS38" s="15"/>
      <c r="NT38" s="15"/>
      <c r="NU38" s="15"/>
      <c r="NV38" s="95"/>
      <c r="NW38" s="15"/>
      <c r="NX38" s="5" t="s">
        <v>83</v>
      </c>
      <c r="NY38" s="6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9">
        <f t="shared" si="27"/>
        <v>0</v>
      </c>
      <c r="PF38" s="49" t="e">
        <f t="shared" si="28"/>
        <v>#DIV/0!</v>
      </c>
      <c r="PG38" s="49">
        <f t="shared" si="29"/>
        <v>0</v>
      </c>
      <c r="PJ38" s="15"/>
      <c r="PK38" s="15"/>
      <c r="PL38" s="15"/>
      <c r="PM38" s="15"/>
      <c r="PN38" s="15"/>
      <c r="PO38" s="15"/>
      <c r="PP38" s="15"/>
      <c r="PQ38" s="95"/>
      <c r="PR38" s="15"/>
      <c r="PS38" s="15"/>
      <c r="PT38" s="5" t="s">
        <v>83</v>
      </c>
      <c r="PU38" s="15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9">
        <f t="shared" si="30"/>
        <v>0</v>
      </c>
      <c r="RB38" s="49" t="e">
        <f t="shared" si="31"/>
        <v>#DIV/0!</v>
      </c>
      <c r="RC38" s="49">
        <f t="shared" si="32"/>
        <v>0</v>
      </c>
      <c r="RF38" s="15"/>
      <c r="RG38" s="15"/>
      <c r="RH38" s="15"/>
      <c r="RI38" s="15"/>
      <c r="RJ38" s="15"/>
      <c r="RK38" s="15"/>
      <c r="RL38" s="15"/>
      <c r="RM38" s="95"/>
      <c r="RN38" s="15"/>
      <c r="RO38" s="15"/>
      <c r="RP38" s="15"/>
      <c r="RQ38" s="5" t="s">
        <v>83</v>
      </c>
      <c r="RR38" s="15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9">
        <f t="shared" si="33"/>
        <v>0</v>
      </c>
      <c r="SY38" s="49" t="e">
        <f t="shared" si="34"/>
        <v>#DIV/0!</v>
      </c>
      <c r="SZ38" s="49">
        <f t="shared" si="35"/>
        <v>0</v>
      </c>
    </row>
    <row r="39" spans="1:522" ht="15.75" thickBot="1" x14ac:dyDescent="0.3">
      <c r="A39" t="s">
        <v>0</v>
      </c>
      <c r="B39" s="5" t="s">
        <v>101</v>
      </c>
      <c r="C39" s="15">
        <v>4.6798999999999999</v>
      </c>
      <c r="D39" s="48">
        <v>-4.0000000000000001E-3</v>
      </c>
      <c r="E39" s="48">
        <v>-4.0000000000000002E-4</v>
      </c>
      <c r="F39" s="48">
        <v>-4.7999999999999996E-3</v>
      </c>
      <c r="G39" s="48"/>
      <c r="H39" s="48"/>
      <c r="I39" s="48">
        <v>2.3E-3</v>
      </c>
      <c r="J39" s="48">
        <v>-9.1000000000000004E-3</v>
      </c>
      <c r="K39" s="48">
        <v>2E-3</v>
      </c>
      <c r="L39" s="48">
        <v>-7.9000000000000008E-3</v>
      </c>
      <c r="M39" s="48">
        <v>1.6000000000000001E-3</v>
      </c>
      <c r="N39" s="48"/>
      <c r="O39" s="48"/>
      <c r="P39" s="48">
        <v>-4.4999999999999997E-3</v>
      </c>
      <c r="Q39" s="48">
        <v>-4.0000000000000001E-3</v>
      </c>
      <c r="R39" s="48">
        <v>1.2999999999999999E-3</v>
      </c>
      <c r="S39" s="48">
        <v>1.1999999999999999E-3</v>
      </c>
      <c r="T39" s="48">
        <v>-6.3E-3</v>
      </c>
      <c r="U39" s="48"/>
      <c r="V39" s="48"/>
      <c r="W39" s="48">
        <v>1.4E-3</v>
      </c>
      <c r="X39" s="48">
        <v>3.2000000000000002E-3</v>
      </c>
      <c r="Y39" s="48">
        <v>-2.0000000000000001E-4</v>
      </c>
      <c r="Z39" s="48">
        <v>7.1999999999999998E-3</v>
      </c>
      <c r="AA39" s="48">
        <v>-8.0000000000000004E-4</v>
      </c>
      <c r="AB39" s="48"/>
      <c r="AC39" s="48"/>
      <c r="AD39" s="48">
        <v>-9.5999999999999992E-3</v>
      </c>
      <c r="AE39" s="48">
        <v>-4.0000000000000002E-4</v>
      </c>
      <c r="AF39" s="48">
        <v>-3.0000000000000001E-3</v>
      </c>
      <c r="AG39" s="48">
        <v>-5.0000000000000001E-3</v>
      </c>
      <c r="AH39" s="48">
        <v>-4.1000000000000003E-3</v>
      </c>
      <c r="AI39" s="49">
        <f t="shared" si="0"/>
        <v>-9.5999999999999992E-3</v>
      </c>
      <c r="AJ39" s="49">
        <f t="shared" si="1"/>
        <v>-1.9086956521739131E-3</v>
      </c>
      <c r="AK39" s="49">
        <f t="shared" si="2"/>
        <v>7.1999999999999998E-3</v>
      </c>
      <c r="AL39" t="s">
        <v>0</v>
      </c>
      <c r="AM39" s="15">
        <v>4.6798999999999999</v>
      </c>
      <c r="AN39" s="9" t="s">
        <v>101</v>
      </c>
      <c r="AO39" s="15">
        <v>4.4932999999999996</v>
      </c>
      <c r="AP39" s="48"/>
      <c r="AQ39" s="48"/>
      <c r="AR39" s="48">
        <v>1.1900000000000001E-2</v>
      </c>
      <c r="AS39" s="48">
        <v>1.1000000000000001E-3</v>
      </c>
      <c r="AT39" s="48">
        <v>-6.1000000000000004E-3</v>
      </c>
      <c r="AU39" s="48">
        <v>-2.8999999999999998E-3</v>
      </c>
      <c r="AV39" s="48">
        <v>-4.3E-3</v>
      </c>
      <c r="AW39" s="48"/>
      <c r="AX39" s="48"/>
      <c r="AY39" s="48">
        <v>-5.1000000000000004E-3</v>
      </c>
      <c r="AZ39" s="48">
        <v>1E-4</v>
      </c>
      <c r="BA39" s="48">
        <v>1.0500000000000001E-2</v>
      </c>
      <c r="BB39" s="48">
        <v>-3.3E-3</v>
      </c>
      <c r="BC39" s="48">
        <v>1E-3</v>
      </c>
      <c r="BD39" s="48"/>
      <c r="BE39" s="48"/>
      <c r="BF39" s="180">
        <v>-4.0000000000000002E-4</v>
      </c>
      <c r="BG39" s="48">
        <v>-5.8999999999999999E-3</v>
      </c>
      <c r="BH39" s="48">
        <v>2.9999999999999997E-4</v>
      </c>
      <c r="BI39" s="48">
        <v>-4.5999999999999999E-3</v>
      </c>
      <c r="BJ39" s="48">
        <v>3.3E-3</v>
      </c>
      <c r="BK39" s="48"/>
      <c r="BL39" s="48"/>
      <c r="BM39" s="48">
        <v>-1.6000000000000001E-3</v>
      </c>
      <c r="BN39" s="48">
        <v>-4.8999999999999998E-3</v>
      </c>
      <c r="BO39" s="48">
        <v>-3.7000000000000002E-3</v>
      </c>
      <c r="BP39" s="48">
        <v>4.0000000000000002E-4</v>
      </c>
      <c r="BQ39" s="48">
        <v>-1.15E-2</v>
      </c>
      <c r="BR39" s="48"/>
      <c r="BS39" s="48"/>
      <c r="BT39" s="48"/>
      <c r="BU39" s="49">
        <f t="shared" si="3"/>
        <v>-1.15E-2</v>
      </c>
      <c r="BV39" s="49">
        <f t="shared" si="4"/>
        <v>-1.2850000000000001E-3</v>
      </c>
      <c r="BW39" s="49">
        <f t="shared" si="5"/>
        <v>1.1900000000000001E-2</v>
      </c>
      <c r="BZ39" s="15">
        <v>4.6798999999999999</v>
      </c>
      <c r="CA39" s="15">
        <v>4.4932999999999996</v>
      </c>
      <c r="CB39" s="5" t="s">
        <v>101</v>
      </c>
      <c r="CC39" s="15">
        <v>4.3259999999999996</v>
      </c>
      <c r="CD39" s="48"/>
      <c r="CE39" s="48">
        <v>-2.8999999999999998E-3</v>
      </c>
      <c r="CF39" s="48">
        <v>3.8E-3</v>
      </c>
      <c r="CG39" s="48">
        <v>-2.8E-3</v>
      </c>
      <c r="CH39" s="48">
        <v>2.8E-3</v>
      </c>
      <c r="CI39" s="48">
        <v>7.4000000000000003E-3</v>
      </c>
      <c r="CJ39" s="48"/>
      <c r="CK39" s="48"/>
      <c r="CL39" s="48">
        <v>-1.1000000000000001E-3</v>
      </c>
      <c r="CM39" s="48">
        <v>-1.04E-2</v>
      </c>
      <c r="CN39" s="48">
        <v>2.3E-3</v>
      </c>
      <c r="CO39" s="48">
        <v>-1.72E-2</v>
      </c>
      <c r="CP39" s="48">
        <v>-8.0999999999999996E-3</v>
      </c>
      <c r="CQ39" s="48"/>
      <c r="CR39" s="48"/>
      <c r="CS39" s="48">
        <v>-6.1000000000000004E-3</v>
      </c>
      <c r="CT39" s="48">
        <v>-1.4800000000000001E-2</v>
      </c>
      <c r="CU39" s="48">
        <v>-2.7E-2</v>
      </c>
      <c r="CV39" s="48">
        <v>-3.5000000000000001E-3</v>
      </c>
      <c r="CW39" s="48">
        <v>-1.4E-3</v>
      </c>
      <c r="CX39" s="48"/>
      <c r="CY39" s="48"/>
      <c r="CZ39" s="48">
        <v>1.1000000000000001E-3</v>
      </c>
      <c r="DA39" s="48">
        <v>1.7600000000000001E-2</v>
      </c>
      <c r="DB39" s="48">
        <v>1.23E-2</v>
      </c>
      <c r="DC39" s="48">
        <v>1.37E-2</v>
      </c>
      <c r="DD39" s="48">
        <v>1.72E-2</v>
      </c>
      <c r="DE39" s="48"/>
      <c r="DF39" s="48"/>
      <c r="DG39" s="48">
        <v>-3.8999999999999998E-3</v>
      </c>
      <c r="DH39" s="48">
        <v>-1.0999999999999999E-2</v>
      </c>
      <c r="DI39" s="49">
        <f t="shared" si="6"/>
        <v>-2.7E-2</v>
      </c>
      <c r="DJ39" s="49">
        <f t="shared" si="7"/>
        <v>-1.4545454545454547E-3</v>
      </c>
      <c r="DK39" s="49">
        <f t="shared" si="8"/>
        <v>1.7600000000000001E-2</v>
      </c>
      <c r="DN39" s="15">
        <v>4.6798999999999999</v>
      </c>
      <c r="DO39" s="15">
        <v>4.4932999999999996</v>
      </c>
      <c r="DP39" s="15">
        <v>4.3259999999999996</v>
      </c>
      <c r="DQ39" s="5" t="s">
        <v>101</v>
      </c>
      <c r="DR39" s="15">
        <v>4.22</v>
      </c>
      <c r="DS39" s="48">
        <v>-5.3E-3</v>
      </c>
      <c r="DT39" s="48">
        <v>-1.9E-3</v>
      </c>
      <c r="DU39" s="48">
        <v>-9.1999999999999998E-3</v>
      </c>
      <c r="DV39" s="48"/>
      <c r="DW39" s="48"/>
      <c r="DX39" s="48">
        <v>1.2200000000000001E-2</v>
      </c>
      <c r="DY39" s="48">
        <v>1.6999999999999999E-3</v>
      </c>
      <c r="DZ39" s="48">
        <v>8.0999999999999996E-3</v>
      </c>
      <c r="EA39" s="48">
        <v>8.8999999999999999E-3</v>
      </c>
      <c r="EB39" s="48">
        <v>6.9999999999999999E-4</v>
      </c>
      <c r="EC39" s="48"/>
      <c r="ED39" s="48"/>
      <c r="EE39" s="48">
        <v>3.3E-3</v>
      </c>
      <c r="EF39" s="48">
        <v>1.1000000000000001E-3</v>
      </c>
      <c r="EG39" s="48">
        <v>-1.49E-2</v>
      </c>
      <c r="EH39" s="48">
        <v>-5.4999999999999997E-3</v>
      </c>
      <c r="EI39" s="48">
        <v>1.21E-2</v>
      </c>
      <c r="EJ39" s="48"/>
      <c r="EK39" s="48"/>
      <c r="EL39" s="48">
        <v>8.9999999999999998E-4</v>
      </c>
      <c r="EM39" s="48">
        <v>-7.6E-3</v>
      </c>
      <c r="EN39" s="48">
        <v>-4.4000000000000003E-3</v>
      </c>
      <c r="EO39" s="48">
        <v>6.7000000000000002E-3</v>
      </c>
      <c r="EP39" s="48">
        <v>3.3999999999999998E-3</v>
      </c>
      <c r="EQ39" s="48"/>
      <c r="ER39" s="48"/>
      <c r="ES39" s="48">
        <v>6.0000000000000001E-3</v>
      </c>
      <c r="ET39" s="48">
        <v>1.4E-3</v>
      </c>
      <c r="EU39" s="48">
        <v>1.1299999999999999E-2</v>
      </c>
      <c r="EV39" s="48">
        <v>-2.0999999999999999E-3</v>
      </c>
      <c r="EW39" s="48"/>
      <c r="EX39" s="49">
        <f t="shared" si="9"/>
        <v>-1.49E-2</v>
      </c>
      <c r="EY39" s="49">
        <f t="shared" si="10"/>
        <v>1.2227272727272727E-3</v>
      </c>
      <c r="EZ39" s="49">
        <f t="shared" si="11"/>
        <v>1.2200000000000001E-2</v>
      </c>
      <c r="FC39" s="15">
        <v>4.6798999999999999</v>
      </c>
      <c r="FD39" s="15">
        <v>4.4932999999999996</v>
      </c>
      <c r="FE39" s="15">
        <v>4.3259999999999996</v>
      </c>
      <c r="FF39" s="15">
        <v>4.22</v>
      </c>
      <c r="FG39" s="5" t="s">
        <v>101</v>
      </c>
      <c r="FH39" s="15">
        <v>4.3230000000000004</v>
      </c>
      <c r="FI39" s="48">
        <v>-1.37E-2</v>
      </c>
      <c r="FJ39" s="48"/>
      <c r="FK39" s="48"/>
      <c r="FL39" s="48">
        <v>8.9999999999999998E-4</v>
      </c>
      <c r="FM39" s="48">
        <v>1.2999999999999999E-3</v>
      </c>
      <c r="FN39" s="48">
        <v>-1.8E-3</v>
      </c>
      <c r="FO39" s="48">
        <v>9.2999999999999992E-3</v>
      </c>
      <c r="FP39" s="48">
        <v>7.1000000000000004E-3</v>
      </c>
      <c r="FQ39" s="48"/>
      <c r="FR39" s="48"/>
      <c r="FS39" s="48">
        <v>-6.4999999999999997E-3</v>
      </c>
      <c r="FT39" s="48">
        <v>-2E-3</v>
      </c>
      <c r="FU39" s="48">
        <v>-1.23E-2</v>
      </c>
      <c r="FV39" s="48">
        <v>6.9999999999999999E-4</v>
      </c>
      <c r="FW39" s="48">
        <v>-9.7000000000000003E-3</v>
      </c>
      <c r="FX39" s="48"/>
      <c r="FY39" s="48"/>
      <c r="FZ39" s="48">
        <v>1.9199999999999998E-2</v>
      </c>
      <c r="GA39" s="48">
        <v>4.7999999999999996E-3</v>
      </c>
      <c r="GB39" s="48">
        <v>1.0699999999999999E-2</v>
      </c>
      <c r="GC39" s="48">
        <v>-1.1000000000000001E-3</v>
      </c>
      <c r="GD39" s="48">
        <v>-2.3E-3</v>
      </c>
      <c r="GE39" s="48"/>
      <c r="GF39" s="48"/>
      <c r="GG39" s="48">
        <v>2.2000000000000001E-3</v>
      </c>
      <c r="GH39" s="48">
        <v>1.6199999999999999E-2</v>
      </c>
      <c r="GI39" s="48">
        <v>1.9E-3</v>
      </c>
      <c r="GJ39" s="48">
        <v>8.9999999999999998E-4</v>
      </c>
      <c r="GK39" s="48">
        <v>-2.0999999999999999E-3</v>
      </c>
      <c r="GL39" s="48"/>
      <c r="GM39" s="48"/>
      <c r="GN39" s="49">
        <f t="shared" si="12"/>
        <v>-1.37E-2</v>
      </c>
      <c r="GO39" s="49">
        <f t="shared" si="13"/>
        <v>1.1285714285714284E-3</v>
      </c>
      <c r="GP39" s="49">
        <f t="shared" si="14"/>
        <v>1.9199999999999998E-2</v>
      </c>
      <c r="GS39" s="15">
        <v>4.6798999999999999</v>
      </c>
      <c r="GT39" s="15">
        <v>4.4932999999999996</v>
      </c>
      <c r="GU39" s="15">
        <v>4.3259999999999996</v>
      </c>
      <c r="GV39" s="15">
        <v>4.22</v>
      </c>
      <c r="GW39" s="15">
        <v>4.3230000000000004</v>
      </c>
      <c r="GX39" s="5" t="s">
        <v>101</v>
      </c>
      <c r="GY39" s="15">
        <v>4.4177</v>
      </c>
      <c r="GZ39" s="48">
        <v>1.32E-2</v>
      </c>
      <c r="HA39" s="48">
        <v>7.3000000000000001E-3</v>
      </c>
      <c r="HB39" s="48">
        <v>1.1299999999999999E-2</v>
      </c>
      <c r="HC39" s="48">
        <v>4.3E-3</v>
      </c>
      <c r="HD39" s="48">
        <v>3.5999999999999999E-3</v>
      </c>
      <c r="HE39" s="48"/>
      <c r="HF39" s="48"/>
      <c r="HG39" s="48">
        <v>6.8999999999999999E-3</v>
      </c>
      <c r="HH39" s="48">
        <v>-6.1000000000000004E-3</v>
      </c>
      <c r="HI39" s="48">
        <v>1E-3</v>
      </c>
      <c r="HJ39" s="48">
        <v>-1.6899999999999998E-2</v>
      </c>
      <c r="HK39" s="48">
        <v>5.5999999999999999E-3</v>
      </c>
      <c r="HL39" s="48"/>
      <c r="HM39" s="48"/>
      <c r="HN39" s="48">
        <v>5.1999999999999998E-3</v>
      </c>
      <c r="HO39" s="48">
        <v>-3.5000000000000001E-3</v>
      </c>
      <c r="HP39" s="48">
        <v>5.0000000000000001E-4</v>
      </c>
      <c r="HQ39" s="48">
        <v>-4.1999999999999997E-3</v>
      </c>
      <c r="HR39" s="48">
        <v>-5.1999999999999998E-3</v>
      </c>
      <c r="HS39" s="48"/>
      <c r="HT39" s="48"/>
      <c r="HU39" s="48">
        <v>1.06E-2</v>
      </c>
      <c r="HV39" s="48">
        <v>2.9999999999999997E-4</v>
      </c>
      <c r="HW39" s="48">
        <v>-9.9000000000000008E-3</v>
      </c>
      <c r="HX39" s="48">
        <v>3.3E-3</v>
      </c>
      <c r="HY39" s="48">
        <v>-1.6999999999999999E-3</v>
      </c>
      <c r="HZ39" s="48"/>
      <c r="IA39" s="48"/>
      <c r="IB39" s="48">
        <v>0</v>
      </c>
      <c r="IC39" s="48">
        <v>3.5000000000000001E-3</v>
      </c>
      <c r="ID39" s="48"/>
      <c r="IE39" s="49">
        <f t="shared" si="15"/>
        <v>-1.6899999999999998E-2</v>
      </c>
      <c r="IF39" s="49">
        <f t="shared" si="16"/>
        <v>1.3227272727272727E-3</v>
      </c>
      <c r="IG39" s="49">
        <f t="shared" si="17"/>
        <v>1.32E-2</v>
      </c>
      <c r="IJ39" s="15">
        <v>4.6798999999999999</v>
      </c>
      <c r="IK39" s="15">
        <v>4.4932999999999996</v>
      </c>
      <c r="IL39" s="15">
        <v>4.3259999999999996</v>
      </c>
      <c r="IM39" s="15">
        <v>4.22</v>
      </c>
      <c r="IN39" s="15">
        <v>4.3230000000000004</v>
      </c>
      <c r="IO39" s="15">
        <v>4.4177</v>
      </c>
      <c r="IP39" s="5" t="s">
        <v>101</v>
      </c>
      <c r="IQ39" s="15">
        <v>4.5556000000000001</v>
      </c>
      <c r="IR39" s="48">
        <v>4.3E-3</v>
      </c>
      <c r="IS39" s="48">
        <v>4.5999999999999999E-3</v>
      </c>
      <c r="IT39" s="48">
        <v>3.0999999999999999E-3</v>
      </c>
      <c r="IU39" s="48"/>
      <c r="IV39" s="48"/>
      <c r="IW39" s="48">
        <v>-3.0999999999999999E-3</v>
      </c>
      <c r="IX39" s="48">
        <v>-2.2000000000000001E-3</v>
      </c>
      <c r="IY39" s="48">
        <v>3.5000000000000001E-3</v>
      </c>
      <c r="IZ39" s="48">
        <v>-2.5999999999999999E-3</v>
      </c>
      <c r="JA39" s="48">
        <v>1.6000000000000001E-3</v>
      </c>
      <c r="JB39" s="48"/>
      <c r="JC39" s="48"/>
      <c r="JD39" s="48">
        <v>-5.1000000000000004E-3</v>
      </c>
      <c r="JE39" s="48">
        <v>-4.0000000000000002E-4</v>
      </c>
      <c r="JF39" s="48">
        <v>3.8999999999999998E-3</v>
      </c>
      <c r="JG39" s="48">
        <v>-5.4999999999999997E-3</v>
      </c>
      <c r="JH39" s="48">
        <v>3.8999999999999998E-3</v>
      </c>
      <c r="JI39" s="48"/>
      <c r="JJ39" s="48"/>
      <c r="JK39" s="48">
        <v>1.2999999999999999E-3</v>
      </c>
      <c r="JL39" s="48">
        <v>9.7999999999999997E-3</v>
      </c>
      <c r="JM39" s="48">
        <v>6.1000000000000004E-3</v>
      </c>
      <c r="JN39" s="48">
        <v>-4.1000000000000003E-3</v>
      </c>
      <c r="JO39" s="48">
        <v>3.3E-3</v>
      </c>
      <c r="JP39" s="48"/>
      <c r="JQ39" s="48"/>
      <c r="JR39" s="48">
        <v>3.0999999999999999E-3</v>
      </c>
      <c r="JS39" s="48">
        <v>-3.0999999999999999E-3</v>
      </c>
      <c r="JT39" s="48">
        <v>1.6000000000000001E-3</v>
      </c>
      <c r="JU39" s="48">
        <v>5.5999999999999999E-3</v>
      </c>
      <c r="JV39" s="48">
        <v>-1.3599999999999999E-2</v>
      </c>
      <c r="JW39" s="49">
        <f t="shared" si="18"/>
        <v>-1.3599999999999999E-2</v>
      </c>
      <c r="JX39" s="49">
        <f t="shared" si="19"/>
        <v>6.9565217391304353E-4</v>
      </c>
      <c r="JY39" s="49">
        <f t="shared" si="20"/>
        <v>9.7999999999999997E-3</v>
      </c>
      <c r="KB39" s="15">
        <v>4.6798999999999999</v>
      </c>
      <c r="KC39" s="15">
        <v>4.4932999999999996</v>
      </c>
      <c r="KD39" s="15">
        <v>4.3259999999999996</v>
      </c>
      <c r="KE39" s="15">
        <v>4.22</v>
      </c>
      <c r="KF39" s="15">
        <v>4.3230000000000004</v>
      </c>
      <c r="KG39" s="15">
        <v>4.4177</v>
      </c>
      <c r="KH39" s="15">
        <v>4.5556000000000001</v>
      </c>
      <c r="KI39" s="5" t="s">
        <v>101</v>
      </c>
      <c r="KJ39" s="15">
        <v>4.6269999999999998</v>
      </c>
      <c r="KK39" s="48"/>
      <c r="KL39" s="48"/>
      <c r="KM39" s="48">
        <v>-2.8999999999999998E-3</v>
      </c>
      <c r="KN39" s="48">
        <v>0</v>
      </c>
      <c r="KO39" s="48">
        <v>-1.4E-3</v>
      </c>
      <c r="KP39" s="48">
        <v>8.6E-3</v>
      </c>
      <c r="KQ39" s="48">
        <v>-1.0999999999999999E-2</v>
      </c>
      <c r="KR39" s="48"/>
      <c r="KS39" s="48"/>
      <c r="KT39" s="48">
        <v>-1.9E-3</v>
      </c>
      <c r="KU39" s="48">
        <v>-4.5999999999999999E-3</v>
      </c>
      <c r="KV39" s="48">
        <v>-5.0000000000000001E-4</v>
      </c>
      <c r="KW39" s="48">
        <v>-4.3E-3</v>
      </c>
      <c r="KX39" s="48">
        <v>2.0000000000000001E-4</v>
      </c>
      <c r="KY39" s="48"/>
      <c r="KZ39" s="48"/>
      <c r="LA39" s="48">
        <v>4.0000000000000002E-4</v>
      </c>
      <c r="LB39" s="48">
        <v>4.4000000000000003E-3</v>
      </c>
      <c r="LC39" s="48">
        <v>-6.7000000000000002E-3</v>
      </c>
      <c r="LD39" s="48">
        <v>-3.7000000000000002E-3</v>
      </c>
      <c r="LE39" s="48">
        <v>1.1999999999999999E-3</v>
      </c>
      <c r="LF39" s="48"/>
      <c r="LG39" s="48"/>
      <c r="LH39" s="48">
        <v>-2.0999999999999999E-3</v>
      </c>
      <c r="LI39" s="48">
        <v>2.3999999999999998E-3</v>
      </c>
      <c r="LJ39" s="48">
        <v>6.8999999999999999E-3</v>
      </c>
      <c r="LK39" s="48">
        <v>4.0000000000000001E-3</v>
      </c>
      <c r="LL39" s="48">
        <v>1.0500000000000001E-2</v>
      </c>
      <c r="LM39" s="48"/>
      <c r="LN39" s="48"/>
      <c r="LO39" s="48">
        <v>-3.3E-3</v>
      </c>
      <c r="LP39" s="49">
        <f t="shared" si="21"/>
        <v>-1.0999999999999999E-2</v>
      </c>
      <c r="LQ39" s="49">
        <f t="shared" si="22"/>
        <v>-1.8095238095238122E-4</v>
      </c>
      <c r="LR39" s="49">
        <f t="shared" si="23"/>
        <v>1.0500000000000001E-2</v>
      </c>
      <c r="LU39" s="15">
        <v>4.6798999999999999</v>
      </c>
      <c r="LV39" s="15">
        <v>4.4932999999999996</v>
      </c>
      <c r="LW39" s="15">
        <v>4.3259999999999996</v>
      </c>
      <c r="LX39" s="15">
        <v>4.22</v>
      </c>
      <c r="LY39" s="15">
        <v>4.3230000000000004</v>
      </c>
      <c r="LZ39" s="15">
        <v>4.4177</v>
      </c>
      <c r="MA39" s="15">
        <v>4.5556000000000001</v>
      </c>
      <c r="MB39" s="15">
        <v>4.6269999999999998</v>
      </c>
      <c r="MC39" s="5" t="s">
        <v>101</v>
      </c>
      <c r="MD39" s="15">
        <v>4.6059999999999999</v>
      </c>
      <c r="ME39" s="48">
        <v>5.9999999999999995E-4</v>
      </c>
      <c r="MF39" s="48">
        <v>2.5999999999999999E-3</v>
      </c>
      <c r="MG39" s="48">
        <v>-7.1999999999999998E-3</v>
      </c>
      <c r="MH39" s="48">
        <v>8.9999999999999998E-4</v>
      </c>
      <c r="MI39" s="48"/>
      <c r="MJ39" s="48"/>
      <c r="MK39" s="48">
        <v>-6.1000000000000004E-3</v>
      </c>
      <c r="ML39" s="48">
        <v>-8.5000000000000006E-3</v>
      </c>
      <c r="MM39" s="48">
        <v>7.7999999999999996E-3</v>
      </c>
      <c r="MN39" s="48">
        <v>-5.4999999999999997E-3</v>
      </c>
      <c r="MO39" s="48">
        <v>1.9E-3</v>
      </c>
      <c r="MP39" s="48"/>
      <c r="MQ39" s="48"/>
      <c r="MR39" s="48">
        <v>2.2000000000000001E-3</v>
      </c>
      <c r="MS39" s="48">
        <v>-2.5999999999999999E-3</v>
      </c>
      <c r="MT39" s="48">
        <v>-1.9E-3</v>
      </c>
      <c r="MU39" s="48">
        <v>5.7000000000000002E-3</v>
      </c>
      <c r="MV39" s="48">
        <v>8.9999999999999998E-4</v>
      </c>
      <c r="MW39" s="48"/>
      <c r="MX39" s="48"/>
      <c r="MY39" s="48">
        <v>-8.3999999999999995E-3</v>
      </c>
      <c r="MZ39" s="48">
        <v>-8.3999999999999995E-3</v>
      </c>
      <c r="NA39" s="48">
        <v>-8.8999999999999999E-3</v>
      </c>
      <c r="NB39" s="48">
        <v>1.6999999999999999E-3</v>
      </c>
      <c r="NC39" s="48">
        <v>0</v>
      </c>
      <c r="ND39" s="48"/>
      <c r="NE39" s="48"/>
      <c r="NF39" s="48"/>
      <c r="NG39" s="48"/>
      <c r="NH39" s="48"/>
      <c r="NI39" s="48"/>
      <c r="NJ39" s="49">
        <f t="shared" si="24"/>
        <v>-8.8999999999999999E-3</v>
      </c>
      <c r="NK39" s="49">
        <f t="shared" si="25"/>
        <v>-1.7473684210526311E-3</v>
      </c>
      <c r="NL39" s="49">
        <f t="shared" si="26"/>
        <v>7.7999999999999996E-3</v>
      </c>
      <c r="NO39" s="4"/>
      <c r="NP39" s="15"/>
      <c r="NQ39" s="15"/>
      <c r="NR39" s="15"/>
      <c r="NS39" s="15"/>
      <c r="NT39" s="15"/>
      <c r="NU39" s="15"/>
      <c r="NV39" s="95"/>
      <c r="NW39" s="15"/>
      <c r="NX39" s="5" t="s">
        <v>101</v>
      </c>
      <c r="NY39" s="6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9">
        <f t="shared" si="27"/>
        <v>0</v>
      </c>
      <c r="PF39" s="49" t="e">
        <f t="shared" si="28"/>
        <v>#DIV/0!</v>
      </c>
      <c r="PG39" s="49">
        <f t="shared" si="29"/>
        <v>0</v>
      </c>
      <c r="PJ39" s="4"/>
      <c r="PK39" s="15"/>
      <c r="PL39" s="15"/>
      <c r="PM39" s="15"/>
      <c r="PN39" s="15"/>
      <c r="PO39" s="15"/>
      <c r="PP39" s="15"/>
      <c r="PQ39" s="95"/>
      <c r="PR39" s="15"/>
      <c r="PS39" s="15"/>
      <c r="PT39" s="5" t="s">
        <v>101</v>
      </c>
      <c r="PU39" s="15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9">
        <f t="shared" si="30"/>
        <v>0</v>
      </c>
      <c r="RB39" s="49" t="e">
        <f t="shared" si="31"/>
        <v>#DIV/0!</v>
      </c>
      <c r="RC39" s="49">
        <f t="shared" si="32"/>
        <v>0</v>
      </c>
      <c r="RE39" t="s">
        <v>0</v>
      </c>
      <c r="RF39" s="4"/>
      <c r="RG39" s="15"/>
      <c r="RH39" s="15"/>
      <c r="RI39" s="15"/>
      <c r="RJ39" s="15"/>
      <c r="RK39" s="15"/>
      <c r="RL39" s="15"/>
      <c r="RM39" s="95"/>
      <c r="RN39" s="15"/>
      <c r="RO39" s="15"/>
      <c r="RP39" s="15"/>
      <c r="RQ39" s="5" t="s">
        <v>101</v>
      </c>
      <c r="RR39" s="15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9">
        <f t="shared" si="33"/>
        <v>0</v>
      </c>
      <c r="SY39" s="49" t="e">
        <f t="shared" si="34"/>
        <v>#DIV/0!</v>
      </c>
      <c r="SZ39" s="49">
        <f t="shared" si="35"/>
        <v>0</v>
      </c>
    </row>
    <row r="40" spans="1:522" ht="15.75" thickBot="1" x14ac:dyDescent="0.3">
      <c r="A40" t="s">
        <v>0</v>
      </c>
      <c r="B40" s="16" t="s">
        <v>4</v>
      </c>
      <c r="C40" s="103"/>
      <c r="D40" s="101">
        <f t="shared" ref="D40:AH40" si="96">SUM(D7, -D15, -D22,D28, -D33,D37,D38,D39)</f>
        <v>-1.55E-2</v>
      </c>
      <c r="E40" s="101">
        <f t="shared" si="96"/>
        <v>-5.8999999999999999E-3</v>
      </c>
      <c r="F40" s="101">
        <f t="shared" si="96"/>
        <v>-3.1699999999999999E-2</v>
      </c>
      <c r="G40" s="101">
        <f t="shared" si="96"/>
        <v>0</v>
      </c>
      <c r="H40" s="101">
        <f t="shared" si="96"/>
        <v>0</v>
      </c>
      <c r="I40" s="101">
        <f t="shared" si="96"/>
        <v>-3.3000000000000008E-3</v>
      </c>
      <c r="J40" s="101">
        <f t="shared" si="96"/>
        <v>-1.5800000000000002E-2</v>
      </c>
      <c r="K40" s="101">
        <f t="shared" si="96"/>
        <v>2.7200000000000002E-2</v>
      </c>
      <c r="L40" s="101">
        <f t="shared" si="96"/>
        <v>-3.5099999999999999E-2</v>
      </c>
      <c r="M40" s="101">
        <f t="shared" si="96"/>
        <v>1.4199999999999999E-2</v>
      </c>
      <c r="N40" s="101">
        <f t="shared" si="96"/>
        <v>0</v>
      </c>
      <c r="O40" s="101">
        <f t="shared" si="96"/>
        <v>0</v>
      </c>
      <c r="P40" s="101">
        <f t="shared" si="96"/>
        <v>-1.9000000000000002E-3</v>
      </c>
      <c r="Q40" s="101">
        <f t="shared" si="96"/>
        <v>-2.52E-2</v>
      </c>
      <c r="R40" s="101">
        <f t="shared" si="96"/>
        <v>-4.1999999999999997E-3</v>
      </c>
      <c r="S40" s="101">
        <f t="shared" si="96"/>
        <v>2.24E-2</v>
      </c>
      <c r="T40" s="101">
        <f t="shared" si="96"/>
        <v>-1.35E-2</v>
      </c>
      <c r="U40" s="101">
        <f t="shared" si="96"/>
        <v>0</v>
      </c>
      <c r="V40" s="101">
        <f t="shared" si="96"/>
        <v>0</v>
      </c>
      <c r="W40" s="101">
        <f t="shared" si="96"/>
        <v>-5.9999999999999962E-4</v>
      </c>
      <c r="X40" s="101">
        <f t="shared" si="96"/>
        <v>-6.7999999999999988E-3</v>
      </c>
      <c r="Y40" s="101">
        <f t="shared" si="96"/>
        <v>-7.1999999999999989E-3</v>
      </c>
      <c r="Z40" s="101">
        <f t="shared" si="96"/>
        <v>3.4600000000000006E-2</v>
      </c>
      <c r="AA40" s="101">
        <f t="shared" si="96"/>
        <v>3.9999999999999986E-4</v>
      </c>
      <c r="AB40" s="101">
        <f t="shared" si="96"/>
        <v>0</v>
      </c>
      <c r="AC40" s="101">
        <f t="shared" si="96"/>
        <v>0</v>
      </c>
      <c r="AD40" s="101">
        <f t="shared" si="96"/>
        <v>-6.480000000000001E-2</v>
      </c>
      <c r="AE40" s="101">
        <f t="shared" si="96"/>
        <v>4.9000000000000007E-3</v>
      </c>
      <c r="AF40" s="101">
        <f t="shared" si="96"/>
        <v>-1.6E-2</v>
      </c>
      <c r="AG40" s="101">
        <f t="shared" si="96"/>
        <v>-5.0700000000000002E-2</v>
      </c>
      <c r="AH40" s="101">
        <f t="shared" si="96"/>
        <v>-4.87E-2</v>
      </c>
      <c r="AI40" s="49">
        <f t="shared" si="0"/>
        <v>-6.480000000000001E-2</v>
      </c>
      <c r="AJ40" s="49">
        <f t="shared" si="1"/>
        <v>-7.84516129032258E-3</v>
      </c>
      <c r="AK40" s="49">
        <f t="shared" si="2"/>
        <v>3.4600000000000006E-2</v>
      </c>
      <c r="AM40" s="104"/>
      <c r="AN40" s="188" t="s">
        <v>4</v>
      </c>
      <c r="AO40" s="181"/>
      <c r="AP40" s="101">
        <f t="shared" ref="AP40:BT40" si="97">SUM(AP7, -AP15, -AP22,AP28, -AP33,AP37,AP38,AP39)</f>
        <v>0</v>
      </c>
      <c r="AQ40" s="101">
        <f t="shared" si="97"/>
        <v>0</v>
      </c>
      <c r="AR40" s="101">
        <f t="shared" si="97"/>
        <v>3.7999999999999999E-2</v>
      </c>
      <c r="AS40" s="101">
        <f t="shared" si="97"/>
        <v>3.5799999999999998E-2</v>
      </c>
      <c r="AT40" s="101">
        <f>SUM(AT7, -AT15, -AT22,AT28, -AT33,AT37,AT38,AT39)</f>
        <v>-9.7000000000000003E-3</v>
      </c>
      <c r="AU40" s="101">
        <f t="shared" si="97"/>
        <v>-7.9000000000000008E-3</v>
      </c>
      <c r="AV40" s="101">
        <f t="shared" si="97"/>
        <v>-4.9000000000000002E-2</v>
      </c>
      <c r="AW40" s="101">
        <f t="shared" si="97"/>
        <v>0</v>
      </c>
      <c r="AX40" s="101">
        <f t="shared" si="97"/>
        <v>0</v>
      </c>
      <c r="AY40" s="101">
        <f t="shared" si="97"/>
        <v>-2.4100000000000003E-2</v>
      </c>
      <c r="AZ40" s="101">
        <f t="shared" si="97"/>
        <v>9.4999999999999998E-3</v>
      </c>
      <c r="BA40" s="101">
        <f t="shared" si="97"/>
        <v>7.7499999999999986E-2</v>
      </c>
      <c r="BB40" s="101">
        <f t="shared" si="97"/>
        <v>-3.39E-2</v>
      </c>
      <c r="BC40" s="101">
        <f t="shared" si="97"/>
        <v>4.0000000000000018E-4</v>
      </c>
      <c r="BD40" s="101">
        <f t="shared" si="97"/>
        <v>0</v>
      </c>
      <c r="BE40" s="101">
        <f t="shared" si="97"/>
        <v>0</v>
      </c>
      <c r="BF40" s="101">
        <f t="shared" si="97"/>
        <v>4.7999999999999987E-3</v>
      </c>
      <c r="BG40" s="101">
        <f t="shared" si="97"/>
        <v>-4.9200000000000001E-2</v>
      </c>
      <c r="BH40" s="101">
        <f t="shared" si="97"/>
        <v>1.6900000000000002E-2</v>
      </c>
      <c r="BI40" s="101">
        <f t="shared" si="97"/>
        <v>-3.9100000000000003E-2</v>
      </c>
      <c r="BJ40" s="101">
        <f t="shared" si="97"/>
        <v>-2.599999999999999E-3</v>
      </c>
      <c r="BK40" s="101">
        <f t="shared" si="97"/>
        <v>0</v>
      </c>
      <c r="BL40" s="101">
        <f t="shared" si="97"/>
        <v>0</v>
      </c>
      <c r="BM40" s="101">
        <f t="shared" si="97"/>
        <v>-7.1999999999999998E-3</v>
      </c>
      <c r="BN40" s="101">
        <f t="shared" si="97"/>
        <v>-4.19E-2</v>
      </c>
      <c r="BO40" s="101">
        <f t="shared" si="97"/>
        <v>-1.5900000000000004E-2</v>
      </c>
      <c r="BP40" s="101">
        <f t="shared" si="97"/>
        <v>-7.6999999999999994E-3</v>
      </c>
      <c r="BQ40" s="101">
        <f t="shared" si="97"/>
        <v>-8.7499999999999981E-2</v>
      </c>
      <c r="BR40" s="101">
        <f t="shared" si="97"/>
        <v>0</v>
      </c>
      <c r="BS40" s="101">
        <f t="shared" si="97"/>
        <v>0</v>
      </c>
      <c r="BT40" s="101">
        <f t="shared" si="97"/>
        <v>0</v>
      </c>
      <c r="BU40" s="49">
        <f t="shared" si="3"/>
        <v>-8.7499999999999981E-2</v>
      </c>
      <c r="BV40" s="49">
        <f t="shared" si="4"/>
        <v>-6.2193548387096771E-3</v>
      </c>
      <c r="BW40" s="49">
        <f t="shared" si="5"/>
        <v>7.7499999999999986E-2</v>
      </c>
      <c r="BZ40" s="104"/>
      <c r="CA40" s="181"/>
      <c r="CB40" s="16" t="s">
        <v>4</v>
      </c>
      <c r="CC40" s="97">
        <v>2.5000000000000001E-3</v>
      </c>
      <c r="CD40" s="101">
        <f t="shared" ref="CD40:DH40" si="98">SUM(CD7, -CD15, -CD22,CD28, -CD33,CD37,CD38,CD39)</f>
        <v>0</v>
      </c>
      <c r="CE40" s="101">
        <f t="shared" si="98"/>
        <v>8.9999999999999976E-4</v>
      </c>
      <c r="CF40" s="101">
        <f t="shared" si="98"/>
        <v>-3.6999999999999989E-3</v>
      </c>
      <c r="CG40" s="101">
        <f t="shared" si="98"/>
        <v>1.9399999999999997E-2</v>
      </c>
      <c r="CH40" s="101">
        <f t="shared" si="98"/>
        <v>-2.4599999999999997E-2</v>
      </c>
      <c r="CI40" s="101">
        <f t="shared" si="98"/>
        <v>3.5500000000000004E-2</v>
      </c>
      <c r="CJ40" s="101">
        <f t="shared" si="98"/>
        <v>0</v>
      </c>
      <c r="CK40" s="101">
        <f t="shared" si="98"/>
        <v>0</v>
      </c>
      <c r="CL40" s="101">
        <f t="shared" si="98"/>
        <v>-5.62E-2</v>
      </c>
      <c r="CM40" s="101">
        <f t="shared" si="98"/>
        <v>-3.9999999999999584E-4</v>
      </c>
      <c r="CN40" s="101">
        <f t="shared" si="98"/>
        <v>5.6999999999999993E-3</v>
      </c>
      <c r="CO40" s="101">
        <f t="shared" si="98"/>
        <v>-0.1336</v>
      </c>
      <c r="CP40" s="101">
        <f t="shared" si="98"/>
        <v>3.0499999999999996E-2</v>
      </c>
      <c r="CQ40" s="101">
        <f t="shared" si="98"/>
        <v>0</v>
      </c>
      <c r="CR40" s="101">
        <f t="shared" si="98"/>
        <v>0</v>
      </c>
      <c r="CS40" s="101">
        <f t="shared" si="98"/>
        <v>-2.0200000000000003E-2</v>
      </c>
      <c r="CT40" s="101">
        <f t="shared" si="98"/>
        <v>-4.1200000000000001E-2</v>
      </c>
      <c r="CU40" s="101">
        <f t="shared" si="98"/>
        <v>-0.14299999999999999</v>
      </c>
      <c r="CV40" s="101">
        <f t="shared" si="98"/>
        <v>-1.18E-2</v>
      </c>
      <c r="CW40" s="101">
        <f t="shared" si="98"/>
        <v>1.3100000000000002E-2</v>
      </c>
      <c r="CX40" s="101">
        <f t="shared" si="98"/>
        <v>0</v>
      </c>
      <c r="CY40" s="101">
        <f t="shared" si="98"/>
        <v>0</v>
      </c>
      <c r="CZ40" s="101">
        <f t="shared" si="98"/>
        <v>7.6999999999999994E-3</v>
      </c>
      <c r="DA40" s="101">
        <f t="shared" si="98"/>
        <v>0.1033</v>
      </c>
      <c r="DB40" s="101">
        <f t="shared" si="98"/>
        <v>-4.3999999999999994E-3</v>
      </c>
      <c r="DC40" s="101">
        <f t="shared" si="98"/>
        <v>4.8899999999999999E-2</v>
      </c>
      <c r="DD40" s="101">
        <f t="shared" si="98"/>
        <v>3.7200000000000004E-2</v>
      </c>
      <c r="DE40" s="101">
        <f t="shared" si="98"/>
        <v>0</v>
      </c>
      <c r="DF40" s="101">
        <f t="shared" si="98"/>
        <v>0</v>
      </c>
      <c r="DG40" s="101">
        <f t="shared" si="98"/>
        <v>5.3E-3</v>
      </c>
      <c r="DH40" s="101">
        <f t="shared" si="98"/>
        <v>-6.9900000000000004E-2</v>
      </c>
      <c r="DI40" s="49">
        <f t="shared" si="6"/>
        <v>-0.14299999999999999</v>
      </c>
      <c r="DJ40" s="49">
        <f t="shared" si="7"/>
        <v>-6.4999999999999988E-3</v>
      </c>
      <c r="DK40" s="49">
        <f t="shared" si="8"/>
        <v>0.1033</v>
      </c>
      <c r="DM40" t="s">
        <v>0</v>
      </c>
      <c r="DN40" s="104"/>
      <c r="DO40" s="181"/>
      <c r="DP40" s="103" t="s">
        <v>0</v>
      </c>
      <c r="DQ40" s="16" t="s">
        <v>4</v>
      </c>
      <c r="DR40" s="97">
        <v>2.5000000000000001E-3</v>
      </c>
      <c r="DS40" s="101">
        <f t="shared" ref="DS40:EW40" si="99">SUM(DS7, -DS15, -DS22,DS28, -DS33,DS37,DS38,DS39)</f>
        <v>-2.9700000000000001E-2</v>
      </c>
      <c r="DT40" s="101">
        <f t="shared" si="99"/>
        <v>1.9900000000000001E-2</v>
      </c>
      <c r="DU40" s="101">
        <f t="shared" si="99"/>
        <v>-3.8199999999999998E-2</v>
      </c>
      <c r="DV40" s="101">
        <f t="shared" si="99"/>
        <v>0</v>
      </c>
      <c r="DW40" s="101">
        <f t="shared" si="99"/>
        <v>0</v>
      </c>
      <c r="DX40" s="101">
        <f t="shared" si="99"/>
        <v>8.4000000000000005E-2</v>
      </c>
      <c r="DY40" s="101">
        <f t="shared" si="99"/>
        <v>-1.2999999999999993E-3</v>
      </c>
      <c r="DZ40" s="101">
        <f t="shared" si="99"/>
        <v>4.2799999999999991E-2</v>
      </c>
      <c r="EA40" s="101">
        <f t="shared" si="99"/>
        <v>5.2199999999999996E-2</v>
      </c>
      <c r="EB40" s="101">
        <f t="shared" si="99"/>
        <v>-1.4100000000000001E-2</v>
      </c>
      <c r="EC40" s="101">
        <f t="shared" si="99"/>
        <v>0</v>
      </c>
      <c r="ED40" s="101">
        <f t="shared" si="99"/>
        <v>0</v>
      </c>
      <c r="EE40" s="101">
        <f t="shared" si="99"/>
        <v>-2.9000000000000015E-3</v>
      </c>
      <c r="EF40" s="101">
        <f t="shared" si="99"/>
        <v>-2.0299999999999999E-2</v>
      </c>
      <c r="EG40" s="101">
        <f t="shared" si="99"/>
        <v>-8.43E-2</v>
      </c>
      <c r="EH40" s="101">
        <f t="shared" si="99"/>
        <v>-2.8999999999999998E-2</v>
      </c>
      <c r="EI40" s="101">
        <f t="shared" si="99"/>
        <v>6.8499999999999991E-2</v>
      </c>
      <c r="EJ40" s="101">
        <f t="shared" si="99"/>
        <v>0</v>
      </c>
      <c r="EK40" s="101">
        <f t="shared" si="99"/>
        <v>0</v>
      </c>
      <c r="EL40" s="101">
        <f t="shared" si="99"/>
        <v>3.15E-2</v>
      </c>
      <c r="EM40" s="101">
        <f t="shared" si="99"/>
        <v>-5.6999999999999995E-2</v>
      </c>
      <c r="EN40" s="101">
        <f t="shared" si="99"/>
        <v>-2.8200000000000003E-2</v>
      </c>
      <c r="EO40" s="101">
        <f t="shared" si="99"/>
        <v>6.4100000000000004E-2</v>
      </c>
      <c r="EP40" s="101">
        <f t="shared" si="99"/>
        <v>6.999999999999988E-4</v>
      </c>
      <c r="EQ40" s="101">
        <f t="shared" si="99"/>
        <v>0</v>
      </c>
      <c r="ER40" s="101">
        <f t="shared" si="99"/>
        <v>0</v>
      </c>
      <c r="ES40" s="101">
        <f t="shared" si="99"/>
        <v>2.2000000000000006E-2</v>
      </c>
      <c r="ET40" s="101">
        <f t="shared" si="99"/>
        <v>4.7999999999999996E-3</v>
      </c>
      <c r="EU40" s="101">
        <f t="shared" si="99"/>
        <v>6.83E-2</v>
      </c>
      <c r="EV40" s="101">
        <f t="shared" si="99"/>
        <v>-1.6800000000000002E-2</v>
      </c>
      <c r="EW40" s="101">
        <f t="shared" si="99"/>
        <v>0</v>
      </c>
      <c r="EX40" s="49">
        <f t="shared" si="9"/>
        <v>-8.43E-2</v>
      </c>
      <c r="EY40" s="49">
        <f t="shared" si="10"/>
        <v>4.4193548387096767E-3</v>
      </c>
      <c r="EZ40" s="49">
        <f t="shared" si="11"/>
        <v>8.4000000000000005E-2</v>
      </c>
      <c r="FC40" s="104"/>
      <c r="FD40" s="181"/>
      <c r="FE40" s="103"/>
      <c r="FF40" s="103"/>
      <c r="FG40" s="16" t="s">
        <v>4</v>
      </c>
      <c r="FH40" s="97">
        <v>2.5000000000000001E-3</v>
      </c>
      <c r="FI40" s="101">
        <f t="shared" ref="FI40:GM40" si="100">SUM(FI7, -FI15, -FI22,FI28, -FI33,FI37,FI38,FI39)</f>
        <v>-6.4000000000000001E-2</v>
      </c>
      <c r="FJ40" s="101">
        <f t="shared" si="100"/>
        <v>0</v>
      </c>
      <c r="FK40" s="101">
        <f t="shared" si="100"/>
        <v>0</v>
      </c>
      <c r="FL40" s="101">
        <f t="shared" si="100"/>
        <v>3.4999999999999996E-3</v>
      </c>
      <c r="FM40" s="101">
        <f t="shared" si="100"/>
        <v>1.6E-2</v>
      </c>
      <c r="FN40" s="101">
        <f t="shared" si="100"/>
        <v>-3.0399999999999996E-2</v>
      </c>
      <c r="FO40" s="101">
        <f t="shared" si="100"/>
        <v>6.2600000000000003E-2</v>
      </c>
      <c r="FP40" s="101">
        <f t="shared" si="100"/>
        <v>5.5800000000000002E-2</v>
      </c>
      <c r="FQ40" s="101">
        <f t="shared" si="100"/>
        <v>0</v>
      </c>
      <c r="FR40" s="101">
        <f t="shared" si="100"/>
        <v>0</v>
      </c>
      <c r="FS40" s="101">
        <f t="shared" si="100"/>
        <v>-4.6700000000000005E-2</v>
      </c>
      <c r="FT40" s="101">
        <f t="shared" si="100"/>
        <v>-2.6000000000000007E-3</v>
      </c>
      <c r="FU40" s="101">
        <f t="shared" si="100"/>
        <v>-9.8400000000000001E-2</v>
      </c>
      <c r="FV40" s="101">
        <f t="shared" si="100"/>
        <v>3.9999999999999964E-4</v>
      </c>
      <c r="FW40" s="101">
        <f t="shared" si="100"/>
        <v>-7.2600000000000012E-2</v>
      </c>
      <c r="FX40" s="101">
        <f t="shared" si="100"/>
        <v>0</v>
      </c>
      <c r="FY40" s="101">
        <f t="shared" si="100"/>
        <v>0</v>
      </c>
      <c r="FZ40" s="101">
        <f t="shared" si="100"/>
        <v>0.1007</v>
      </c>
      <c r="GA40" s="101">
        <f t="shared" si="100"/>
        <v>4.4899999999999995E-2</v>
      </c>
      <c r="GB40" s="101">
        <f t="shared" si="100"/>
        <v>6.7100000000000007E-2</v>
      </c>
      <c r="GC40" s="101">
        <f t="shared" si="100"/>
        <v>-9.9999999999999985E-3</v>
      </c>
      <c r="GD40" s="101">
        <f t="shared" si="100"/>
        <v>-1.4200000000000001E-2</v>
      </c>
      <c r="GE40" s="101">
        <f t="shared" si="100"/>
        <v>0</v>
      </c>
      <c r="GF40" s="101">
        <f t="shared" si="100"/>
        <v>0</v>
      </c>
      <c r="GG40" s="101">
        <f t="shared" si="100"/>
        <v>5.2999999999999992E-3</v>
      </c>
      <c r="GH40" s="101">
        <f t="shared" si="100"/>
        <v>6.8699999999999997E-2</v>
      </c>
      <c r="GI40" s="101">
        <f t="shared" si="100"/>
        <v>8.9999999999999998E-4</v>
      </c>
      <c r="GJ40" s="101">
        <f t="shared" si="100"/>
        <v>9.5999999999999992E-3</v>
      </c>
      <c r="GK40" s="101">
        <f t="shared" si="100"/>
        <v>-1.7399999999999999E-2</v>
      </c>
      <c r="GL40" s="101">
        <f t="shared" si="100"/>
        <v>0</v>
      </c>
      <c r="GM40" s="101">
        <f t="shared" si="100"/>
        <v>0</v>
      </c>
      <c r="GN40" s="49">
        <f t="shared" si="12"/>
        <v>-9.8400000000000001E-2</v>
      </c>
      <c r="GO40" s="49">
        <f t="shared" si="13"/>
        <v>2.5548387096774191E-3</v>
      </c>
      <c r="GP40" s="49">
        <f t="shared" si="14"/>
        <v>0.1007</v>
      </c>
      <c r="GR40" t="s">
        <v>0</v>
      </c>
      <c r="GS40" s="245">
        <v>0.01</v>
      </c>
      <c r="GT40" s="97">
        <v>0.01</v>
      </c>
      <c r="GU40" s="97">
        <v>2.5000000000000001E-3</v>
      </c>
      <c r="GV40" s="97">
        <v>2.5000000000000001E-3</v>
      </c>
      <c r="GW40" s="97">
        <v>2.5000000000000001E-3</v>
      </c>
      <c r="GX40" s="16" t="s">
        <v>4</v>
      </c>
      <c r="GY40" s="97">
        <v>2.5000000000000001E-3</v>
      </c>
      <c r="GZ40" s="101">
        <f t="shared" ref="GZ40:ID40" si="101">SUM(GZ7, -GZ15, -GZ22,GZ28, -GZ33,GZ37,GZ38,GZ39)</f>
        <v>6.5599999999999992E-2</v>
      </c>
      <c r="HA40" s="101">
        <f t="shared" si="101"/>
        <v>7.6200000000000004E-2</v>
      </c>
      <c r="HB40" s="101">
        <f t="shared" si="101"/>
        <v>0.06</v>
      </c>
      <c r="HC40" s="101">
        <f t="shared" si="101"/>
        <v>2.8999999999999998E-2</v>
      </c>
      <c r="HD40" s="101">
        <f t="shared" si="101"/>
        <v>5.0299999999999997E-2</v>
      </c>
      <c r="HE40" s="101">
        <f t="shared" si="101"/>
        <v>0</v>
      </c>
      <c r="HF40" s="101">
        <f t="shared" si="101"/>
        <v>0</v>
      </c>
      <c r="HG40" s="101">
        <f t="shared" si="101"/>
        <v>3.2799999999999996E-2</v>
      </c>
      <c r="HH40" s="101">
        <f t="shared" si="101"/>
        <v>-6.25E-2</v>
      </c>
      <c r="HI40" s="101">
        <f t="shared" si="101"/>
        <v>1.9000000000000002E-3</v>
      </c>
      <c r="HJ40" s="101">
        <f t="shared" si="101"/>
        <v>-7.9799999999999996E-2</v>
      </c>
      <c r="HK40" s="101">
        <f t="shared" si="101"/>
        <v>4.0800000000000003E-2</v>
      </c>
      <c r="HL40" s="101">
        <f t="shared" si="101"/>
        <v>0</v>
      </c>
      <c r="HM40" s="101">
        <f t="shared" si="101"/>
        <v>0</v>
      </c>
      <c r="HN40" s="101">
        <f t="shared" si="101"/>
        <v>1.2500000000000001E-2</v>
      </c>
      <c r="HO40" s="101">
        <f t="shared" si="101"/>
        <v>-1.6299999999999999E-2</v>
      </c>
      <c r="HP40" s="101">
        <f t="shared" si="101"/>
        <v>8.6999999999999994E-3</v>
      </c>
      <c r="HQ40" s="101">
        <f t="shared" si="101"/>
        <v>-1.2799999999999999E-2</v>
      </c>
      <c r="HR40" s="101">
        <f t="shared" si="101"/>
        <v>-1.61E-2</v>
      </c>
      <c r="HS40" s="101">
        <f t="shared" si="101"/>
        <v>0</v>
      </c>
      <c r="HT40" s="101">
        <f t="shared" si="101"/>
        <v>0</v>
      </c>
      <c r="HU40" s="101">
        <f t="shared" si="101"/>
        <v>5.3199999999999997E-2</v>
      </c>
      <c r="HV40" s="101">
        <f t="shared" si="101"/>
        <v>-2.2000000000000006E-3</v>
      </c>
      <c r="HW40" s="101">
        <f t="shared" si="101"/>
        <v>-6.3100000000000003E-2</v>
      </c>
      <c r="HX40" s="101">
        <f t="shared" si="101"/>
        <v>2.8300000000000002E-2</v>
      </c>
      <c r="HY40" s="101">
        <f t="shared" si="101"/>
        <v>3.1999999999999997E-3</v>
      </c>
      <c r="HZ40" s="101">
        <f t="shared" si="101"/>
        <v>0</v>
      </c>
      <c r="IA40" s="101">
        <f t="shared" si="101"/>
        <v>0</v>
      </c>
      <c r="IB40" s="101">
        <f t="shared" si="101"/>
        <v>2.3000000000000004E-3</v>
      </c>
      <c r="IC40" s="101">
        <f t="shared" si="101"/>
        <v>2.24E-2</v>
      </c>
      <c r="ID40" s="101">
        <f t="shared" si="101"/>
        <v>0</v>
      </c>
      <c r="IE40" s="49">
        <f t="shared" si="15"/>
        <v>-7.9799999999999996E-2</v>
      </c>
      <c r="IF40" s="49">
        <f t="shared" si="16"/>
        <v>7.5612903225806445E-3</v>
      </c>
      <c r="IG40" s="49">
        <f t="shared" si="17"/>
        <v>7.6200000000000004E-2</v>
      </c>
      <c r="IJ40" s="245">
        <v>0.01</v>
      </c>
      <c r="IK40" s="97">
        <v>0.01</v>
      </c>
      <c r="IL40" s="97">
        <v>2.5000000000000001E-3</v>
      </c>
      <c r="IM40" s="97">
        <v>2.5000000000000001E-3</v>
      </c>
      <c r="IN40" s="97">
        <v>2.5000000000000001E-3</v>
      </c>
      <c r="IO40" s="97">
        <v>2.5000000000000001E-3</v>
      </c>
      <c r="IP40" s="16" t="s">
        <v>4</v>
      </c>
      <c r="IQ40" s="97">
        <v>2.5000000000000001E-3</v>
      </c>
      <c r="IR40" s="101">
        <f t="shared" ref="IR40:JV40" si="102">SUM(IR7, -IR15, -IR22,IR28, -IR33,IR37,IR38,IR39)</f>
        <v>1.52E-2</v>
      </c>
      <c r="IS40" s="101">
        <f t="shared" si="102"/>
        <v>3.9E-2</v>
      </c>
      <c r="IT40" s="101">
        <f t="shared" si="102"/>
        <v>1.67E-2</v>
      </c>
      <c r="IU40" s="101">
        <f t="shared" si="102"/>
        <v>0</v>
      </c>
      <c r="IV40" s="101">
        <f t="shared" si="102"/>
        <v>0</v>
      </c>
      <c r="IW40" s="101">
        <f t="shared" si="102"/>
        <v>-3.3000000000000008E-3</v>
      </c>
      <c r="IX40" s="101">
        <f t="shared" si="102"/>
        <v>-1.2999999999999995E-3</v>
      </c>
      <c r="IY40" s="101">
        <f t="shared" si="102"/>
        <v>7.3000000000000001E-3</v>
      </c>
      <c r="IZ40" s="101">
        <f t="shared" si="102"/>
        <v>4.9999999999999992E-3</v>
      </c>
      <c r="JA40" s="101">
        <f t="shared" si="102"/>
        <v>2.4000000000000002E-3</v>
      </c>
      <c r="JB40" s="101">
        <f t="shared" si="102"/>
        <v>0</v>
      </c>
      <c r="JC40" s="101">
        <f t="shared" si="102"/>
        <v>0</v>
      </c>
      <c r="JD40" s="101">
        <f t="shared" si="102"/>
        <v>-3.3500000000000002E-2</v>
      </c>
      <c r="JE40" s="101">
        <f t="shared" si="102"/>
        <v>-2.1200000000000004E-2</v>
      </c>
      <c r="JF40" s="101">
        <f t="shared" si="102"/>
        <v>3.2799999999999996E-2</v>
      </c>
      <c r="JG40" s="101">
        <f t="shared" si="102"/>
        <v>-2.3699999999999999E-2</v>
      </c>
      <c r="JH40" s="101">
        <f t="shared" si="102"/>
        <v>7.9000000000000008E-3</v>
      </c>
      <c r="JI40" s="101">
        <f t="shared" si="102"/>
        <v>0</v>
      </c>
      <c r="JJ40" s="101">
        <f t="shared" si="102"/>
        <v>0</v>
      </c>
      <c r="JK40" s="101">
        <f t="shared" si="102"/>
        <v>9.1999999999999998E-3</v>
      </c>
      <c r="JL40" s="101">
        <f t="shared" si="102"/>
        <v>3.1399999999999997E-2</v>
      </c>
      <c r="JM40" s="101">
        <f t="shared" si="102"/>
        <v>1.7500000000000002E-2</v>
      </c>
      <c r="JN40" s="101">
        <f t="shared" si="102"/>
        <v>-3.7999999999999999E-2</v>
      </c>
      <c r="JO40" s="101">
        <f t="shared" si="102"/>
        <v>-1.0799999999999997E-2</v>
      </c>
      <c r="JP40" s="101">
        <f t="shared" si="102"/>
        <v>0</v>
      </c>
      <c r="JQ40" s="101">
        <f t="shared" si="102"/>
        <v>0</v>
      </c>
      <c r="JR40" s="101">
        <f t="shared" si="102"/>
        <v>1.46E-2</v>
      </c>
      <c r="JS40" s="101">
        <f t="shared" si="102"/>
        <v>-3.5299999999999998E-2</v>
      </c>
      <c r="JT40" s="101">
        <f t="shared" si="102"/>
        <v>-1.5499999999999996E-2</v>
      </c>
      <c r="JU40" s="101">
        <f t="shared" si="102"/>
        <v>2.46E-2</v>
      </c>
      <c r="JV40" s="101">
        <f t="shared" si="102"/>
        <v>-5.7199999999999994E-2</v>
      </c>
      <c r="JW40" s="49">
        <f t="shared" si="18"/>
        <v>-5.7199999999999994E-2</v>
      </c>
      <c r="JX40" s="49">
        <f t="shared" si="19"/>
        <v>-5.2258064516129052E-4</v>
      </c>
      <c r="JY40" s="49">
        <f t="shared" si="20"/>
        <v>3.9E-2</v>
      </c>
      <c r="KA40" t="s">
        <v>0</v>
      </c>
      <c r="KB40" s="245">
        <v>0.01</v>
      </c>
      <c r="KC40" s="97">
        <v>0.01</v>
      </c>
      <c r="KD40" s="97">
        <v>2.5000000000000001E-3</v>
      </c>
      <c r="KE40" s="97">
        <v>2.5000000000000001E-3</v>
      </c>
      <c r="KF40" s="97">
        <v>2.5000000000000001E-3</v>
      </c>
      <c r="KG40" s="97">
        <v>2.5000000000000001E-3</v>
      </c>
      <c r="KH40" s="97">
        <v>2.5000000000000001E-3</v>
      </c>
      <c r="KI40" s="16" t="s">
        <v>4</v>
      </c>
      <c r="KJ40" s="245">
        <v>2.5000000000000001E-3</v>
      </c>
      <c r="KK40" s="101">
        <f t="shared" ref="KK40:LO40" si="103">SUM(KK7, -KK15, -KK22,KK28, -KK33,KK37,KK38,KK39)</f>
        <v>0</v>
      </c>
      <c r="KL40" s="101">
        <f t="shared" si="103"/>
        <v>0</v>
      </c>
      <c r="KM40" s="101">
        <f t="shared" si="103"/>
        <v>-1.0999999999999999E-2</v>
      </c>
      <c r="KN40" s="101">
        <f t="shared" si="103"/>
        <v>-1.0200000000000001E-2</v>
      </c>
      <c r="KO40" s="101">
        <f t="shared" si="103"/>
        <v>2.4000000000000002E-3</v>
      </c>
      <c r="KP40" s="101">
        <f t="shared" si="103"/>
        <v>4.4200000000000003E-2</v>
      </c>
      <c r="KQ40" s="101">
        <f t="shared" si="103"/>
        <v>-6.5200000000000008E-2</v>
      </c>
      <c r="KR40" s="101">
        <f t="shared" si="103"/>
        <v>0</v>
      </c>
      <c r="KS40" s="101">
        <f t="shared" si="103"/>
        <v>0</v>
      </c>
      <c r="KT40" s="101">
        <f t="shared" si="103"/>
        <v>-4.1999999999999997E-3</v>
      </c>
      <c r="KU40" s="101">
        <f t="shared" si="103"/>
        <v>-1.3899999999999999E-2</v>
      </c>
      <c r="KV40" s="101">
        <f t="shared" si="103"/>
        <v>-5.6000000000000008E-3</v>
      </c>
      <c r="KW40" s="101">
        <f t="shared" si="103"/>
        <v>-4.24E-2</v>
      </c>
      <c r="KX40" s="101">
        <f t="shared" si="103"/>
        <v>-1.2499999999999999E-2</v>
      </c>
      <c r="KY40" s="101">
        <f t="shared" si="103"/>
        <v>0</v>
      </c>
      <c r="KZ40" s="101">
        <f t="shared" si="103"/>
        <v>0</v>
      </c>
      <c r="LA40" s="101">
        <f t="shared" si="103"/>
        <v>-4.3E-3</v>
      </c>
      <c r="LB40" s="101">
        <f t="shared" si="103"/>
        <v>1.5700000000000002E-2</v>
      </c>
      <c r="LC40" s="101">
        <f t="shared" si="103"/>
        <v>-3.5000000000000001E-3</v>
      </c>
      <c r="LD40" s="101">
        <f t="shared" si="103"/>
        <v>-5.16E-2</v>
      </c>
      <c r="LE40" s="101">
        <f t="shared" si="103"/>
        <v>3.4099999999999998E-2</v>
      </c>
      <c r="LF40" s="101">
        <f t="shared" si="103"/>
        <v>0</v>
      </c>
      <c r="LG40" s="101">
        <f t="shared" si="103"/>
        <v>0</v>
      </c>
      <c r="LH40" s="101">
        <f t="shared" si="103"/>
        <v>-8.6999999999999994E-3</v>
      </c>
      <c r="LI40" s="101">
        <f t="shared" si="103"/>
        <v>7.2999999999999992E-3</v>
      </c>
      <c r="LJ40" s="101">
        <f t="shared" si="103"/>
        <v>7.0900000000000005E-2</v>
      </c>
      <c r="LK40" s="101">
        <f t="shared" si="103"/>
        <v>2.6000000000000002E-2</v>
      </c>
      <c r="LL40" s="101">
        <f t="shared" si="103"/>
        <v>6.2600000000000003E-2</v>
      </c>
      <c r="LM40" s="101">
        <f t="shared" si="103"/>
        <v>0</v>
      </c>
      <c r="LN40" s="101">
        <f t="shared" si="103"/>
        <v>0</v>
      </c>
      <c r="LO40" s="101">
        <f t="shared" si="103"/>
        <v>-1.5799999999999998E-2</v>
      </c>
      <c r="LP40" s="49">
        <f t="shared" si="21"/>
        <v>-6.5200000000000008E-2</v>
      </c>
      <c r="LQ40" s="49">
        <f t="shared" si="22"/>
        <v>4.6129032258064595E-4</v>
      </c>
      <c r="LR40" s="49">
        <f t="shared" si="23"/>
        <v>7.0900000000000005E-2</v>
      </c>
      <c r="LT40" t="s">
        <v>0</v>
      </c>
      <c r="LU40" s="245">
        <v>0.01</v>
      </c>
      <c r="LV40" s="97">
        <v>0.01</v>
      </c>
      <c r="LW40" s="97">
        <v>2.5000000000000001E-3</v>
      </c>
      <c r="LX40" s="97">
        <v>2.5000000000000001E-3</v>
      </c>
      <c r="LY40" s="97">
        <v>2.5000000000000001E-3</v>
      </c>
      <c r="LZ40" s="97">
        <v>2.5000000000000001E-3</v>
      </c>
      <c r="MA40" s="97">
        <v>2.5000000000000001E-3</v>
      </c>
      <c r="MB40" s="245">
        <v>2.5000000000000001E-3</v>
      </c>
      <c r="MC40" s="16" t="s">
        <v>4</v>
      </c>
      <c r="MD40" s="245">
        <v>2.5000000000000001E-3</v>
      </c>
      <c r="ME40" s="101">
        <f t="shared" ref="ME40:NI40" si="104">SUM(ME7, -ME15, -ME22,ME28, -ME33,ME37,ME38,ME39)</f>
        <v>3.6400000000000002E-2</v>
      </c>
      <c r="MF40" s="101">
        <f t="shared" si="104"/>
        <v>2.8200000000000003E-2</v>
      </c>
      <c r="MG40" s="101">
        <f t="shared" si="104"/>
        <v>-4.7299999999999995E-2</v>
      </c>
      <c r="MH40" s="101">
        <f t="shared" si="104"/>
        <v>9.499999999999998E-3</v>
      </c>
      <c r="MI40" s="101">
        <f t="shared" si="104"/>
        <v>0</v>
      </c>
      <c r="MJ40" s="101">
        <f t="shared" si="104"/>
        <v>0</v>
      </c>
      <c r="MK40" s="101">
        <f t="shared" si="104"/>
        <v>-1.8499999999999999E-2</v>
      </c>
      <c r="ML40" s="101">
        <f t="shared" si="104"/>
        <v>-5.0499999999999996E-2</v>
      </c>
      <c r="MM40" s="101">
        <f t="shared" si="104"/>
        <v>5.3000000000000005E-2</v>
      </c>
      <c r="MN40" s="101">
        <f t="shared" si="104"/>
        <v>-2.4E-2</v>
      </c>
      <c r="MO40" s="101">
        <f t="shared" si="104"/>
        <v>1.0800000000000002E-2</v>
      </c>
      <c r="MP40" s="101">
        <f t="shared" si="104"/>
        <v>0</v>
      </c>
      <c r="MQ40" s="101">
        <f t="shared" si="104"/>
        <v>0</v>
      </c>
      <c r="MR40" s="101">
        <f t="shared" si="104"/>
        <v>2.7300000000000001E-2</v>
      </c>
      <c r="MS40" s="101">
        <f t="shared" si="104"/>
        <v>3.9000000000000007E-3</v>
      </c>
      <c r="MT40" s="101">
        <f t="shared" si="104"/>
        <v>9.1999999999999981E-3</v>
      </c>
      <c r="MU40" s="101">
        <f t="shared" si="104"/>
        <v>2.0400000000000001E-2</v>
      </c>
      <c r="MV40" s="101">
        <f t="shared" si="104"/>
        <v>1.4699999999999996E-2</v>
      </c>
      <c r="MW40" s="101">
        <f t="shared" si="104"/>
        <v>0</v>
      </c>
      <c r="MX40" s="101">
        <f t="shared" si="104"/>
        <v>0</v>
      </c>
      <c r="MY40" s="101">
        <f t="shared" si="104"/>
        <v>-6.9000000000000006E-2</v>
      </c>
      <c r="MZ40" s="101">
        <f t="shared" si="104"/>
        <v>-1.7599999999999998E-2</v>
      </c>
      <c r="NA40" s="101">
        <f t="shared" si="104"/>
        <v>-6.4200000000000007E-2</v>
      </c>
      <c r="NB40" s="101">
        <f t="shared" si="104"/>
        <v>-1.8000000000000002E-3</v>
      </c>
      <c r="NC40" s="101">
        <f t="shared" si="104"/>
        <v>1.0499999999999999E-2</v>
      </c>
      <c r="ND40" s="101">
        <f t="shared" si="104"/>
        <v>0</v>
      </c>
      <c r="NE40" s="101">
        <f t="shared" si="104"/>
        <v>0</v>
      </c>
      <c r="NF40" s="101">
        <f t="shared" si="104"/>
        <v>0</v>
      </c>
      <c r="NG40" s="101">
        <f t="shared" si="104"/>
        <v>0</v>
      </c>
      <c r="NH40" s="101">
        <f t="shared" si="104"/>
        <v>0</v>
      </c>
      <c r="NI40" s="101">
        <f t="shared" si="104"/>
        <v>0</v>
      </c>
      <c r="NJ40" s="49">
        <f t="shared" si="24"/>
        <v>-6.9000000000000006E-2</v>
      </c>
      <c r="NK40" s="49">
        <f t="shared" si="25"/>
        <v>-2.2258064516129028E-3</v>
      </c>
      <c r="NL40" s="49">
        <f t="shared" si="26"/>
        <v>5.3000000000000005E-2</v>
      </c>
      <c r="NO40" s="104"/>
      <c r="NP40" s="103"/>
      <c r="NQ40" s="103"/>
      <c r="NR40" s="103"/>
      <c r="NS40" s="103"/>
      <c r="NT40" s="102"/>
      <c r="NU40" s="102"/>
      <c r="NV40" s="102"/>
      <c r="NW40" s="102"/>
      <c r="NX40" s="16" t="s">
        <v>4</v>
      </c>
      <c r="NY40" s="97"/>
      <c r="NZ40" s="101">
        <f t="shared" ref="NZ40:PD40" si="105">SUM(NZ7, -NZ15, -NZ22,NZ28, -NZ33,NZ37,NZ38,NZ39)</f>
        <v>0</v>
      </c>
      <c r="OA40" s="101">
        <f t="shared" si="105"/>
        <v>0</v>
      </c>
      <c r="OB40" s="101">
        <f t="shared" si="105"/>
        <v>0</v>
      </c>
      <c r="OC40" s="101">
        <f t="shared" si="105"/>
        <v>0</v>
      </c>
      <c r="OD40" s="101">
        <f t="shared" si="105"/>
        <v>0</v>
      </c>
      <c r="OE40" s="101">
        <f t="shared" si="105"/>
        <v>0</v>
      </c>
      <c r="OF40" s="101">
        <f t="shared" si="105"/>
        <v>0</v>
      </c>
      <c r="OG40" s="101">
        <f t="shared" si="105"/>
        <v>0</v>
      </c>
      <c r="OH40" s="101">
        <f t="shared" si="105"/>
        <v>0</v>
      </c>
      <c r="OI40" s="101">
        <f t="shared" si="105"/>
        <v>0</v>
      </c>
      <c r="OJ40" s="101">
        <f t="shared" si="105"/>
        <v>0</v>
      </c>
      <c r="OK40" s="101">
        <f t="shared" si="105"/>
        <v>0</v>
      </c>
      <c r="OL40" s="101">
        <f t="shared" si="105"/>
        <v>0</v>
      </c>
      <c r="OM40" s="101">
        <f t="shared" si="105"/>
        <v>0</v>
      </c>
      <c r="ON40" s="101">
        <f t="shared" si="105"/>
        <v>0</v>
      </c>
      <c r="OO40" s="101">
        <f t="shared" si="105"/>
        <v>0</v>
      </c>
      <c r="OP40" s="101">
        <f t="shared" si="105"/>
        <v>0</v>
      </c>
      <c r="OQ40" s="101">
        <f t="shared" si="105"/>
        <v>0</v>
      </c>
      <c r="OR40" s="101">
        <f t="shared" si="105"/>
        <v>0</v>
      </c>
      <c r="OS40" s="101">
        <f t="shared" si="105"/>
        <v>0</v>
      </c>
      <c r="OT40" s="101">
        <f t="shared" si="105"/>
        <v>0</v>
      </c>
      <c r="OU40" s="101">
        <f t="shared" si="105"/>
        <v>0</v>
      </c>
      <c r="OV40" s="101">
        <f t="shared" si="105"/>
        <v>0</v>
      </c>
      <c r="OW40" s="101">
        <f t="shared" si="105"/>
        <v>0</v>
      </c>
      <c r="OX40" s="101">
        <f t="shared" si="105"/>
        <v>0</v>
      </c>
      <c r="OY40" s="101">
        <f t="shared" si="105"/>
        <v>0</v>
      </c>
      <c r="OZ40" s="101">
        <f t="shared" si="105"/>
        <v>0</v>
      </c>
      <c r="PA40" s="101">
        <f t="shared" si="105"/>
        <v>0</v>
      </c>
      <c r="PB40" s="101">
        <f t="shared" si="105"/>
        <v>0</v>
      </c>
      <c r="PC40" s="101">
        <f t="shared" si="105"/>
        <v>0</v>
      </c>
      <c r="PD40" s="101">
        <f t="shared" si="105"/>
        <v>0</v>
      </c>
      <c r="PE40" s="49">
        <f t="shared" si="27"/>
        <v>0</v>
      </c>
      <c r="PF40" s="49">
        <f t="shared" si="28"/>
        <v>0</v>
      </c>
      <c r="PG40" s="49">
        <f t="shared" si="29"/>
        <v>0</v>
      </c>
      <c r="PI40" t="s">
        <v>0</v>
      </c>
      <c r="PJ40" s="104"/>
      <c r="PK40" s="103"/>
      <c r="PL40" s="103"/>
      <c r="PM40" s="103"/>
      <c r="PN40" s="103"/>
      <c r="PO40" s="102"/>
      <c r="PP40" s="102"/>
      <c r="PQ40" s="102"/>
      <c r="PR40" s="102"/>
      <c r="PS40" s="102"/>
      <c r="PT40" s="16" t="s">
        <v>4</v>
      </c>
      <c r="PU40" s="97"/>
      <c r="PV40" s="101">
        <f t="shared" ref="PV40:QZ40" si="106">SUM(PV7, -PV15, -PV22,PV28, -PV33,PV37,PV38,PV39)</f>
        <v>0</v>
      </c>
      <c r="PW40" s="101">
        <f t="shared" si="106"/>
        <v>0</v>
      </c>
      <c r="PX40" s="101">
        <f t="shared" si="106"/>
        <v>0</v>
      </c>
      <c r="PY40" s="101">
        <f t="shared" si="106"/>
        <v>0</v>
      </c>
      <c r="PZ40" s="101">
        <f t="shared" si="106"/>
        <v>0</v>
      </c>
      <c r="QA40" s="101">
        <f t="shared" si="106"/>
        <v>0</v>
      </c>
      <c r="QB40" s="101">
        <f t="shared" si="106"/>
        <v>0</v>
      </c>
      <c r="QC40" s="101">
        <f t="shared" si="106"/>
        <v>0</v>
      </c>
      <c r="QD40" s="101">
        <f t="shared" si="106"/>
        <v>0</v>
      </c>
      <c r="QE40" s="101">
        <f t="shared" si="106"/>
        <v>0</v>
      </c>
      <c r="QF40" s="101">
        <f t="shared" si="106"/>
        <v>0</v>
      </c>
      <c r="QG40" s="101">
        <f t="shared" si="106"/>
        <v>0</v>
      </c>
      <c r="QH40" s="101">
        <f t="shared" si="106"/>
        <v>0</v>
      </c>
      <c r="QI40" s="101">
        <f t="shared" si="106"/>
        <v>0</v>
      </c>
      <c r="QJ40" s="101">
        <f t="shared" si="106"/>
        <v>0</v>
      </c>
      <c r="QK40" s="101">
        <f t="shared" si="106"/>
        <v>0</v>
      </c>
      <c r="QL40" s="101">
        <f t="shared" si="106"/>
        <v>0</v>
      </c>
      <c r="QM40" s="101">
        <f t="shared" si="106"/>
        <v>0</v>
      </c>
      <c r="QN40" s="101">
        <f t="shared" si="106"/>
        <v>0</v>
      </c>
      <c r="QO40" s="101">
        <f t="shared" si="106"/>
        <v>0</v>
      </c>
      <c r="QP40" s="101">
        <f t="shared" si="106"/>
        <v>0</v>
      </c>
      <c r="QQ40" s="101">
        <f t="shared" si="106"/>
        <v>0</v>
      </c>
      <c r="QR40" s="101">
        <f t="shared" si="106"/>
        <v>0</v>
      </c>
      <c r="QS40" s="101">
        <f t="shared" si="106"/>
        <v>0</v>
      </c>
      <c r="QT40" s="101">
        <f t="shared" si="106"/>
        <v>0</v>
      </c>
      <c r="QU40" s="101">
        <f t="shared" si="106"/>
        <v>0</v>
      </c>
      <c r="QV40" s="101">
        <f t="shared" si="106"/>
        <v>0</v>
      </c>
      <c r="QW40" s="101">
        <f t="shared" si="106"/>
        <v>0</v>
      </c>
      <c r="QX40" s="101">
        <f t="shared" si="106"/>
        <v>0</v>
      </c>
      <c r="QY40" s="101">
        <f t="shared" si="106"/>
        <v>0</v>
      </c>
      <c r="QZ40" s="101">
        <f t="shared" si="106"/>
        <v>0</v>
      </c>
      <c r="RA40" s="49">
        <f t="shared" si="30"/>
        <v>0</v>
      </c>
      <c r="RB40" s="49">
        <f t="shared" si="31"/>
        <v>0</v>
      </c>
      <c r="RC40" s="49">
        <f t="shared" si="32"/>
        <v>0</v>
      </c>
      <c r="RE40" t="s">
        <v>0</v>
      </c>
      <c r="RF40" s="104"/>
      <c r="RG40" s="103"/>
      <c r="RH40" s="103"/>
      <c r="RI40" s="103"/>
      <c r="RJ40" s="103"/>
      <c r="RK40" s="102"/>
      <c r="RL40" s="102"/>
      <c r="RM40" s="102"/>
      <c r="RN40" s="102"/>
      <c r="RO40" s="102"/>
      <c r="RP40" s="102"/>
      <c r="RQ40" s="16" t="s">
        <v>4</v>
      </c>
      <c r="RR40" s="97"/>
      <c r="RS40" s="101">
        <f t="shared" ref="RS40:SW40" si="107">SUM(RS7, -RS15, -RS22,RS28, -RS33,RS37,RS38,RS39)</f>
        <v>0</v>
      </c>
      <c r="RT40" s="101">
        <f t="shared" si="107"/>
        <v>0</v>
      </c>
      <c r="RU40" s="101">
        <f t="shared" si="107"/>
        <v>0</v>
      </c>
      <c r="RV40" s="101">
        <f t="shared" si="107"/>
        <v>0</v>
      </c>
      <c r="RW40" s="101">
        <f t="shared" si="107"/>
        <v>0</v>
      </c>
      <c r="RX40" s="101">
        <f t="shared" si="107"/>
        <v>0</v>
      </c>
      <c r="RY40" s="101">
        <f t="shared" si="107"/>
        <v>0</v>
      </c>
      <c r="RZ40" s="101">
        <f t="shared" si="107"/>
        <v>0</v>
      </c>
      <c r="SA40" s="101">
        <f t="shared" si="107"/>
        <v>0</v>
      </c>
      <c r="SB40" s="101">
        <f t="shared" si="107"/>
        <v>0</v>
      </c>
      <c r="SC40" s="101">
        <f t="shared" si="107"/>
        <v>0</v>
      </c>
      <c r="SD40" s="101">
        <f t="shared" si="107"/>
        <v>0</v>
      </c>
      <c r="SE40" s="101">
        <f t="shared" si="107"/>
        <v>0</v>
      </c>
      <c r="SF40" s="101">
        <f t="shared" si="107"/>
        <v>0</v>
      </c>
      <c r="SG40" s="101">
        <f t="shared" si="107"/>
        <v>0</v>
      </c>
      <c r="SH40" s="101">
        <f t="shared" si="107"/>
        <v>0</v>
      </c>
      <c r="SI40" s="101">
        <f t="shared" si="107"/>
        <v>0</v>
      </c>
      <c r="SJ40" s="101">
        <f t="shared" si="107"/>
        <v>0</v>
      </c>
      <c r="SK40" s="101">
        <f t="shared" si="107"/>
        <v>0</v>
      </c>
      <c r="SL40" s="101">
        <f t="shared" si="107"/>
        <v>0</v>
      </c>
      <c r="SM40" s="101">
        <f t="shared" si="107"/>
        <v>0</v>
      </c>
      <c r="SN40" s="101">
        <f t="shared" si="107"/>
        <v>0</v>
      </c>
      <c r="SO40" s="101">
        <f t="shared" si="107"/>
        <v>0</v>
      </c>
      <c r="SP40" s="101">
        <f t="shared" si="107"/>
        <v>0</v>
      </c>
      <c r="SQ40" s="101">
        <f t="shared" si="107"/>
        <v>0</v>
      </c>
      <c r="SR40" s="101">
        <f t="shared" si="107"/>
        <v>0</v>
      </c>
      <c r="SS40" s="101">
        <f t="shared" si="107"/>
        <v>0</v>
      </c>
      <c r="ST40" s="101">
        <f t="shared" si="107"/>
        <v>0</v>
      </c>
      <c r="SU40" s="101">
        <f t="shared" si="107"/>
        <v>0</v>
      </c>
      <c r="SV40" s="101">
        <f t="shared" si="107"/>
        <v>0</v>
      </c>
      <c r="SW40" s="101">
        <f t="shared" si="107"/>
        <v>0</v>
      </c>
      <c r="SX40" s="49">
        <f t="shared" si="33"/>
        <v>0</v>
      </c>
      <c r="SY40" s="49">
        <f t="shared" si="34"/>
        <v>0</v>
      </c>
      <c r="SZ40" s="49">
        <f t="shared" si="35"/>
        <v>0</v>
      </c>
    </row>
    <row r="41" spans="1:522" ht="15.75" thickBot="1" x14ac:dyDescent="0.3">
      <c r="B41" s="5" t="s">
        <v>100</v>
      </c>
      <c r="C41" s="15">
        <v>83.573999999999998</v>
      </c>
      <c r="D41" s="48">
        <v>1.9E-3</v>
      </c>
      <c r="E41" s="48">
        <v>-1.6000000000000001E-3</v>
      </c>
      <c r="F41" s="48">
        <v>-5.8999999999999999E-3</v>
      </c>
      <c r="G41" s="48"/>
      <c r="H41" s="48"/>
      <c r="I41" s="48">
        <v>5.7999999999999996E-3</v>
      </c>
      <c r="J41" s="48">
        <v>-2.3E-3</v>
      </c>
      <c r="K41" s="48">
        <v>3.5000000000000001E-3</v>
      </c>
      <c r="L41" s="48">
        <v>2.3999999999999998E-3</v>
      </c>
      <c r="M41" s="48">
        <v>-2.0000000000000001E-4</v>
      </c>
      <c r="N41" s="48"/>
      <c r="O41" s="48"/>
      <c r="P41" s="48">
        <v>4.1000000000000003E-3</v>
      </c>
      <c r="Q41" s="48">
        <v>2.0000000000000001E-4</v>
      </c>
      <c r="R41" s="48">
        <v>8.9999999999999998E-4</v>
      </c>
      <c r="S41" s="48">
        <v>2.3999999999999998E-3</v>
      </c>
      <c r="T41" s="48">
        <v>-2.3999999999999998E-3</v>
      </c>
      <c r="U41" s="48"/>
      <c r="V41" s="48"/>
      <c r="W41" s="48">
        <v>2E-3</v>
      </c>
      <c r="X41" s="48">
        <v>-4.3E-3</v>
      </c>
      <c r="Y41" s="48">
        <v>-5.1999999999999998E-3</v>
      </c>
      <c r="Z41" s="48">
        <v>-2.5999999999999999E-3</v>
      </c>
      <c r="AA41" s="48">
        <v>-3.5000000000000001E-3</v>
      </c>
      <c r="AB41" s="48"/>
      <c r="AC41" s="48"/>
      <c r="AD41" s="48">
        <v>-6.8999999999999999E-3</v>
      </c>
      <c r="AE41" s="48">
        <v>5.1999999999999998E-3</v>
      </c>
      <c r="AF41" s="48">
        <v>-4.4000000000000003E-3</v>
      </c>
      <c r="AG41" s="48">
        <v>-6.9999999999999999E-4</v>
      </c>
      <c r="AH41" s="48">
        <v>-7.7999999999999996E-3</v>
      </c>
      <c r="AI41" s="55">
        <f t="shared" si="0"/>
        <v>-7.7999999999999996E-3</v>
      </c>
      <c r="AJ41" s="55">
        <f t="shared" si="1"/>
        <v>-8.4347826086956525E-4</v>
      </c>
      <c r="AK41" s="55">
        <f t="shared" si="2"/>
        <v>5.7999999999999996E-3</v>
      </c>
      <c r="AM41" s="15">
        <v>83.573999999999998</v>
      </c>
      <c r="AN41" s="9" t="s">
        <v>100</v>
      </c>
      <c r="AO41" s="15">
        <v>81.917000000000002</v>
      </c>
      <c r="AP41" s="48"/>
      <c r="AQ41" s="48"/>
      <c r="AR41" s="48">
        <v>-6.9999999999999999E-4</v>
      </c>
      <c r="AS41" s="48">
        <v>8.3999999999999995E-3</v>
      </c>
      <c r="AT41" s="48">
        <v>2.3999999999999998E-3</v>
      </c>
      <c r="AU41" s="48">
        <v>1.1999999999999999E-3</v>
      </c>
      <c r="AV41" s="48">
        <v>-3.7000000000000002E-3</v>
      </c>
      <c r="AW41" s="48"/>
      <c r="AX41" s="48"/>
      <c r="AY41" s="48">
        <v>-4.0000000000000002E-4</v>
      </c>
      <c r="AZ41" s="48">
        <v>2.2000000000000001E-3</v>
      </c>
      <c r="BA41" s="48">
        <v>5.4999999999999997E-3</v>
      </c>
      <c r="BB41" s="48">
        <v>-3.7000000000000002E-3</v>
      </c>
      <c r="BC41" s="48">
        <v>5.9999999999999995E-4</v>
      </c>
      <c r="BD41" s="48"/>
      <c r="BE41" s="48"/>
      <c r="BF41" s="48">
        <v>2.2000000000000001E-3</v>
      </c>
      <c r="BG41" s="48">
        <v>-1.6000000000000001E-3</v>
      </c>
      <c r="BH41" s="48">
        <v>1.67E-2</v>
      </c>
      <c r="BI41" s="48">
        <v>3.8999999999999998E-3</v>
      </c>
      <c r="BJ41" s="48">
        <v>-2E-3</v>
      </c>
      <c r="BK41" s="48"/>
      <c r="BL41" s="48"/>
      <c r="BM41" s="48">
        <v>-1.1900000000000001E-2</v>
      </c>
      <c r="BN41" s="48">
        <v>-3.5000000000000001E-3</v>
      </c>
      <c r="BO41" s="48">
        <v>-2.0999999999999999E-3</v>
      </c>
      <c r="BP41" s="48">
        <v>-1.12E-2</v>
      </c>
      <c r="BQ41" s="48">
        <v>-1.6799999999999999E-2</v>
      </c>
      <c r="BR41" s="48"/>
      <c r="BS41" s="48"/>
      <c r="BT41" s="48"/>
      <c r="BU41" s="55">
        <f t="shared" si="3"/>
        <v>-1.6799999999999999E-2</v>
      </c>
      <c r="BV41" s="55">
        <f t="shared" si="4"/>
        <v>-7.2500000000000028E-4</v>
      </c>
      <c r="BW41" s="55">
        <f t="shared" si="5"/>
        <v>1.67E-2</v>
      </c>
      <c r="BY41" t="s">
        <v>0</v>
      </c>
      <c r="BZ41" s="15">
        <v>83.573999999999998</v>
      </c>
      <c r="CA41" s="15">
        <v>81.917000000000002</v>
      </c>
      <c r="CB41" s="5" t="s">
        <v>100</v>
      </c>
      <c r="CC41" s="15">
        <v>79.867000000000004</v>
      </c>
      <c r="CD41" s="48"/>
      <c r="CE41" s="48">
        <v>1.06E-2</v>
      </c>
      <c r="CF41" s="48">
        <v>-1.5699999999999999E-2</v>
      </c>
      <c r="CG41" s="48">
        <v>3.8999999999999998E-3</v>
      </c>
      <c r="CH41" s="48">
        <v>-1.4200000000000001E-2</v>
      </c>
      <c r="CI41" s="48">
        <v>-8.5000000000000006E-3</v>
      </c>
      <c r="CJ41" s="48"/>
      <c r="CK41" s="48"/>
      <c r="CL41" s="48">
        <v>-4.6600000000000003E-2</v>
      </c>
      <c r="CM41" s="48">
        <v>2.9499999999999998E-2</v>
      </c>
      <c r="CN41" s="48">
        <v>-1.5100000000000001E-2</v>
      </c>
      <c r="CO41" s="48">
        <v>-9.2999999999999992E-3</v>
      </c>
      <c r="CP41" s="48">
        <v>4.1000000000000002E-2</v>
      </c>
      <c r="CQ41" s="48"/>
      <c r="CR41" s="48"/>
      <c r="CS41" s="48">
        <v>-3.1600000000000003E-2</v>
      </c>
      <c r="CT41" s="48">
        <v>4.3E-3</v>
      </c>
      <c r="CU41" s="48">
        <v>-1.8100000000000002E-2</v>
      </c>
      <c r="CV41" s="48">
        <v>2.47E-2</v>
      </c>
      <c r="CW41" s="48">
        <v>1.3100000000000001E-2</v>
      </c>
      <c r="CX41" s="48"/>
      <c r="CY41" s="48"/>
      <c r="CZ41" s="48">
        <v>-7.4000000000000003E-3</v>
      </c>
      <c r="DA41" s="48">
        <v>4.0000000000000001E-3</v>
      </c>
      <c r="DB41" s="48">
        <v>1.9199999999999998E-2</v>
      </c>
      <c r="DC41" s="48">
        <v>-2.7000000000000001E-3</v>
      </c>
      <c r="DD41" s="48">
        <v>-1.24E-2</v>
      </c>
      <c r="DE41" s="48"/>
      <c r="DF41" s="48"/>
      <c r="DG41" s="48">
        <v>-1.2500000000000001E-2</v>
      </c>
      <c r="DH41" s="48">
        <v>5.1999999999999998E-3</v>
      </c>
      <c r="DI41" s="55">
        <f t="shared" si="6"/>
        <v>-4.6600000000000003E-2</v>
      </c>
      <c r="DJ41" s="55">
        <f t="shared" si="7"/>
        <v>-1.7545454545454557E-3</v>
      </c>
      <c r="DK41" s="55">
        <f t="shared" si="8"/>
        <v>4.1000000000000002E-2</v>
      </c>
      <c r="DN41" s="15">
        <v>83.573999999999998</v>
      </c>
      <c r="DO41" s="15">
        <v>81.917000000000002</v>
      </c>
      <c r="DP41" s="15">
        <v>79.867000000000004</v>
      </c>
      <c r="DQ41" s="5" t="s">
        <v>100</v>
      </c>
      <c r="DR41" s="15">
        <v>76.376999999999995</v>
      </c>
      <c r="DS41" s="48">
        <v>-1.0800000000000001E-2</v>
      </c>
      <c r="DT41" s="48">
        <v>1.0200000000000001E-2</v>
      </c>
      <c r="DU41" s="48">
        <v>1E-3</v>
      </c>
      <c r="DV41" s="48"/>
      <c r="DW41" s="48"/>
      <c r="DX41" s="48">
        <v>1.4E-2</v>
      </c>
      <c r="DY41" s="48">
        <v>4.4000000000000003E-3</v>
      </c>
      <c r="DZ41" s="48">
        <v>-4.0000000000000002E-4</v>
      </c>
      <c r="EA41" s="48">
        <v>-5.9999999999999995E-4</v>
      </c>
      <c r="EB41" s="48">
        <v>2.0000000000000001E-4</v>
      </c>
      <c r="EC41" s="48"/>
      <c r="ED41" s="48"/>
      <c r="EE41" s="48">
        <v>-1.4E-3</v>
      </c>
      <c r="EF41" s="48">
        <v>-3.0000000000000001E-3</v>
      </c>
      <c r="EG41" s="48">
        <v>-1.38E-2</v>
      </c>
      <c r="EH41" s="48">
        <v>5.0000000000000001E-3</v>
      </c>
      <c r="EI41" s="48">
        <v>2E-3</v>
      </c>
      <c r="EJ41" s="48"/>
      <c r="EK41" s="48"/>
      <c r="EL41" s="48">
        <v>-8.6E-3</v>
      </c>
      <c r="EM41" s="224">
        <v>-2.0999999999999999E-3</v>
      </c>
      <c r="EN41" s="48">
        <v>3.3999999999999998E-3</v>
      </c>
      <c r="EO41" s="48">
        <v>4.8999999999999998E-3</v>
      </c>
      <c r="EP41" s="48">
        <v>-3.3E-3</v>
      </c>
      <c r="EQ41" s="48"/>
      <c r="ER41" s="48"/>
      <c r="ES41" s="48">
        <v>2.7000000000000001E-3</v>
      </c>
      <c r="ET41" s="48">
        <v>-6.9999999999999999E-4</v>
      </c>
      <c r="EU41" s="48">
        <v>6.0000000000000001E-3</v>
      </c>
      <c r="EV41" s="48">
        <v>6.9999999999999999E-4</v>
      </c>
      <c r="EW41" s="48"/>
      <c r="EX41" s="55">
        <f t="shared" si="9"/>
        <v>-1.38E-2</v>
      </c>
      <c r="EY41" s="55">
        <f t="shared" si="10"/>
        <v>4.4545454545454543E-4</v>
      </c>
      <c r="EZ41" s="55">
        <f t="shared" si="11"/>
        <v>1.4E-2</v>
      </c>
      <c r="FC41" s="15">
        <v>83.573999999999998</v>
      </c>
      <c r="FD41" s="15">
        <v>81.917000000000002</v>
      </c>
      <c r="FE41" s="15">
        <v>79.867000000000004</v>
      </c>
      <c r="FF41" s="15">
        <v>76.376999999999995</v>
      </c>
      <c r="FG41" s="5" t="s">
        <v>100</v>
      </c>
      <c r="FH41" s="15">
        <v>76.826999999999998</v>
      </c>
      <c r="FI41" s="48">
        <v>-1.2E-2</v>
      </c>
      <c r="FJ41" s="48"/>
      <c r="FK41" s="48"/>
      <c r="FL41" s="48">
        <v>-2E-3</v>
      </c>
      <c r="FM41" s="48">
        <v>8.9999999999999998E-4</v>
      </c>
      <c r="FN41" s="48">
        <v>-9.9000000000000008E-3</v>
      </c>
      <c r="FO41" s="48">
        <v>1.3599999999999999E-2</v>
      </c>
      <c r="FP41" s="48">
        <v>7.6E-3</v>
      </c>
      <c r="FQ41" s="48"/>
      <c r="FR41" s="48"/>
      <c r="FS41" s="48">
        <v>3.8999999999999998E-3</v>
      </c>
      <c r="FT41" s="48">
        <v>-9.1000000000000004E-3</v>
      </c>
      <c r="FU41" s="48">
        <v>-2.5999999999999999E-3</v>
      </c>
      <c r="FV41" s="48">
        <v>5.8999999999999999E-3</v>
      </c>
      <c r="FW41" s="48">
        <v>-6.0000000000000001E-3</v>
      </c>
      <c r="FX41" s="48"/>
      <c r="FY41" s="48"/>
      <c r="FZ41" s="48">
        <v>1.44E-2</v>
      </c>
      <c r="GA41" s="48">
        <v>3.7000000000000002E-3</v>
      </c>
      <c r="GB41" s="48">
        <v>1.9E-3</v>
      </c>
      <c r="GC41" s="48">
        <v>-3.0999999999999999E-3</v>
      </c>
      <c r="GD41" s="48">
        <v>-3.0999999999999999E-3</v>
      </c>
      <c r="GE41" s="48"/>
      <c r="GF41" s="48"/>
      <c r="GG41" s="48">
        <v>2.3999999999999998E-3</v>
      </c>
      <c r="GH41" s="48">
        <v>1.4E-2</v>
      </c>
      <c r="GI41" s="48">
        <v>3.8E-3</v>
      </c>
      <c r="GJ41" s="48">
        <v>-1.8E-3</v>
      </c>
      <c r="GK41" s="48">
        <v>1.1999999999999999E-3</v>
      </c>
      <c r="GL41" s="48"/>
      <c r="GM41" s="48"/>
      <c r="GN41" s="55">
        <f t="shared" si="12"/>
        <v>-1.2E-2</v>
      </c>
      <c r="GO41" s="55">
        <f t="shared" si="13"/>
        <v>1.1285714285714284E-3</v>
      </c>
      <c r="GP41" s="55">
        <f t="shared" si="14"/>
        <v>1.44E-2</v>
      </c>
      <c r="GS41" s="15">
        <v>83.573999999999998</v>
      </c>
      <c r="GT41" s="15">
        <v>81.917000000000002</v>
      </c>
      <c r="GU41" s="15">
        <v>79.867000000000004</v>
      </c>
      <c r="GV41" s="15">
        <v>76.376999999999995</v>
      </c>
      <c r="GW41" s="15">
        <v>76.826999999999998</v>
      </c>
      <c r="GX41" s="5" t="s">
        <v>100</v>
      </c>
      <c r="GY41" s="15">
        <v>78.147000000000006</v>
      </c>
      <c r="GZ41" s="48">
        <v>1.2500000000000001E-2</v>
      </c>
      <c r="HA41" s="48">
        <v>1.4E-2</v>
      </c>
      <c r="HB41" s="48">
        <v>3.8E-3</v>
      </c>
      <c r="HC41" s="48">
        <v>2.5000000000000001E-3</v>
      </c>
      <c r="HD41" s="48">
        <v>9.5999999999999992E-3</v>
      </c>
      <c r="HE41" s="48"/>
      <c r="HF41" s="48"/>
      <c r="HG41" s="48">
        <v>-7.4000000000000003E-3</v>
      </c>
      <c r="HH41" s="48">
        <v>-8.8000000000000005E-3</v>
      </c>
      <c r="HI41" s="48">
        <v>-4.8999999999999998E-3</v>
      </c>
      <c r="HJ41" s="48">
        <v>-1.83E-2</v>
      </c>
      <c r="HK41" s="48">
        <v>7.3000000000000001E-3</v>
      </c>
      <c r="HL41" s="48"/>
      <c r="HM41" s="48"/>
      <c r="HN41" s="48">
        <v>8.0000000000000004E-4</v>
      </c>
      <c r="HO41" s="48">
        <v>2.3999999999999998E-3</v>
      </c>
      <c r="HP41" s="48">
        <v>-4.7999999999999996E-3</v>
      </c>
      <c r="HQ41" s="48">
        <v>-2.8E-3</v>
      </c>
      <c r="HR41" s="48">
        <v>-1.4E-3</v>
      </c>
      <c r="HS41" s="48"/>
      <c r="HT41" s="48"/>
      <c r="HU41" s="48">
        <v>6.1999999999999998E-3</v>
      </c>
      <c r="HV41" s="48">
        <v>-5.7999999999999996E-3</v>
      </c>
      <c r="HW41" s="48">
        <v>-1.1999999999999999E-3</v>
      </c>
      <c r="HX41" s="48">
        <v>8.0000000000000004E-4</v>
      </c>
      <c r="HY41" s="180">
        <v>-3.3999999999999998E-3</v>
      </c>
      <c r="HZ41" s="48"/>
      <c r="IA41" s="48"/>
      <c r="IB41" s="48">
        <v>5.3E-3</v>
      </c>
      <c r="IC41" s="48">
        <v>1.0200000000000001E-2</v>
      </c>
      <c r="ID41" s="48"/>
      <c r="IE41" s="55">
        <f t="shared" si="15"/>
        <v>-1.83E-2</v>
      </c>
      <c r="IF41" s="55">
        <f t="shared" si="16"/>
        <v>7.5454545454545457E-4</v>
      </c>
      <c r="IG41" s="55">
        <f t="shared" si="17"/>
        <v>1.4E-2</v>
      </c>
      <c r="IJ41" s="15">
        <v>83.573999999999998</v>
      </c>
      <c r="IK41" s="15">
        <v>81.917000000000002</v>
      </c>
      <c r="IL41" s="15">
        <v>79.867000000000004</v>
      </c>
      <c r="IM41" s="15">
        <v>76.376999999999995</v>
      </c>
      <c r="IN41" s="15">
        <v>76.826999999999998</v>
      </c>
      <c r="IO41" s="15">
        <v>78.147000000000006</v>
      </c>
      <c r="IP41" s="5" t="s">
        <v>100</v>
      </c>
      <c r="IQ41" s="15">
        <v>79.488</v>
      </c>
      <c r="IR41" s="48">
        <v>-5.0000000000000001E-3</v>
      </c>
      <c r="IS41" s="48">
        <v>1.9E-3</v>
      </c>
      <c r="IT41" s="48">
        <v>6.9999999999999999E-4</v>
      </c>
      <c r="IU41" s="48"/>
      <c r="IV41" s="48"/>
      <c r="IW41" s="48">
        <v>3.8999999999999998E-3</v>
      </c>
      <c r="IX41" s="48">
        <v>-2.3999999999999998E-3</v>
      </c>
      <c r="IY41" s="48">
        <v>4.4999999999999997E-3</v>
      </c>
      <c r="IZ41" s="48">
        <v>-5.7000000000000002E-3</v>
      </c>
      <c r="JA41" s="48">
        <v>-3.3999999999999998E-3</v>
      </c>
      <c r="JB41" s="48"/>
      <c r="JC41" s="48"/>
      <c r="JD41" s="48">
        <v>2.3999999999999998E-3</v>
      </c>
      <c r="JE41" s="48">
        <v>-1E-3</v>
      </c>
      <c r="JF41" s="48">
        <v>5.1000000000000004E-3</v>
      </c>
      <c r="JG41" s="48">
        <v>-1.6000000000000001E-3</v>
      </c>
      <c r="JH41" s="48">
        <v>-2.7000000000000001E-3</v>
      </c>
      <c r="JI41" s="48"/>
      <c r="JJ41" s="48"/>
      <c r="JK41" s="48">
        <v>5.8999999999999999E-3</v>
      </c>
      <c r="JL41" s="48">
        <v>1.2999999999999999E-3</v>
      </c>
      <c r="JM41" s="48">
        <v>6.7000000000000002E-3</v>
      </c>
      <c r="JN41" s="48">
        <v>-2.0999999999999999E-3</v>
      </c>
      <c r="JO41" s="48">
        <v>-7.6E-3</v>
      </c>
      <c r="JP41" s="48"/>
      <c r="JQ41" s="48"/>
      <c r="JR41" s="48">
        <v>-2.5000000000000001E-3</v>
      </c>
      <c r="JS41" s="48">
        <v>-4.4999999999999997E-3</v>
      </c>
      <c r="JT41" s="48">
        <v>1.8E-3</v>
      </c>
      <c r="JU41" s="48">
        <v>-7.9000000000000008E-3</v>
      </c>
      <c r="JV41" s="180">
        <v>1.17E-2</v>
      </c>
      <c r="JW41" s="55">
        <f t="shared" si="18"/>
        <v>-7.9000000000000008E-3</v>
      </c>
      <c r="JX41" s="55">
        <f t="shared" si="19"/>
        <v>-2.1739130434782705E-5</v>
      </c>
      <c r="JY41" s="55">
        <f t="shared" si="20"/>
        <v>1.17E-2</v>
      </c>
      <c r="KB41" s="15">
        <v>83.573999999999998</v>
      </c>
      <c r="KC41" s="15">
        <v>81.917000000000002</v>
      </c>
      <c r="KD41" s="15">
        <v>79.867000000000004</v>
      </c>
      <c r="KE41" s="15">
        <v>76.376999999999995</v>
      </c>
      <c r="KF41" s="15">
        <v>76.826999999999998</v>
      </c>
      <c r="KG41" s="15">
        <v>78.147000000000006</v>
      </c>
      <c r="KH41" s="15">
        <v>79.488</v>
      </c>
      <c r="KI41" s="5" t="s">
        <v>100</v>
      </c>
      <c r="KJ41" s="15">
        <v>78.891000000000005</v>
      </c>
      <c r="KK41" s="48"/>
      <c r="KL41" s="48"/>
      <c r="KM41" s="180">
        <v>3.0000000000000001E-3</v>
      </c>
      <c r="KN41" s="48">
        <v>3.0000000000000001E-3</v>
      </c>
      <c r="KO41" s="48">
        <v>2.8999999999999998E-3</v>
      </c>
      <c r="KP41" s="48">
        <v>-3.3999999999999998E-3</v>
      </c>
      <c r="KQ41" s="48">
        <v>-2E-3</v>
      </c>
      <c r="KR41" s="48"/>
      <c r="KS41" s="48"/>
      <c r="KT41" s="48">
        <v>2.7000000000000001E-3</v>
      </c>
      <c r="KU41" s="48">
        <v>9.4999999999999998E-3</v>
      </c>
      <c r="KV41" s="48">
        <v>7.4999999999999997E-3</v>
      </c>
      <c r="KW41" s="48">
        <v>2.8E-3</v>
      </c>
      <c r="KX41" s="180">
        <v>-6.0000000000000001E-3</v>
      </c>
      <c r="KY41" s="48"/>
      <c r="KZ41" s="48"/>
      <c r="LA41" s="48">
        <v>-1.4E-3</v>
      </c>
      <c r="LB41" s="48">
        <v>-1.9E-3</v>
      </c>
      <c r="LC41" s="48">
        <v>2.8E-3</v>
      </c>
      <c r="LD41" s="48">
        <v>-2.0000000000000001E-4</v>
      </c>
      <c r="LE41" s="48">
        <v>0</v>
      </c>
      <c r="LF41" s="48"/>
      <c r="LG41" s="48"/>
      <c r="LH41" s="48">
        <v>-1.2999999999999999E-3</v>
      </c>
      <c r="LI41" s="48">
        <v>7.6E-3</v>
      </c>
      <c r="LJ41" s="48">
        <v>-2E-3</v>
      </c>
      <c r="LK41" s="48">
        <v>7.0000000000000001E-3</v>
      </c>
      <c r="LL41" s="48">
        <v>-8.8000000000000005E-3</v>
      </c>
      <c r="LM41" s="48"/>
      <c r="LN41" s="48"/>
      <c r="LO41" s="48">
        <v>8.8999999999999999E-3</v>
      </c>
      <c r="LP41" s="55">
        <f t="shared" si="21"/>
        <v>-8.8000000000000005E-3</v>
      </c>
      <c r="LQ41" s="55">
        <f t="shared" si="22"/>
        <v>1.4619047619047619E-3</v>
      </c>
      <c r="LR41" s="55">
        <f t="shared" si="23"/>
        <v>9.4999999999999998E-3</v>
      </c>
      <c r="LU41" s="15">
        <v>83.573999999999998</v>
      </c>
      <c r="LV41" s="15">
        <v>81.917000000000002</v>
      </c>
      <c r="LW41" s="15">
        <v>79.867000000000004</v>
      </c>
      <c r="LX41" s="15">
        <v>76.376999999999995</v>
      </c>
      <c r="LY41" s="15">
        <v>76.826999999999998</v>
      </c>
      <c r="LZ41" s="15">
        <v>78.147000000000006</v>
      </c>
      <c r="MA41" s="15">
        <v>79.488</v>
      </c>
      <c r="MB41" s="15">
        <v>78.891000000000005</v>
      </c>
      <c r="MC41" s="5" t="s">
        <v>100</v>
      </c>
      <c r="MD41" s="15">
        <v>81.146000000000001</v>
      </c>
      <c r="ME41" s="48">
        <v>-1.1000000000000001E-3</v>
      </c>
      <c r="MF41" s="48">
        <v>3.8E-3</v>
      </c>
      <c r="MG41" s="48">
        <v>-6.1000000000000004E-3</v>
      </c>
      <c r="MH41" s="48">
        <v>6.1000000000000004E-3</v>
      </c>
      <c r="MI41" s="48"/>
      <c r="MJ41" s="48"/>
      <c r="MK41" s="48">
        <v>-2.3999999999999998E-3</v>
      </c>
      <c r="ML41" s="48">
        <v>-1.24E-2</v>
      </c>
      <c r="MM41" s="48">
        <v>8.3000000000000001E-3</v>
      </c>
      <c r="MN41" s="180">
        <v>-3.8999999999999998E-3</v>
      </c>
      <c r="MO41" s="48">
        <v>1E-3</v>
      </c>
      <c r="MP41" s="48"/>
      <c r="MQ41" s="48"/>
      <c r="MR41" s="48">
        <v>-4.1000000000000003E-3</v>
      </c>
      <c r="MS41" s="180">
        <v>-3.3999999999999998E-3</v>
      </c>
      <c r="MT41" s="48">
        <v>-3.5000000000000001E-3</v>
      </c>
      <c r="MU41" s="48">
        <v>-8.9999999999999998E-4</v>
      </c>
      <c r="MV41" s="48">
        <v>-4.1000000000000003E-3</v>
      </c>
      <c r="MW41" s="48"/>
      <c r="MX41" s="48"/>
      <c r="MY41" s="48">
        <v>-6.0000000000000001E-3</v>
      </c>
      <c r="MZ41" s="48">
        <v>3.3E-3</v>
      </c>
      <c r="NA41" s="48">
        <v>-1.6000000000000001E-3</v>
      </c>
      <c r="NB41" s="48">
        <v>2.3999999999999998E-3</v>
      </c>
      <c r="NC41" s="48">
        <v>-5.9999999999999995E-4</v>
      </c>
      <c r="ND41" s="48"/>
      <c r="NE41" s="48"/>
      <c r="NF41" s="48"/>
      <c r="NG41" s="48"/>
      <c r="NH41" s="48"/>
      <c r="NI41" s="48"/>
      <c r="NJ41" s="55">
        <f t="shared" si="24"/>
        <v>-1.24E-2</v>
      </c>
      <c r="NK41" s="55">
        <f t="shared" si="25"/>
        <v>-1.3263157894736843E-3</v>
      </c>
      <c r="NL41" s="55">
        <f t="shared" si="26"/>
        <v>8.3000000000000001E-3</v>
      </c>
      <c r="NO41" s="15"/>
      <c r="NP41" s="15"/>
      <c r="NQ41" s="15"/>
      <c r="NR41" s="15"/>
      <c r="NS41" s="15"/>
      <c r="NT41" s="15"/>
      <c r="NU41" s="15"/>
      <c r="NV41" s="95"/>
      <c r="NW41" s="15"/>
      <c r="NX41" s="5" t="s">
        <v>100</v>
      </c>
      <c r="NY41" s="6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55">
        <f t="shared" si="27"/>
        <v>0</v>
      </c>
      <c r="PF41" s="55" t="e">
        <f t="shared" si="28"/>
        <v>#DIV/0!</v>
      </c>
      <c r="PG41" s="55">
        <f t="shared" si="29"/>
        <v>0</v>
      </c>
      <c r="PJ41" s="15"/>
      <c r="PK41" s="15"/>
      <c r="PL41" s="15"/>
      <c r="PM41" s="15"/>
      <c r="PN41" s="15"/>
      <c r="PO41" s="15"/>
      <c r="PP41" s="15"/>
      <c r="PQ41" s="95"/>
      <c r="PR41" s="15"/>
      <c r="PS41" s="15"/>
      <c r="PT41" s="5" t="s">
        <v>100</v>
      </c>
      <c r="PU41" s="15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55">
        <f t="shared" si="30"/>
        <v>0</v>
      </c>
      <c r="RB41" s="55" t="e">
        <f t="shared" si="31"/>
        <v>#DIV/0!</v>
      </c>
      <c r="RC41" s="55">
        <f t="shared" si="32"/>
        <v>0</v>
      </c>
      <c r="RF41" s="15"/>
      <c r="RG41" s="15"/>
      <c r="RH41" s="15"/>
      <c r="RI41" s="15"/>
      <c r="RJ41" s="15"/>
      <c r="RK41" s="15"/>
      <c r="RL41" s="15"/>
      <c r="RM41" s="95"/>
      <c r="RN41" s="15"/>
      <c r="RO41" s="15"/>
      <c r="RP41" s="15"/>
      <c r="RQ41" s="5" t="s">
        <v>100</v>
      </c>
      <c r="RR41" s="15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55">
        <f t="shared" si="33"/>
        <v>0</v>
      </c>
      <c r="SY41" s="55" t="e">
        <f t="shared" si="34"/>
        <v>#DIV/0!</v>
      </c>
      <c r="SZ41" s="55">
        <f t="shared" si="35"/>
        <v>0</v>
      </c>
      <c r="TB41" t="s">
        <v>0</v>
      </c>
    </row>
    <row r="42" spans="1:522" ht="15.75" thickBot="1" x14ac:dyDescent="0.3">
      <c r="B42" s="5" t="s">
        <v>99</v>
      </c>
      <c r="C42" s="15">
        <v>0.18645999999999999</v>
      </c>
      <c r="D42" s="48">
        <v>-3.3999999999999998E-3</v>
      </c>
      <c r="E42" s="48">
        <v>3.3E-3</v>
      </c>
      <c r="F42" s="48">
        <v>5.9999999999999995E-4</v>
      </c>
      <c r="G42" s="48"/>
      <c r="H42" s="48"/>
      <c r="I42" s="48">
        <v>-4.1999999999999997E-3</v>
      </c>
      <c r="J42" s="48">
        <v>7.7999999999999996E-3</v>
      </c>
      <c r="K42" s="48">
        <v>2E-3</v>
      </c>
      <c r="L42" s="48">
        <v>3.8999999999999998E-3</v>
      </c>
      <c r="M42" s="48">
        <v>1.6999999999999999E-3</v>
      </c>
      <c r="N42" s="48"/>
      <c r="O42" s="48"/>
      <c r="P42" s="48">
        <v>3.8E-3</v>
      </c>
      <c r="Q42" s="48">
        <v>2.0999999999999999E-3</v>
      </c>
      <c r="R42" s="48">
        <v>-2.5000000000000001E-3</v>
      </c>
      <c r="S42" s="48">
        <v>1.6000000000000001E-3</v>
      </c>
      <c r="T42" s="48">
        <v>4.8999999999999998E-3</v>
      </c>
      <c r="U42" s="48"/>
      <c r="V42" s="48"/>
      <c r="W42" s="48">
        <v>-2.8E-3</v>
      </c>
      <c r="X42" s="48">
        <v>-3.5999999999999999E-3</v>
      </c>
      <c r="Y42" s="48">
        <v>4.8999999999999998E-3</v>
      </c>
      <c r="Z42" s="48">
        <v>-5.0000000000000001E-3</v>
      </c>
      <c r="AA42" s="48">
        <v>1.5E-3</v>
      </c>
      <c r="AB42" s="48"/>
      <c r="AC42" s="48"/>
      <c r="AD42" s="48">
        <v>3.5000000000000001E-3</v>
      </c>
      <c r="AE42" s="48">
        <v>-2.3999999999999998E-3</v>
      </c>
      <c r="AF42" s="48">
        <v>3.5000000000000001E-3</v>
      </c>
      <c r="AG42" s="48">
        <v>-2.0000000000000001E-4</v>
      </c>
      <c r="AH42" s="48">
        <v>2.3E-3</v>
      </c>
      <c r="AI42" s="55">
        <f t="shared" si="0"/>
        <v>-5.0000000000000001E-3</v>
      </c>
      <c r="AJ42" s="55">
        <f t="shared" si="1"/>
        <v>1.0130434782608694E-3</v>
      </c>
      <c r="AK42" s="55">
        <f t="shared" si="2"/>
        <v>7.7999999999999996E-3</v>
      </c>
      <c r="AL42" t="s">
        <v>0</v>
      </c>
      <c r="AM42" s="15">
        <v>0.18645999999999999</v>
      </c>
      <c r="AN42" s="9" t="s">
        <v>99</v>
      </c>
      <c r="AO42" s="15">
        <v>0.19069</v>
      </c>
      <c r="AP42" s="48"/>
      <c r="AQ42" s="48"/>
      <c r="AR42" s="48">
        <v>-7.7000000000000002E-3</v>
      </c>
      <c r="AS42" s="48">
        <v>2.5000000000000001E-3</v>
      </c>
      <c r="AT42" s="48">
        <v>4.1000000000000003E-3</v>
      </c>
      <c r="AU42" s="48">
        <v>5.9999999999999995E-4</v>
      </c>
      <c r="AV42" s="48">
        <v>-3.0000000000000001E-3</v>
      </c>
      <c r="AW42" s="48"/>
      <c r="AX42" s="48"/>
      <c r="AY42" s="48">
        <v>3.5999999999999999E-3</v>
      </c>
      <c r="AZ42" s="48">
        <v>4.0000000000000002E-4</v>
      </c>
      <c r="BA42" s="48">
        <v>-3.3999999999999998E-3</v>
      </c>
      <c r="BB42" s="48">
        <v>5.0000000000000001E-4</v>
      </c>
      <c r="BC42" s="48">
        <v>-2.8999999999999998E-3</v>
      </c>
      <c r="BD42" s="48"/>
      <c r="BE42" s="48"/>
      <c r="BF42" s="48">
        <v>-1E-4</v>
      </c>
      <c r="BG42" s="48">
        <v>-4.0000000000000002E-4</v>
      </c>
      <c r="BH42" s="48">
        <v>-3.0999999999999999E-3</v>
      </c>
      <c r="BI42" s="48">
        <v>-6.9999999999999999E-4</v>
      </c>
      <c r="BJ42" s="48">
        <v>-3.2000000000000002E-3</v>
      </c>
      <c r="BK42" s="48"/>
      <c r="BL42" s="48"/>
      <c r="BM42" s="48">
        <v>4.5999999999999999E-3</v>
      </c>
      <c r="BN42" s="48">
        <v>1.1000000000000001E-3</v>
      </c>
      <c r="BO42" s="48">
        <v>2.5000000000000001E-3</v>
      </c>
      <c r="BP42" s="48">
        <v>7.0000000000000001E-3</v>
      </c>
      <c r="BQ42" s="48">
        <v>2.3999999999999998E-3</v>
      </c>
      <c r="BR42" s="48"/>
      <c r="BS42" s="48"/>
      <c r="BT42" s="48"/>
      <c r="BU42" s="55">
        <f t="shared" si="3"/>
        <v>-7.7000000000000002E-3</v>
      </c>
      <c r="BV42" s="55">
        <f t="shared" si="4"/>
        <v>2.4000000000000011E-4</v>
      </c>
      <c r="BW42" s="55">
        <f t="shared" si="5"/>
        <v>7.0000000000000001E-3</v>
      </c>
      <c r="BZ42" s="15">
        <v>0.18645999999999999</v>
      </c>
      <c r="CA42" s="15">
        <v>0.19069</v>
      </c>
      <c r="CB42" s="5" t="s">
        <v>99</v>
      </c>
      <c r="CC42" s="15">
        <v>0.19253999999999999</v>
      </c>
      <c r="CD42" s="48"/>
      <c r="CE42" s="48">
        <v>-5.0000000000000001E-4</v>
      </c>
      <c r="CF42" s="48">
        <v>4.1000000000000003E-3</v>
      </c>
      <c r="CG42" s="48">
        <v>5.4000000000000003E-3</v>
      </c>
      <c r="CH42" s="48">
        <v>-1E-4</v>
      </c>
      <c r="CI42" s="48">
        <v>1.6999999999999999E-3</v>
      </c>
      <c r="CJ42" s="48"/>
      <c r="CK42" s="48"/>
      <c r="CL42" s="48">
        <v>1.7999999999999999E-2</v>
      </c>
      <c r="CM42" s="48">
        <v>2.5999999999999999E-3</v>
      </c>
      <c r="CN42" s="48">
        <v>1.9E-3</v>
      </c>
      <c r="CO42" s="48">
        <v>8.9999999999999998E-4</v>
      </c>
      <c r="CP42" s="48">
        <v>-4.1999999999999997E-3</v>
      </c>
      <c r="CQ42" s="48"/>
      <c r="CR42" s="48"/>
      <c r="CS42" s="48">
        <v>1.52E-2</v>
      </c>
      <c r="CT42" s="48">
        <v>1.15E-2</v>
      </c>
      <c r="CU42" s="48">
        <v>1.5100000000000001E-2</v>
      </c>
      <c r="CV42" s="48">
        <v>-8.6E-3</v>
      </c>
      <c r="CW42" s="48">
        <v>-6.1000000000000004E-3</v>
      </c>
      <c r="CX42" s="48"/>
      <c r="CY42" s="48"/>
      <c r="CZ42" s="48">
        <v>1.03E-2</v>
      </c>
      <c r="DA42" s="48">
        <v>1E-3</v>
      </c>
      <c r="DB42" s="48">
        <v>-2.6100000000000002E-2</v>
      </c>
      <c r="DC42" s="48">
        <v>-6.1000000000000004E-3</v>
      </c>
      <c r="DD42" s="48">
        <v>-5.1000000000000004E-3</v>
      </c>
      <c r="DE42" s="48"/>
      <c r="DF42" s="48"/>
      <c r="DG42" s="48">
        <v>1.03E-2</v>
      </c>
      <c r="DH42" s="48">
        <v>-5.5999999999999999E-3</v>
      </c>
      <c r="DI42" s="55">
        <f t="shared" si="6"/>
        <v>-2.6100000000000002E-2</v>
      </c>
      <c r="DJ42" s="55">
        <f t="shared" si="7"/>
        <v>1.6181818181818181E-3</v>
      </c>
      <c r="DK42" s="55">
        <f t="shared" si="8"/>
        <v>1.7999999999999999E-2</v>
      </c>
      <c r="DN42" s="15">
        <v>0.18645999999999999</v>
      </c>
      <c r="DO42" s="15">
        <v>0.19069</v>
      </c>
      <c r="DP42" s="15">
        <v>0.19253999999999999</v>
      </c>
      <c r="DQ42" s="5" t="s">
        <v>99</v>
      </c>
      <c r="DR42" s="15">
        <v>0.19825000000000001</v>
      </c>
      <c r="DS42" s="48">
        <v>7.1000000000000004E-3</v>
      </c>
      <c r="DT42" s="48">
        <v>-6.9999999999999999E-4</v>
      </c>
      <c r="DU42" s="48">
        <v>1.4E-3</v>
      </c>
      <c r="DV42" s="48"/>
      <c r="DW42" s="48"/>
      <c r="DX42" s="48">
        <v>-5.3E-3</v>
      </c>
      <c r="DY42" s="48">
        <v>-1.8E-3</v>
      </c>
      <c r="DZ42" s="48">
        <v>-5.0000000000000001E-4</v>
      </c>
      <c r="EA42" s="48">
        <v>2.9999999999999997E-4</v>
      </c>
      <c r="EB42" s="48">
        <v>-8.9999999999999998E-4</v>
      </c>
      <c r="EC42" s="48"/>
      <c r="ED42" s="48"/>
      <c r="EE42" s="48">
        <v>-6.6E-3</v>
      </c>
      <c r="EF42" s="48">
        <v>5.0000000000000001E-4</v>
      </c>
      <c r="EG42" s="48">
        <v>1.3100000000000001E-2</v>
      </c>
      <c r="EH42" s="48">
        <v>-1E-3</v>
      </c>
      <c r="EI42" s="48">
        <v>-5.8999999999999999E-3</v>
      </c>
      <c r="EJ42" s="48"/>
      <c r="EK42" s="48"/>
      <c r="EL42" s="48">
        <v>8.8999999999999999E-3</v>
      </c>
      <c r="EM42" s="224">
        <v>1.1999999999999999E-3</v>
      </c>
      <c r="EN42" s="48">
        <v>-1.2999999999999999E-3</v>
      </c>
      <c r="EO42" s="48">
        <v>-3.5999999999999999E-3</v>
      </c>
      <c r="EP42" s="48">
        <v>-5.0000000000000001E-4</v>
      </c>
      <c r="EQ42" s="48"/>
      <c r="ER42" s="48"/>
      <c r="ES42" s="48">
        <v>-4.7000000000000002E-3</v>
      </c>
      <c r="ET42" s="48">
        <v>-2.7000000000000001E-3</v>
      </c>
      <c r="EU42" s="48">
        <v>-7.1000000000000004E-3</v>
      </c>
      <c r="EV42" s="48">
        <v>6.1999999999999998E-3</v>
      </c>
      <c r="EW42" s="48"/>
      <c r="EX42" s="55">
        <f t="shared" si="9"/>
        <v>-7.1000000000000004E-3</v>
      </c>
      <c r="EY42" s="55">
        <f t="shared" si="10"/>
        <v>-1.7727272727272728E-4</v>
      </c>
      <c r="EZ42" s="55">
        <f t="shared" si="11"/>
        <v>1.3100000000000001E-2</v>
      </c>
      <c r="FC42" s="15">
        <v>0.18645999999999999</v>
      </c>
      <c r="FD42" s="15">
        <v>0.19069</v>
      </c>
      <c r="FE42" s="15">
        <v>0.19253999999999999</v>
      </c>
      <c r="FF42" s="15">
        <v>0.19825000000000001</v>
      </c>
      <c r="FG42" s="5" t="s">
        <v>99</v>
      </c>
      <c r="FH42" s="15">
        <v>0.19742000000000001</v>
      </c>
      <c r="FI42" s="48">
        <v>1.2E-2</v>
      </c>
      <c r="FJ42" s="48"/>
      <c r="FK42" s="48"/>
      <c r="FL42" s="48">
        <v>-1.6000000000000001E-3</v>
      </c>
      <c r="FM42" s="48">
        <v>-3.5000000000000001E-3</v>
      </c>
      <c r="FN42" s="48">
        <v>8.0000000000000004E-4</v>
      </c>
      <c r="FO42" s="48">
        <v>-8.3000000000000001E-3</v>
      </c>
      <c r="FP42" s="48">
        <v>-2.0999999999999999E-3</v>
      </c>
      <c r="FQ42" s="48"/>
      <c r="FR42" s="48"/>
      <c r="FS42" s="48">
        <v>2.3E-3</v>
      </c>
      <c r="FT42" s="48">
        <v>6.4000000000000003E-3</v>
      </c>
      <c r="FU42" s="48">
        <v>6.9999999999999999E-4</v>
      </c>
      <c r="FV42" s="48">
        <v>-4.7000000000000002E-3</v>
      </c>
      <c r="FW42" s="48">
        <v>3.8999999999999998E-3</v>
      </c>
      <c r="FX42" s="48"/>
      <c r="FY42" s="48"/>
      <c r="FZ42" s="48">
        <v>-1.29E-2</v>
      </c>
      <c r="GA42" s="48">
        <v>1.1999999999999999E-3</v>
      </c>
      <c r="GB42" s="48">
        <v>-1.5E-3</v>
      </c>
      <c r="GC42" s="48">
        <v>6.9999999999999999E-4</v>
      </c>
      <c r="GD42" s="48">
        <v>8.9999999999999998E-4</v>
      </c>
      <c r="GE42" s="48"/>
      <c r="GF42" s="48"/>
      <c r="GG42" s="48">
        <v>-2.3999999999999998E-3</v>
      </c>
      <c r="GH42" s="48">
        <v>-1.4200000000000001E-2</v>
      </c>
      <c r="GI42" s="48">
        <v>-6.0000000000000001E-3</v>
      </c>
      <c r="GJ42" s="48">
        <v>4.1999999999999997E-3</v>
      </c>
      <c r="GK42" s="48">
        <v>1.2999999999999999E-3</v>
      </c>
      <c r="GL42" s="48"/>
      <c r="GM42" s="48"/>
      <c r="GN42" s="55">
        <f t="shared" si="12"/>
        <v>-1.4200000000000001E-2</v>
      </c>
      <c r="GO42" s="55">
        <f t="shared" si="13"/>
        <v>-1.0857142857142858E-3</v>
      </c>
      <c r="GP42" s="55">
        <f t="shared" si="14"/>
        <v>1.2E-2</v>
      </c>
      <c r="GS42" s="15">
        <v>0.18645999999999999</v>
      </c>
      <c r="GT42" s="15">
        <v>0.19069</v>
      </c>
      <c r="GU42" s="15">
        <v>0.19253999999999999</v>
      </c>
      <c r="GV42" s="15">
        <v>0.19825000000000001</v>
      </c>
      <c r="GW42" s="15">
        <v>0.19742000000000001</v>
      </c>
      <c r="GX42" s="5" t="s">
        <v>99</v>
      </c>
      <c r="GY42" s="15">
        <v>0.19331999999999999</v>
      </c>
      <c r="GZ42" s="48">
        <v>-1.2699999999999999E-2</v>
      </c>
      <c r="HA42" s="48">
        <v>-4.0000000000000002E-4</v>
      </c>
      <c r="HB42" s="48">
        <v>-3.7000000000000002E-3</v>
      </c>
      <c r="HC42" s="48">
        <v>1.1999999999999999E-3</v>
      </c>
      <c r="HD42" s="48">
        <v>-1.2999999999999999E-3</v>
      </c>
      <c r="HE42" s="48"/>
      <c r="HF42" s="48"/>
      <c r="HG42" s="48">
        <v>-2.3999999999999998E-3</v>
      </c>
      <c r="HH42" s="48">
        <v>1.6999999999999999E-3</v>
      </c>
      <c r="HI42" s="48">
        <v>1.8E-3</v>
      </c>
      <c r="HJ42" s="48">
        <v>1.5800000000000002E-2</v>
      </c>
      <c r="HK42" s="48">
        <v>-5.0000000000000001E-3</v>
      </c>
      <c r="HL42" s="48"/>
      <c r="HM42" s="48"/>
      <c r="HN42" s="48">
        <v>-2.5000000000000001E-3</v>
      </c>
      <c r="HO42" s="48">
        <v>-1.6000000000000001E-3</v>
      </c>
      <c r="HP42" s="48">
        <v>1.9E-3</v>
      </c>
      <c r="HQ42" s="48">
        <v>1.9E-3</v>
      </c>
      <c r="HR42" s="48">
        <v>2.8999999999999998E-3</v>
      </c>
      <c r="HS42" s="48"/>
      <c r="HT42" s="48"/>
      <c r="HU42" s="48">
        <v>-5.4999999999999997E-3</v>
      </c>
      <c r="HV42" s="48">
        <v>3.3E-3</v>
      </c>
      <c r="HW42" s="48">
        <v>3.0999999999999999E-3</v>
      </c>
      <c r="HX42" s="48">
        <v>6.9999999999999999E-4</v>
      </c>
      <c r="HY42" s="48">
        <v>3.0999999999999999E-3</v>
      </c>
      <c r="HZ42" s="48"/>
      <c r="IA42" s="48"/>
      <c r="IB42" s="48">
        <v>-1.9E-3</v>
      </c>
      <c r="IC42" s="48">
        <v>-4.3E-3</v>
      </c>
      <c r="ID42" s="48"/>
      <c r="IE42" s="55">
        <f t="shared" si="15"/>
        <v>-1.2699999999999999E-2</v>
      </c>
      <c r="IF42" s="55">
        <f t="shared" si="16"/>
        <v>-1.7727272727272714E-4</v>
      </c>
      <c r="IG42" s="55">
        <f t="shared" si="17"/>
        <v>1.5800000000000002E-2</v>
      </c>
      <c r="IJ42" s="15">
        <v>0.18645999999999999</v>
      </c>
      <c r="IK42" s="15">
        <v>0.19069</v>
      </c>
      <c r="IL42" s="15">
        <v>0.19253999999999999</v>
      </c>
      <c r="IM42" s="15">
        <v>0.19825000000000001</v>
      </c>
      <c r="IN42" s="15">
        <v>0.19742000000000001</v>
      </c>
      <c r="IO42" s="15">
        <v>0.19331999999999999</v>
      </c>
      <c r="IP42" s="5" t="s">
        <v>99</v>
      </c>
      <c r="IQ42" s="15">
        <v>0.19208</v>
      </c>
      <c r="IR42" s="48">
        <v>1E-4</v>
      </c>
      <c r="IS42" s="48">
        <v>-5.9999999999999995E-4</v>
      </c>
      <c r="IT42" s="48">
        <v>-8.9999999999999998E-4</v>
      </c>
      <c r="IU42" s="48"/>
      <c r="IV42" s="48"/>
      <c r="IW42" s="48">
        <v>6.3E-3</v>
      </c>
      <c r="IX42" s="48">
        <v>5.1000000000000004E-3</v>
      </c>
      <c r="IY42" s="48">
        <v>-5.4999999999999997E-3</v>
      </c>
      <c r="IZ42" s="48">
        <v>6.6E-3</v>
      </c>
      <c r="JA42" s="48">
        <v>1E-4</v>
      </c>
      <c r="JB42" s="48"/>
      <c r="JC42" s="48"/>
      <c r="JD42" s="48">
        <v>1.1999999999999999E-3</v>
      </c>
      <c r="JE42" s="48">
        <v>-5.9999999999999995E-4</v>
      </c>
      <c r="JF42" s="48">
        <v>-5.4999999999999997E-3</v>
      </c>
      <c r="JG42" s="48">
        <v>4.5999999999999999E-3</v>
      </c>
      <c r="JH42" s="48">
        <v>1E-4</v>
      </c>
      <c r="JI42" s="48"/>
      <c r="JJ42" s="48"/>
      <c r="JK42" s="48">
        <v>-1.9E-3</v>
      </c>
      <c r="JL42" s="48">
        <v>-5.1000000000000004E-3</v>
      </c>
      <c r="JM42" s="48">
        <v>-6.1999999999999998E-3</v>
      </c>
      <c r="JN42" s="48">
        <v>-1.1999999999999999E-3</v>
      </c>
      <c r="JO42" s="48">
        <v>-1.5E-3</v>
      </c>
      <c r="JP42" s="48"/>
      <c r="JQ42" s="48"/>
      <c r="JR42" s="48">
        <v>-1.5E-3</v>
      </c>
      <c r="JS42" s="48">
        <v>6.9999999999999999E-4</v>
      </c>
      <c r="JT42" s="48">
        <v>-2.8999999999999998E-3</v>
      </c>
      <c r="JU42" s="48">
        <v>5.0000000000000001E-3</v>
      </c>
      <c r="JV42" s="48">
        <v>3.0999999999999999E-3</v>
      </c>
      <c r="JW42" s="55">
        <f t="shared" si="18"/>
        <v>-6.1999999999999998E-3</v>
      </c>
      <c r="JX42" s="55">
        <f t="shared" si="19"/>
        <v>-2.173913043478261E-5</v>
      </c>
      <c r="JY42" s="55">
        <f t="shared" si="20"/>
        <v>6.6E-3</v>
      </c>
      <c r="KB42" s="15">
        <v>0.18645999999999999</v>
      </c>
      <c r="KC42" s="15">
        <v>0.19069</v>
      </c>
      <c r="KD42" s="15">
        <v>0.19253999999999999</v>
      </c>
      <c r="KE42" s="15">
        <v>0.19825000000000001</v>
      </c>
      <c r="KF42" s="15">
        <v>0.19742000000000001</v>
      </c>
      <c r="KG42" s="15">
        <v>0.19331999999999999</v>
      </c>
      <c r="KH42" s="15">
        <v>0.19208</v>
      </c>
      <c r="KI42" s="5" t="s">
        <v>99</v>
      </c>
      <c r="KJ42" s="15">
        <v>0.19195000000000001</v>
      </c>
      <c r="KK42" s="48"/>
      <c r="KL42" s="48"/>
      <c r="KM42" s="48">
        <v>-1.4E-3</v>
      </c>
      <c r="KN42" s="48">
        <v>-3.3E-3</v>
      </c>
      <c r="KO42" s="48">
        <v>5.9999999999999995E-4</v>
      </c>
      <c r="KP42" s="48">
        <v>4.0000000000000002E-4</v>
      </c>
      <c r="KQ42" s="48">
        <v>3.8999999999999998E-3</v>
      </c>
      <c r="KR42" s="48"/>
      <c r="KS42" s="48"/>
      <c r="KT42" s="48">
        <v>-1.5E-3</v>
      </c>
      <c r="KU42" s="48">
        <v>-1.6000000000000001E-3</v>
      </c>
      <c r="KV42" s="48">
        <v>-2.2000000000000001E-3</v>
      </c>
      <c r="KW42" s="48">
        <v>-3.0000000000000001E-3</v>
      </c>
      <c r="KX42" s="48">
        <v>2.3E-3</v>
      </c>
      <c r="KY42" s="48"/>
      <c r="KZ42" s="48"/>
      <c r="LA42" s="48">
        <v>-1.9E-3</v>
      </c>
      <c r="LB42" s="48">
        <v>-1.6999999999999999E-3</v>
      </c>
      <c r="LC42" s="48">
        <v>4.5999999999999999E-3</v>
      </c>
      <c r="LD42" s="48">
        <v>-2.7000000000000001E-3</v>
      </c>
      <c r="LE42" s="48">
        <v>1E-4</v>
      </c>
      <c r="LF42" s="48"/>
      <c r="LG42" s="48"/>
      <c r="LH42" s="48">
        <v>2.5000000000000001E-3</v>
      </c>
      <c r="LI42" s="48">
        <v>-2.5999999999999999E-3</v>
      </c>
      <c r="LJ42" s="48">
        <v>2.3999999999999998E-3</v>
      </c>
      <c r="LK42" s="48">
        <v>-2.8E-3</v>
      </c>
      <c r="LL42" s="48">
        <v>1.9E-3</v>
      </c>
      <c r="LM42" s="48"/>
      <c r="LN42" s="48"/>
      <c r="LO42" s="48">
        <v>-1E-3</v>
      </c>
      <c r="LP42" s="55">
        <f t="shared" si="21"/>
        <v>-3.3E-3</v>
      </c>
      <c r="LQ42" s="55">
        <f t="shared" si="22"/>
        <v>-3.3333333333333332E-4</v>
      </c>
      <c r="LR42" s="55">
        <f t="shared" si="23"/>
        <v>4.5999999999999999E-3</v>
      </c>
      <c r="LU42" s="15">
        <v>0.18645999999999999</v>
      </c>
      <c r="LV42" s="15">
        <v>0.19069</v>
      </c>
      <c r="LW42" s="15">
        <v>0.19253999999999999</v>
      </c>
      <c r="LX42" s="15">
        <v>0.19825000000000001</v>
      </c>
      <c r="LY42" s="15">
        <v>0.19742000000000001</v>
      </c>
      <c r="LZ42" s="15">
        <v>0.19331999999999999</v>
      </c>
      <c r="MA42" s="15">
        <v>0.19208</v>
      </c>
      <c r="MB42" s="15">
        <v>0.19195000000000001</v>
      </c>
      <c r="MC42" s="5" t="s">
        <v>99</v>
      </c>
      <c r="MD42" s="15">
        <v>0.19051000000000001</v>
      </c>
      <c r="ME42" s="48">
        <v>4.4999999999999997E-3</v>
      </c>
      <c r="MF42" s="48">
        <v>-3.0000000000000001E-3</v>
      </c>
      <c r="MG42" s="48">
        <v>4.7999999999999996E-3</v>
      </c>
      <c r="MH42" s="48">
        <v>-4.4999999999999997E-3</v>
      </c>
      <c r="MI42" s="48"/>
      <c r="MJ42" s="48"/>
      <c r="MK42" s="48">
        <v>4.5999999999999999E-3</v>
      </c>
      <c r="ML42" s="48">
        <v>8.2000000000000007E-3</v>
      </c>
      <c r="MM42" s="48">
        <v>-4.7000000000000002E-3</v>
      </c>
      <c r="MN42" s="48">
        <v>3.3999999999999998E-3</v>
      </c>
      <c r="MO42" s="48">
        <v>2.0000000000000001E-4</v>
      </c>
      <c r="MP42" s="48"/>
      <c r="MQ42" s="48"/>
      <c r="MR42" s="48">
        <v>3.0000000000000001E-3</v>
      </c>
      <c r="MS42" s="48">
        <v>4.8999999999999998E-3</v>
      </c>
      <c r="MT42" s="48">
        <v>3.3999999999999998E-3</v>
      </c>
      <c r="MU42" s="48">
        <v>-3.3999999999999998E-3</v>
      </c>
      <c r="MV42" s="48">
        <v>2.3E-3</v>
      </c>
      <c r="MW42" s="48"/>
      <c r="MX42" s="48"/>
      <c r="MY42" s="48">
        <v>2.2000000000000001E-3</v>
      </c>
      <c r="MZ42" s="48">
        <v>3.3999999999999998E-3</v>
      </c>
      <c r="NA42" s="48">
        <v>1.9E-3</v>
      </c>
      <c r="NB42" s="48">
        <v>-4.0000000000000001E-3</v>
      </c>
      <c r="NC42" s="48">
        <v>2.7000000000000001E-3</v>
      </c>
      <c r="ND42" s="48"/>
      <c r="NE42" s="48"/>
      <c r="NF42" s="48"/>
      <c r="NG42" s="48"/>
      <c r="NH42" s="48"/>
      <c r="NI42" s="48"/>
      <c r="NJ42" s="55">
        <f t="shared" si="24"/>
        <v>-4.7000000000000002E-3</v>
      </c>
      <c r="NK42" s="55">
        <f t="shared" si="25"/>
        <v>1.5736842105263159E-3</v>
      </c>
      <c r="NL42" s="55">
        <f t="shared" si="26"/>
        <v>8.2000000000000007E-3</v>
      </c>
      <c r="NO42" s="15"/>
      <c r="NP42" s="15"/>
      <c r="NQ42" s="15"/>
      <c r="NR42" s="15"/>
      <c r="NS42" s="73"/>
      <c r="NT42" s="15"/>
      <c r="NU42" s="15"/>
      <c r="NV42" s="95"/>
      <c r="NW42" s="15"/>
      <c r="NX42" s="5" t="s">
        <v>99</v>
      </c>
      <c r="NY42" s="6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55">
        <f t="shared" si="27"/>
        <v>0</v>
      </c>
      <c r="PF42" s="55" t="e">
        <f t="shared" si="28"/>
        <v>#DIV/0!</v>
      </c>
      <c r="PG42" s="55">
        <f t="shared" si="29"/>
        <v>0</v>
      </c>
      <c r="PJ42" s="15"/>
      <c r="PK42" s="15"/>
      <c r="PL42" s="15"/>
      <c r="PM42" s="15"/>
      <c r="PN42" s="73"/>
      <c r="PO42" s="15"/>
      <c r="PP42" s="15"/>
      <c r="PQ42" s="95"/>
      <c r="PR42" s="15"/>
      <c r="PS42" s="15"/>
      <c r="PT42" s="5" t="s">
        <v>99</v>
      </c>
      <c r="PU42" s="15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55">
        <f t="shared" si="30"/>
        <v>0</v>
      </c>
      <c r="RB42" s="55" t="e">
        <f t="shared" si="31"/>
        <v>#DIV/0!</v>
      </c>
      <c r="RC42" s="55">
        <f t="shared" si="32"/>
        <v>0</v>
      </c>
      <c r="RF42" s="15"/>
      <c r="RG42" s="15"/>
      <c r="RH42" s="15"/>
      <c r="RI42" s="15"/>
      <c r="RJ42" s="73"/>
      <c r="RK42" s="15"/>
      <c r="RL42" s="15"/>
      <c r="RM42" s="95"/>
      <c r="RN42" s="15"/>
      <c r="RO42" s="15"/>
      <c r="RP42" s="15"/>
      <c r="RQ42" s="5" t="s">
        <v>99</v>
      </c>
      <c r="RR42" s="15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55">
        <f t="shared" si="33"/>
        <v>0</v>
      </c>
      <c r="SY42" s="55" t="e">
        <f t="shared" si="34"/>
        <v>#DIV/0!</v>
      </c>
      <c r="SZ42" s="55">
        <f t="shared" si="35"/>
        <v>0</v>
      </c>
    </row>
    <row r="43" spans="1:522" ht="15.75" thickBot="1" x14ac:dyDescent="0.3">
      <c r="B43" s="14" t="s">
        <v>3</v>
      </c>
      <c r="C43" s="99"/>
      <c r="D43" s="96">
        <f t="shared" ref="D43:AH43" si="108">SUM( -D8, -D16, -D23,D29, -D34, -D38,D41, -D42)</f>
        <v>9.4999999999999998E-3</v>
      </c>
      <c r="E43" s="96">
        <f t="shared" si="108"/>
        <v>1.6399999999999998E-2</v>
      </c>
      <c r="F43" s="96">
        <f t="shared" si="108"/>
        <v>3.5999999999999999E-3</v>
      </c>
      <c r="G43" s="96">
        <f t="shared" si="108"/>
        <v>0</v>
      </c>
      <c r="H43" s="96">
        <f t="shared" si="108"/>
        <v>0</v>
      </c>
      <c r="I43" s="96">
        <f t="shared" si="108"/>
        <v>1.1099999999999999E-2</v>
      </c>
      <c r="J43" s="96">
        <f t="shared" si="108"/>
        <v>-3.4000000000000002E-3</v>
      </c>
      <c r="K43" s="96">
        <f t="shared" si="108"/>
        <v>-4.8000000000000004E-3</v>
      </c>
      <c r="L43" s="96">
        <f t="shared" si="108"/>
        <v>-1.8000000000000004E-3</v>
      </c>
      <c r="M43" s="96">
        <f t="shared" si="108"/>
        <v>-9.7000000000000003E-3</v>
      </c>
      <c r="N43" s="96">
        <f t="shared" si="108"/>
        <v>0</v>
      </c>
      <c r="O43" s="96">
        <f t="shared" si="108"/>
        <v>0</v>
      </c>
      <c r="P43" s="96">
        <f t="shared" si="108"/>
        <v>-4.9999999999999914E-4</v>
      </c>
      <c r="Q43" s="96">
        <f t="shared" si="108"/>
        <v>-7.1000000000000004E-3</v>
      </c>
      <c r="R43" s="96">
        <f t="shared" si="108"/>
        <v>3.5999999999999999E-3</v>
      </c>
      <c r="S43" s="96">
        <f t="shared" si="108"/>
        <v>-1.1000000000000001E-3</v>
      </c>
      <c r="T43" s="96">
        <f t="shared" si="108"/>
        <v>1.2000000000000014E-3</v>
      </c>
      <c r="U43" s="96">
        <f t="shared" si="108"/>
        <v>0</v>
      </c>
      <c r="V43" s="96">
        <f t="shared" si="108"/>
        <v>0</v>
      </c>
      <c r="W43" s="96">
        <f t="shared" si="108"/>
        <v>1.26E-2</v>
      </c>
      <c r="X43" s="96">
        <f t="shared" si="108"/>
        <v>-6.7999999999999996E-3</v>
      </c>
      <c r="Y43" s="96">
        <f t="shared" si="108"/>
        <v>-4.8000000000000001E-2</v>
      </c>
      <c r="Z43" s="96">
        <f t="shared" si="108"/>
        <v>6.3E-3</v>
      </c>
      <c r="AA43" s="96">
        <f t="shared" si="108"/>
        <v>-1.6000000000000003E-3</v>
      </c>
      <c r="AB43" s="96">
        <f t="shared" si="108"/>
        <v>0</v>
      </c>
      <c r="AC43" s="96">
        <f t="shared" si="108"/>
        <v>0</v>
      </c>
      <c r="AD43" s="96">
        <f t="shared" si="108"/>
        <v>-1.4E-2</v>
      </c>
      <c r="AE43" s="96">
        <f t="shared" si="108"/>
        <v>2.8999999999999998E-2</v>
      </c>
      <c r="AF43" s="96">
        <f t="shared" si="108"/>
        <v>-2.1999999999999999E-2</v>
      </c>
      <c r="AG43" s="96">
        <f t="shared" si="108"/>
        <v>-3.0999999999999999E-3</v>
      </c>
      <c r="AH43" s="96">
        <f t="shared" si="108"/>
        <v>-3.3399999999999999E-2</v>
      </c>
      <c r="AI43" s="55">
        <f t="shared" si="0"/>
        <v>-4.8000000000000001E-2</v>
      </c>
      <c r="AJ43" s="55">
        <f t="shared" si="1"/>
        <v>-2.0645161290322581E-3</v>
      </c>
      <c r="AK43" s="55">
        <f t="shared" si="2"/>
        <v>2.8999999999999998E-2</v>
      </c>
      <c r="AM43" s="100"/>
      <c r="AN43" s="189" t="s">
        <v>3</v>
      </c>
      <c r="AO43" s="99"/>
      <c r="AP43" s="96">
        <f t="shared" ref="AP43:BT43" si="109">SUM( -AP8, -AP16, -AP23,AP29, -AP34, -AP38,AP41, -AP42)</f>
        <v>0</v>
      </c>
      <c r="AQ43" s="96">
        <f t="shared" si="109"/>
        <v>0</v>
      </c>
      <c r="AR43" s="96">
        <f t="shared" si="109"/>
        <v>2.0999999999999994E-3</v>
      </c>
      <c r="AS43" s="96">
        <f t="shared" si="109"/>
        <v>-7.9999999999999993E-4</v>
      </c>
      <c r="AT43" s="96">
        <f>SUM( -AT8, -AT16, -AT23,AT29, -AT34, -AT38,AT41, -AT42)</f>
        <v>8.0000000000000002E-3</v>
      </c>
      <c r="AU43" s="96">
        <f t="shared" si="109"/>
        <v>1.2200000000000001E-2</v>
      </c>
      <c r="AV43" s="96">
        <f t="shared" si="109"/>
        <v>1.67E-2</v>
      </c>
      <c r="AW43" s="96">
        <f t="shared" si="109"/>
        <v>0</v>
      </c>
      <c r="AX43" s="96">
        <f t="shared" si="109"/>
        <v>0</v>
      </c>
      <c r="AY43" s="96">
        <f t="shared" si="109"/>
        <v>-8.4000000000000012E-3</v>
      </c>
      <c r="AZ43" s="96">
        <f t="shared" si="109"/>
        <v>1.7000000000000008E-3</v>
      </c>
      <c r="BA43" s="96">
        <f t="shared" si="109"/>
        <v>1.7699999999999997E-2</v>
      </c>
      <c r="BB43" s="96">
        <f t="shared" si="109"/>
        <v>-7.4999999999999997E-3</v>
      </c>
      <c r="BC43" s="96">
        <f t="shared" si="109"/>
        <v>1.6199999999999999E-2</v>
      </c>
      <c r="BD43" s="96">
        <f t="shared" si="109"/>
        <v>0</v>
      </c>
      <c r="BE43" s="96">
        <f t="shared" si="109"/>
        <v>0</v>
      </c>
      <c r="BF43" s="96">
        <f t="shared" si="109"/>
        <v>9.4000000000000004E-3</v>
      </c>
      <c r="BG43" s="96">
        <f t="shared" si="109"/>
        <v>6.1000000000000004E-3</v>
      </c>
      <c r="BH43" s="96">
        <f t="shared" si="109"/>
        <v>4.36E-2</v>
      </c>
      <c r="BI43" s="96">
        <f t="shared" si="109"/>
        <v>1.0299999999999998E-2</v>
      </c>
      <c r="BJ43" s="96">
        <f t="shared" si="109"/>
        <v>-5.4999999999999997E-3</v>
      </c>
      <c r="BK43" s="96">
        <f t="shared" si="109"/>
        <v>0</v>
      </c>
      <c r="BL43" s="96">
        <f t="shared" si="109"/>
        <v>0</v>
      </c>
      <c r="BM43" s="96">
        <f t="shared" si="109"/>
        <v>-3.9100000000000003E-2</v>
      </c>
      <c r="BN43" s="96">
        <f t="shared" si="109"/>
        <v>-6.5000000000000006E-3</v>
      </c>
      <c r="BO43" s="96">
        <f t="shared" si="109"/>
        <v>-6.1999999999999998E-3</v>
      </c>
      <c r="BP43" s="96">
        <f t="shared" si="109"/>
        <v>-6.9700000000000012E-2</v>
      </c>
      <c r="BQ43" s="96">
        <f t="shared" si="109"/>
        <v>-7.9999999999999906E-4</v>
      </c>
      <c r="BR43" s="96">
        <f t="shared" si="109"/>
        <v>0</v>
      </c>
      <c r="BS43" s="96">
        <f t="shared" si="109"/>
        <v>0</v>
      </c>
      <c r="BT43" s="96">
        <f t="shared" si="109"/>
        <v>0</v>
      </c>
      <c r="BU43" s="55">
        <f t="shared" si="3"/>
        <v>-6.9700000000000012E-2</v>
      </c>
      <c r="BV43" s="55">
        <f t="shared" si="4"/>
        <v>-1.6129032258065103E-5</v>
      </c>
      <c r="BW43" s="55">
        <f t="shared" si="5"/>
        <v>4.36E-2</v>
      </c>
      <c r="BZ43" s="100"/>
      <c r="CA43" s="99"/>
      <c r="CB43" s="14" t="s">
        <v>3</v>
      </c>
      <c r="CC43" s="97">
        <v>7.4999999999999997E-3</v>
      </c>
      <c r="CD43" s="96">
        <f t="shared" ref="CD43:DH43" si="110">SUM( -CD8, -CD16, -CD23,CD29, -CD34, -CD38,CD41, -CD42)</f>
        <v>0</v>
      </c>
      <c r="CE43" s="96">
        <f t="shared" si="110"/>
        <v>2.2600000000000002E-2</v>
      </c>
      <c r="CF43" s="96">
        <f t="shared" si="110"/>
        <v>-6.9900000000000004E-2</v>
      </c>
      <c r="CG43" s="96">
        <f t="shared" si="110"/>
        <v>-1.2300000000000002E-2</v>
      </c>
      <c r="CH43" s="96">
        <f t="shared" si="110"/>
        <v>-5.0900000000000001E-2</v>
      </c>
      <c r="CI43" s="96">
        <f t="shared" si="110"/>
        <v>-4.9500000000000002E-2</v>
      </c>
      <c r="CJ43" s="96">
        <f t="shared" si="110"/>
        <v>0</v>
      </c>
      <c r="CK43" s="96">
        <f t="shared" si="110"/>
        <v>0</v>
      </c>
      <c r="CL43" s="96">
        <f t="shared" si="110"/>
        <v>-0.20969999999999997</v>
      </c>
      <c r="CM43" s="96">
        <f t="shared" si="110"/>
        <v>7.6799999999999993E-2</v>
      </c>
      <c r="CN43" s="96">
        <f t="shared" si="110"/>
        <v>-3.6999999999999998E-2</v>
      </c>
      <c r="CO43" s="96">
        <f t="shared" si="110"/>
        <v>2.6700000000000002E-2</v>
      </c>
      <c r="CP43" s="96">
        <f t="shared" si="110"/>
        <v>0.14400000000000002</v>
      </c>
      <c r="CQ43" s="96">
        <f t="shared" si="110"/>
        <v>0</v>
      </c>
      <c r="CR43" s="96">
        <f t="shared" si="110"/>
        <v>0</v>
      </c>
      <c r="CS43" s="96">
        <f t="shared" si="110"/>
        <v>-0.1308</v>
      </c>
      <c r="CT43" s="96">
        <f t="shared" si="110"/>
        <v>-5.9999999999999984E-4</v>
      </c>
      <c r="CU43" s="96">
        <f t="shared" si="110"/>
        <v>-4.5100000000000001E-2</v>
      </c>
      <c r="CV43" s="96">
        <f t="shared" si="110"/>
        <v>9.9599999999999994E-2</v>
      </c>
      <c r="CW43" s="96">
        <f t="shared" si="110"/>
        <v>5.9500000000000004E-2</v>
      </c>
      <c r="CX43" s="96">
        <f t="shared" si="110"/>
        <v>0</v>
      </c>
      <c r="CY43" s="96">
        <f t="shared" si="110"/>
        <v>0</v>
      </c>
      <c r="CZ43" s="96">
        <f t="shared" si="110"/>
        <v>-9.1400000000000009E-2</v>
      </c>
      <c r="DA43" s="96">
        <f t="shared" si="110"/>
        <v>-5.04E-2</v>
      </c>
      <c r="DB43" s="96">
        <f t="shared" si="110"/>
        <v>0.13039999999999999</v>
      </c>
      <c r="DC43" s="96">
        <f t="shared" si="110"/>
        <v>-1.5799999999999998E-2</v>
      </c>
      <c r="DD43" s="96">
        <f t="shared" si="110"/>
        <v>-6.8399999999999989E-2</v>
      </c>
      <c r="DE43" s="96">
        <f t="shared" si="110"/>
        <v>0</v>
      </c>
      <c r="DF43" s="96">
        <f t="shared" si="110"/>
        <v>0</v>
      </c>
      <c r="DG43" s="96">
        <f t="shared" si="110"/>
        <v>-8.2299999999999998E-2</v>
      </c>
      <c r="DH43" s="96">
        <f t="shared" si="110"/>
        <v>7.1399999999999991E-2</v>
      </c>
      <c r="DI43" s="55">
        <f t="shared" si="6"/>
        <v>-0.20969999999999997</v>
      </c>
      <c r="DJ43" s="55">
        <f t="shared" si="7"/>
        <v>-9.1322580645161258E-3</v>
      </c>
      <c r="DK43" s="55">
        <f t="shared" si="8"/>
        <v>0.14400000000000002</v>
      </c>
      <c r="DM43" t="s">
        <v>0</v>
      </c>
      <c r="DN43" s="100"/>
      <c r="DO43" s="99"/>
      <c r="DP43" s="100" t="s">
        <v>0</v>
      </c>
      <c r="DQ43" s="14" t="s">
        <v>3</v>
      </c>
      <c r="DR43" s="97">
        <v>2.5000000000000001E-3</v>
      </c>
      <c r="DS43" s="96">
        <f t="shared" ref="DS43:EW43" si="111">SUM( -DS8, -DS16, -DS23,DS29, -DS34, -DS38,DS41, -DS42)</f>
        <v>-3.5199999999999995E-2</v>
      </c>
      <c r="DT43" s="96">
        <f t="shared" si="111"/>
        <v>4.8000000000000001E-2</v>
      </c>
      <c r="DU43" s="96">
        <f t="shared" si="111"/>
        <v>8.5000000000000023E-3</v>
      </c>
      <c r="DV43" s="96">
        <f t="shared" si="111"/>
        <v>0</v>
      </c>
      <c r="DW43" s="96">
        <f t="shared" si="111"/>
        <v>0</v>
      </c>
      <c r="DX43" s="96">
        <f t="shared" si="111"/>
        <v>3.4199999999999994E-2</v>
      </c>
      <c r="DY43" s="96">
        <f t="shared" si="111"/>
        <v>6.0000000000000001E-3</v>
      </c>
      <c r="DZ43" s="96">
        <f t="shared" si="111"/>
        <v>-2.24E-2</v>
      </c>
      <c r="EA43" s="96">
        <f t="shared" si="111"/>
        <v>-3.6000000000000004E-2</v>
      </c>
      <c r="EB43" s="96">
        <f t="shared" si="111"/>
        <v>7.6E-3</v>
      </c>
      <c r="EC43" s="96">
        <f t="shared" si="111"/>
        <v>0</v>
      </c>
      <c r="ED43" s="96">
        <f t="shared" si="111"/>
        <v>0</v>
      </c>
      <c r="EE43" s="96">
        <f t="shared" si="111"/>
        <v>2.1100000000000001E-2</v>
      </c>
      <c r="EF43" s="96">
        <f t="shared" si="111"/>
        <v>-2.9499999999999998E-2</v>
      </c>
      <c r="EG43" s="96">
        <f t="shared" si="111"/>
        <v>-6.8000000000000005E-2</v>
      </c>
      <c r="EH43" s="96">
        <f t="shared" si="111"/>
        <v>2.9100000000000004E-2</v>
      </c>
      <c r="EI43" s="96">
        <f t="shared" si="111"/>
        <v>1.18E-2</v>
      </c>
      <c r="EJ43" s="96">
        <f t="shared" si="111"/>
        <v>0</v>
      </c>
      <c r="EK43" s="96">
        <f t="shared" si="111"/>
        <v>0</v>
      </c>
      <c r="EL43" s="96">
        <f t="shared" si="111"/>
        <v>-6.8699999999999997E-2</v>
      </c>
      <c r="EM43" s="96">
        <f t="shared" si="111"/>
        <v>6.6000000000000017E-3</v>
      </c>
      <c r="EN43" s="96">
        <f t="shared" si="111"/>
        <v>2.35E-2</v>
      </c>
      <c r="EO43" s="96">
        <f t="shared" si="111"/>
        <v>3.6400000000000002E-2</v>
      </c>
      <c r="EP43" s="96">
        <f t="shared" si="111"/>
        <v>-2.8000000000000001E-2</v>
      </c>
      <c r="EQ43" s="96">
        <f t="shared" si="111"/>
        <v>0</v>
      </c>
      <c r="ER43" s="96">
        <f t="shared" si="111"/>
        <v>0</v>
      </c>
      <c r="ES43" s="96">
        <f t="shared" si="111"/>
        <v>9.9000000000000025E-3</v>
      </c>
      <c r="ET43" s="96">
        <f t="shared" si="111"/>
        <v>1.15E-2</v>
      </c>
      <c r="EU43" s="96">
        <f t="shared" si="111"/>
        <v>3.0300000000000001E-2</v>
      </c>
      <c r="EV43" s="96">
        <f t="shared" si="111"/>
        <v>-5.2499999999999998E-2</v>
      </c>
      <c r="EW43" s="96">
        <f t="shared" si="111"/>
        <v>0</v>
      </c>
      <c r="EX43" s="55">
        <f t="shared" si="9"/>
        <v>-6.8699999999999997E-2</v>
      </c>
      <c r="EY43" s="55">
        <f t="shared" si="10"/>
        <v>-1.8000000000000002E-3</v>
      </c>
      <c r="EZ43" s="55">
        <f t="shared" si="11"/>
        <v>4.8000000000000001E-2</v>
      </c>
      <c r="FC43" s="100"/>
      <c r="FD43" s="99"/>
      <c r="FE43" s="100" t="s">
        <v>0</v>
      </c>
      <c r="FF43" s="99"/>
      <c r="FG43" s="14" t="s">
        <v>3</v>
      </c>
      <c r="FH43" s="97">
        <v>2.5000000000000001E-3</v>
      </c>
      <c r="FI43" s="96">
        <f t="shared" ref="FI43:GM43" si="112">SUM( -FI8, -FI16, -FI23,FI29, -FI34, -FI38,FI41, -FI42)</f>
        <v>-5.7599999999999998E-2</v>
      </c>
      <c r="FJ43" s="96">
        <f t="shared" si="112"/>
        <v>0</v>
      </c>
      <c r="FK43" s="96">
        <f t="shared" si="112"/>
        <v>0</v>
      </c>
      <c r="FL43" s="96">
        <f t="shared" si="112"/>
        <v>1.09E-2</v>
      </c>
      <c r="FM43" s="96">
        <f t="shared" si="112"/>
        <v>3.27E-2</v>
      </c>
      <c r="FN43" s="96">
        <f t="shared" si="112"/>
        <v>-2.7300000000000001E-2</v>
      </c>
      <c r="FO43" s="96">
        <f t="shared" si="112"/>
        <v>5.8400000000000001E-2</v>
      </c>
      <c r="FP43" s="96">
        <f t="shared" si="112"/>
        <v>7.3999999999999986E-3</v>
      </c>
      <c r="FQ43" s="96">
        <f t="shared" si="112"/>
        <v>0</v>
      </c>
      <c r="FR43" s="96">
        <f t="shared" si="112"/>
        <v>0</v>
      </c>
      <c r="FS43" s="96">
        <f t="shared" si="112"/>
        <v>-1.14E-2</v>
      </c>
      <c r="FT43" s="96">
        <f t="shared" si="112"/>
        <v>-4.3500000000000004E-2</v>
      </c>
      <c r="FU43" s="96">
        <f t="shared" si="112"/>
        <v>8.3000000000000001E-3</v>
      </c>
      <c r="FV43" s="96">
        <f t="shared" si="112"/>
        <v>3.6000000000000004E-2</v>
      </c>
      <c r="FW43" s="96">
        <f t="shared" si="112"/>
        <v>-7.5999999999999974E-3</v>
      </c>
      <c r="FX43" s="96">
        <f t="shared" si="112"/>
        <v>0</v>
      </c>
      <c r="FY43" s="96">
        <f t="shared" si="112"/>
        <v>0</v>
      </c>
      <c r="FZ43" s="96">
        <f t="shared" si="112"/>
        <v>4.5499999999999999E-2</v>
      </c>
      <c r="GA43" s="96">
        <f t="shared" si="112"/>
        <v>-1.3599999999999999E-2</v>
      </c>
      <c r="GB43" s="96">
        <f t="shared" si="112"/>
        <v>-1.04E-2</v>
      </c>
      <c r="GC43" s="96">
        <f t="shared" si="112"/>
        <v>-9.1999999999999981E-3</v>
      </c>
      <c r="GD43" s="96">
        <f t="shared" si="112"/>
        <v>-4.8999999999999998E-3</v>
      </c>
      <c r="GE43" s="96">
        <f t="shared" si="112"/>
        <v>0</v>
      </c>
      <c r="GF43" s="96">
        <f t="shared" si="112"/>
        <v>0</v>
      </c>
      <c r="GG43" s="96">
        <f t="shared" si="112"/>
        <v>1.2E-2</v>
      </c>
      <c r="GH43" s="96">
        <f t="shared" si="112"/>
        <v>5.7200000000000001E-2</v>
      </c>
      <c r="GI43" s="96">
        <f t="shared" si="112"/>
        <v>3.2899999999999999E-2</v>
      </c>
      <c r="GJ43" s="96">
        <f t="shared" si="112"/>
        <v>-3.3399999999999999E-2</v>
      </c>
      <c r="GK43" s="96">
        <f t="shared" si="112"/>
        <v>-1.2900000000000002E-2</v>
      </c>
      <c r="GL43" s="96">
        <f t="shared" si="112"/>
        <v>0</v>
      </c>
      <c r="GM43" s="96">
        <f t="shared" si="112"/>
        <v>0</v>
      </c>
      <c r="GN43" s="55">
        <f t="shared" si="12"/>
        <v>-5.7599999999999998E-2</v>
      </c>
      <c r="GO43" s="55">
        <f t="shared" si="13"/>
        <v>2.2419354838709681E-3</v>
      </c>
      <c r="GP43" s="55">
        <f t="shared" si="14"/>
        <v>5.8400000000000001E-2</v>
      </c>
      <c r="GR43" t="s">
        <v>0</v>
      </c>
      <c r="GS43" s="245">
        <v>1.7500000000000002E-2</v>
      </c>
      <c r="GT43" s="97">
        <v>1.2500000000000001E-2</v>
      </c>
      <c r="GU43" s="97">
        <v>7.4999999999999997E-3</v>
      </c>
      <c r="GV43" s="97">
        <v>2.5000000000000001E-3</v>
      </c>
      <c r="GW43" s="97">
        <v>2.5000000000000001E-3</v>
      </c>
      <c r="GX43" s="14" t="s">
        <v>3</v>
      </c>
      <c r="GY43" s="97">
        <v>2.5000000000000001E-3</v>
      </c>
      <c r="GZ43" s="96">
        <f t="shared" ref="GZ43:ID43" si="113">SUM( -GZ8, -GZ16, -GZ23,GZ29, -GZ34, -GZ38,GZ41, -GZ42)</f>
        <v>6.1300000000000007E-2</v>
      </c>
      <c r="HA43" s="96">
        <f t="shared" si="113"/>
        <v>5.5000000000000005E-3</v>
      </c>
      <c r="HB43" s="96">
        <f t="shared" si="113"/>
        <v>-5.000000000000001E-3</v>
      </c>
      <c r="HC43" s="96">
        <f t="shared" si="113"/>
        <v>-2.3799999999999998E-2</v>
      </c>
      <c r="HD43" s="96">
        <f t="shared" si="113"/>
        <v>3.8700000000000005E-2</v>
      </c>
      <c r="HE43" s="96">
        <f t="shared" si="113"/>
        <v>0</v>
      </c>
      <c r="HF43" s="96">
        <f t="shared" si="113"/>
        <v>0</v>
      </c>
      <c r="HG43" s="96">
        <f t="shared" si="113"/>
        <v>-1.03E-2</v>
      </c>
      <c r="HH43" s="96">
        <f t="shared" si="113"/>
        <v>-2.1299999999999999E-2</v>
      </c>
      <c r="HI43" s="96">
        <f t="shared" si="113"/>
        <v>-2.4799999999999999E-2</v>
      </c>
      <c r="HJ43" s="96">
        <f t="shared" si="113"/>
        <v>-7.3999999999999982E-2</v>
      </c>
      <c r="HK43" s="96">
        <f t="shared" si="113"/>
        <v>4.0299999999999996E-2</v>
      </c>
      <c r="HL43" s="96">
        <f t="shared" si="113"/>
        <v>0</v>
      </c>
      <c r="HM43" s="96">
        <f t="shared" si="113"/>
        <v>0</v>
      </c>
      <c r="HN43" s="96">
        <f t="shared" si="113"/>
        <v>-1.6800000000000002E-2</v>
      </c>
      <c r="HO43" s="96">
        <f t="shared" si="113"/>
        <v>3.5499999999999997E-2</v>
      </c>
      <c r="HP43" s="96">
        <f t="shared" si="113"/>
        <v>-1.6499999999999997E-2</v>
      </c>
      <c r="HQ43" s="96">
        <f t="shared" si="113"/>
        <v>5.4999999999999988E-3</v>
      </c>
      <c r="HR43" s="96">
        <f t="shared" si="113"/>
        <v>5.4999999999999997E-3</v>
      </c>
      <c r="HS43" s="96">
        <f t="shared" si="113"/>
        <v>0</v>
      </c>
      <c r="HT43" s="96">
        <f t="shared" si="113"/>
        <v>0</v>
      </c>
      <c r="HU43" s="96">
        <f t="shared" si="113"/>
        <v>3.8000000000000004E-3</v>
      </c>
      <c r="HV43" s="96">
        <f t="shared" si="113"/>
        <v>-3.9199999999999999E-2</v>
      </c>
      <c r="HW43" s="96">
        <f t="shared" si="113"/>
        <v>-3.1000000000000003E-3</v>
      </c>
      <c r="HX43" s="96">
        <f t="shared" si="113"/>
        <v>-4.1999999999999997E-3</v>
      </c>
      <c r="HY43" s="96">
        <f t="shared" si="113"/>
        <v>-1.6899999999999998E-2</v>
      </c>
      <c r="HZ43" s="96">
        <f t="shared" si="113"/>
        <v>0</v>
      </c>
      <c r="IA43" s="96">
        <f t="shared" si="113"/>
        <v>0</v>
      </c>
      <c r="IB43" s="96">
        <f t="shared" si="113"/>
        <v>2.2799999999999997E-2</v>
      </c>
      <c r="IC43" s="96">
        <f t="shared" si="113"/>
        <v>3.0400000000000003E-2</v>
      </c>
      <c r="ID43" s="96">
        <f t="shared" si="113"/>
        <v>0</v>
      </c>
      <c r="IE43" s="55">
        <f t="shared" si="15"/>
        <v>-7.3999999999999982E-2</v>
      </c>
      <c r="IF43" s="55">
        <f t="shared" si="16"/>
        <v>-2.1290322580645079E-4</v>
      </c>
      <c r="IG43" s="55">
        <f t="shared" si="17"/>
        <v>6.1300000000000007E-2</v>
      </c>
      <c r="IJ43" s="245">
        <v>1.7500000000000002E-2</v>
      </c>
      <c r="IK43" s="97">
        <v>1.2500000000000001E-2</v>
      </c>
      <c r="IL43" s="97">
        <v>7.4999999999999997E-3</v>
      </c>
      <c r="IM43" s="97">
        <v>2.5000000000000001E-3</v>
      </c>
      <c r="IN43" s="97">
        <v>2.5000000000000001E-3</v>
      </c>
      <c r="IO43" s="97">
        <v>2.5000000000000001E-3</v>
      </c>
      <c r="IP43" s="14" t="s">
        <v>3</v>
      </c>
      <c r="IQ43" s="97">
        <v>2.5000000000000001E-3</v>
      </c>
      <c r="IR43" s="96">
        <f t="shared" ref="IR43:JV43" si="114">SUM( -IR8, -IR16, -IR23,IR29, -IR34, -IR38,IR41, -IR42)</f>
        <v>-2.47E-2</v>
      </c>
      <c r="IS43" s="96">
        <f t="shared" si="114"/>
        <v>4.8999999999999998E-3</v>
      </c>
      <c r="IT43" s="96">
        <f t="shared" si="114"/>
        <v>1.1000000000000003E-3</v>
      </c>
      <c r="IU43" s="96">
        <f t="shared" si="114"/>
        <v>0</v>
      </c>
      <c r="IV43" s="96">
        <f t="shared" si="114"/>
        <v>0</v>
      </c>
      <c r="IW43" s="96">
        <f t="shared" si="114"/>
        <v>-2.76E-2</v>
      </c>
      <c r="IX43" s="96">
        <f t="shared" si="114"/>
        <v>-3.0800000000000001E-2</v>
      </c>
      <c r="IY43" s="96">
        <f t="shared" si="114"/>
        <v>2.5700000000000001E-2</v>
      </c>
      <c r="IZ43" s="96">
        <f t="shared" si="114"/>
        <v>-3.2899999999999999E-2</v>
      </c>
      <c r="JA43" s="96">
        <f t="shared" si="114"/>
        <v>-7.9999999999999984E-3</v>
      </c>
      <c r="JB43" s="96">
        <f t="shared" si="114"/>
        <v>0</v>
      </c>
      <c r="JC43" s="96">
        <f t="shared" si="114"/>
        <v>0</v>
      </c>
      <c r="JD43" s="96">
        <f t="shared" si="114"/>
        <v>2.8000000000000004E-3</v>
      </c>
      <c r="JE43" s="96">
        <f t="shared" si="114"/>
        <v>-1.4200000000000001E-2</v>
      </c>
      <c r="JF43" s="96">
        <f t="shared" si="114"/>
        <v>4.7E-2</v>
      </c>
      <c r="JG43" s="96">
        <f t="shared" si="114"/>
        <v>-1.8000000000000002E-2</v>
      </c>
      <c r="JH43" s="96">
        <f t="shared" si="114"/>
        <v>-2.4799999999999999E-2</v>
      </c>
      <c r="JI43" s="96">
        <f t="shared" si="114"/>
        <v>0</v>
      </c>
      <c r="JJ43" s="96">
        <f t="shared" si="114"/>
        <v>0</v>
      </c>
      <c r="JK43" s="96">
        <f t="shared" si="114"/>
        <v>1.32E-2</v>
      </c>
      <c r="JL43" s="96">
        <f t="shared" si="114"/>
        <v>-2.4000000000000002E-3</v>
      </c>
      <c r="JM43" s="96">
        <f t="shared" si="114"/>
        <v>1.95E-2</v>
      </c>
      <c r="JN43" s="96">
        <f t="shared" si="114"/>
        <v>6.9999999999999993E-3</v>
      </c>
      <c r="JO43" s="96">
        <f t="shared" si="114"/>
        <v>-2.5099999999999997E-2</v>
      </c>
      <c r="JP43" s="96">
        <f t="shared" si="114"/>
        <v>0</v>
      </c>
      <c r="JQ43" s="96">
        <f t="shared" si="114"/>
        <v>0</v>
      </c>
      <c r="JR43" s="96">
        <f t="shared" si="114"/>
        <v>-1.9000000000000006E-3</v>
      </c>
      <c r="JS43" s="96">
        <f t="shared" si="114"/>
        <v>-1.6400000000000001E-2</v>
      </c>
      <c r="JT43" s="96">
        <f t="shared" si="114"/>
        <v>8.9999999999999976E-4</v>
      </c>
      <c r="JU43" s="96">
        <f t="shared" si="114"/>
        <v>-7.3900000000000007E-2</v>
      </c>
      <c r="JV43" s="96">
        <f t="shared" si="114"/>
        <v>4.2200000000000001E-2</v>
      </c>
      <c r="JW43" s="55">
        <f t="shared" si="18"/>
        <v>-7.3900000000000007E-2</v>
      </c>
      <c r="JX43" s="55">
        <f t="shared" si="19"/>
        <v>-4.3999999999999985E-3</v>
      </c>
      <c r="JY43" s="55">
        <f t="shared" si="20"/>
        <v>4.7E-2</v>
      </c>
      <c r="KA43" t="s">
        <v>0</v>
      </c>
      <c r="KB43" s="245">
        <v>1.7500000000000002E-2</v>
      </c>
      <c r="KC43" s="97">
        <v>1.2500000000000001E-2</v>
      </c>
      <c r="KD43" s="97">
        <v>7.4999999999999997E-3</v>
      </c>
      <c r="KE43" s="97">
        <v>2.5000000000000001E-3</v>
      </c>
      <c r="KF43" s="97">
        <v>2.5000000000000001E-3</v>
      </c>
      <c r="KG43" s="97">
        <v>2.5000000000000001E-3</v>
      </c>
      <c r="KH43" s="97">
        <v>2.5000000000000001E-3</v>
      </c>
      <c r="KI43" s="14" t="s">
        <v>3</v>
      </c>
      <c r="KJ43" s="245">
        <v>2.5000000000000001E-3</v>
      </c>
      <c r="KK43" s="96">
        <f t="shared" ref="KK43:LO43" si="115">SUM( -KK8, -KK16, -KK23,KK29, -KK34, -KK38,KK41, -KK42)</f>
        <v>0</v>
      </c>
      <c r="KL43" s="96">
        <f t="shared" si="115"/>
        <v>0</v>
      </c>
      <c r="KM43" s="96">
        <f t="shared" si="115"/>
        <v>2.5699999999999997E-2</v>
      </c>
      <c r="KN43" s="96">
        <f t="shared" si="115"/>
        <v>2.06E-2</v>
      </c>
      <c r="KO43" s="96">
        <f t="shared" si="115"/>
        <v>3.8999999999999998E-3</v>
      </c>
      <c r="KP43" s="96">
        <f t="shared" si="115"/>
        <v>-3.4999999999999996E-2</v>
      </c>
      <c r="KQ43" s="96">
        <f t="shared" si="115"/>
        <v>-8.0000000000000036E-4</v>
      </c>
      <c r="KR43" s="96">
        <f t="shared" si="115"/>
        <v>0</v>
      </c>
      <c r="KS43" s="96">
        <f t="shared" si="115"/>
        <v>0</v>
      </c>
      <c r="KT43" s="96">
        <f t="shared" si="115"/>
        <v>2.5900000000000003E-2</v>
      </c>
      <c r="KU43" s="96">
        <f t="shared" si="115"/>
        <v>4.1999999999999996E-2</v>
      </c>
      <c r="KV43" s="96">
        <f t="shared" si="115"/>
        <v>2.0799999999999999E-2</v>
      </c>
      <c r="KW43" s="96">
        <f t="shared" si="115"/>
        <v>1.6400000000000001E-2</v>
      </c>
      <c r="KX43" s="96">
        <f t="shared" si="115"/>
        <v>-3.2799999999999996E-2</v>
      </c>
      <c r="KY43" s="96">
        <f t="shared" si="115"/>
        <v>0</v>
      </c>
      <c r="KZ43" s="96">
        <f t="shared" si="115"/>
        <v>0</v>
      </c>
      <c r="LA43" s="96">
        <f t="shared" si="115"/>
        <v>1.0100000000000001E-2</v>
      </c>
      <c r="LB43" s="96">
        <f t="shared" si="115"/>
        <v>-7.9000000000000008E-3</v>
      </c>
      <c r="LC43" s="96">
        <f t="shared" si="115"/>
        <v>2.01E-2</v>
      </c>
      <c r="LD43" s="96">
        <f t="shared" si="115"/>
        <v>1.3999999999999998E-3</v>
      </c>
      <c r="LE43" s="96">
        <f t="shared" si="115"/>
        <v>2.0900000000000002E-2</v>
      </c>
      <c r="LF43" s="96">
        <f t="shared" si="115"/>
        <v>0</v>
      </c>
      <c r="LG43" s="96">
        <f t="shared" si="115"/>
        <v>0</v>
      </c>
      <c r="LH43" s="96">
        <f t="shared" si="115"/>
        <v>-1.7899999999999996E-2</v>
      </c>
      <c r="LI43" s="96">
        <f t="shared" si="115"/>
        <v>8.3000000000000001E-3</v>
      </c>
      <c r="LJ43" s="96">
        <f t="shared" si="115"/>
        <v>-1.4E-2</v>
      </c>
      <c r="LK43" s="96">
        <f t="shared" si="115"/>
        <v>1.4400000000000001E-2</v>
      </c>
      <c r="LL43" s="96">
        <f t="shared" si="115"/>
        <v>-4.9100000000000005E-2</v>
      </c>
      <c r="LM43" s="96">
        <f t="shared" si="115"/>
        <v>0</v>
      </c>
      <c r="LN43" s="96">
        <f t="shared" si="115"/>
        <v>0</v>
      </c>
      <c r="LO43" s="96">
        <f t="shared" si="115"/>
        <v>2.7200000000000002E-2</v>
      </c>
      <c r="LP43" s="55">
        <f t="shared" si="21"/>
        <v>-4.9100000000000005E-2</v>
      </c>
      <c r="LQ43" s="55">
        <f t="shared" si="22"/>
        <v>3.2322580645161281E-3</v>
      </c>
      <c r="LR43" s="55">
        <f t="shared" si="23"/>
        <v>4.1999999999999996E-2</v>
      </c>
      <c r="LT43" t="s">
        <v>0</v>
      </c>
      <c r="LU43" s="245">
        <v>1.7500000000000002E-2</v>
      </c>
      <c r="LV43" s="97">
        <v>1.2500000000000001E-2</v>
      </c>
      <c r="LW43" s="97">
        <v>7.4999999999999997E-3</v>
      </c>
      <c r="LX43" s="97">
        <v>2.5000000000000001E-3</v>
      </c>
      <c r="LY43" s="97">
        <v>2.5000000000000001E-3</v>
      </c>
      <c r="LZ43" s="97">
        <v>2.5000000000000001E-3</v>
      </c>
      <c r="MA43" s="97">
        <v>2.5000000000000001E-3</v>
      </c>
      <c r="MB43" s="245">
        <v>2.5000000000000001E-3</v>
      </c>
      <c r="MC43" s="14" t="s">
        <v>3</v>
      </c>
      <c r="MD43" s="245">
        <v>2.5000000000000001E-3</v>
      </c>
      <c r="ME43" s="96">
        <f t="shared" ref="ME43:NI43" si="116">SUM( -ME8, -ME16, -ME23,ME29, -ME34, -ME38,ME41, -ME42)</f>
        <v>-1.26E-2</v>
      </c>
      <c r="MF43" s="96">
        <f t="shared" si="116"/>
        <v>2.76E-2</v>
      </c>
      <c r="MG43" s="96">
        <f t="shared" si="116"/>
        <v>-2.6100000000000002E-2</v>
      </c>
      <c r="MH43" s="96">
        <f t="shared" si="116"/>
        <v>4.4400000000000002E-2</v>
      </c>
      <c r="MI43" s="96">
        <f t="shared" si="116"/>
        <v>0</v>
      </c>
      <c r="MJ43" s="96">
        <f t="shared" si="116"/>
        <v>0</v>
      </c>
      <c r="MK43" s="96">
        <f t="shared" si="116"/>
        <v>-4.7999999999999996E-3</v>
      </c>
      <c r="ML43" s="96">
        <f t="shared" si="116"/>
        <v>-4.5099999999999994E-2</v>
      </c>
      <c r="MM43" s="96">
        <f t="shared" si="116"/>
        <v>2.41E-2</v>
      </c>
      <c r="MN43" s="96">
        <f t="shared" si="116"/>
        <v>-8.1000000000000013E-3</v>
      </c>
      <c r="MO43" s="96">
        <f t="shared" si="116"/>
        <v>-4.5999999999999999E-3</v>
      </c>
      <c r="MP43" s="96">
        <f t="shared" si="116"/>
        <v>0</v>
      </c>
      <c r="MQ43" s="96">
        <f t="shared" si="116"/>
        <v>0</v>
      </c>
      <c r="MR43" s="96">
        <f t="shared" si="116"/>
        <v>-1.9199999999999998E-2</v>
      </c>
      <c r="MS43" s="96">
        <f t="shared" si="116"/>
        <v>-1.9E-2</v>
      </c>
      <c r="MT43" s="96">
        <f t="shared" si="116"/>
        <v>-7.7000000000000002E-3</v>
      </c>
      <c r="MU43" s="96">
        <f t="shared" si="116"/>
        <v>7.9999999999999993E-4</v>
      </c>
      <c r="MV43" s="96">
        <f t="shared" si="116"/>
        <v>-1.3000000000000001E-2</v>
      </c>
      <c r="MW43" s="96">
        <f t="shared" si="116"/>
        <v>0</v>
      </c>
      <c r="MX43" s="96">
        <f t="shared" si="116"/>
        <v>0</v>
      </c>
      <c r="MY43" s="96">
        <f t="shared" si="116"/>
        <v>-1.14E-2</v>
      </c>
      <c r="MZ43" s="96">
        <f t="shared" si="116"/>
        <v>3.1299999999999994E-2</v>
      </c>
      <c r="NA43" s="96">
        <f t="shared" si="116"/>
        <v>-4.1000000000000012E-3</v>
      </c>
      <c r="NB43" s="96">
        <f t="shared" si="116"/>
        <v>2.3999999999999997E-2</v>
      </c>
      <c r="NC43" s="96">
        <f t="shared" si="116"/>
        <v>-9.7999999999999997E-3</v>
      </c>
      <c r="ND43" s="96">
        <f t="shared" si="116"/>
        <v>0</v>
      </c>
      <c r="NE43" s="96">
        <f t="shared" si="116"/>
        <v>0</v>
      </c>
      <c r="NF43" s="96">
        <f t="shared" si="116"/>
        <v>0</v>
      </c>
      <c r="NG43" s="96">
        <f t="shared" si="116"/>
        <v>0</v>
      </c>
      <c r="NH43" s="96">
        <f t="shared" si="116"/>
        <v>0</v>
      </c>
      <c r="NI43" s="96">
        <f t="shared" si="116"/>
        <v>0</v>
      </c>
      <c r="NJ43" s="55">
        <f t="shared" si="24"/>
        <v>-4.5099999999999994E-2</v>
      </c>
      <c r="NK43" s="55">
        <f t="shared" si="25"/>
        <v>-1.0741935483870966E-3</v>
      </c>
      <c r="NL43" s="55">
        <f t="shared" si="26"/>
        <v>4.4400000000000002E-2</v>
      </c>
      <c r="NO43" s="100"/>
      <c r="NP43" s="100"/>
      <c r="NQ43" s="100"/>
      <c r="NR43" s="99"/>
      <c r="NS43" s="99"/>
      <c r="NT43" s="98"/>
      <c r="NU43" s="98"/>
      <c r="NV43" s="98"/>
      <c r="NW43" s="98"/>
      <c r="NX43" s="14" t="s">
        <v>3</v>
      </c>
      <c r="NY43" s="97"/>
      <c r="NZ43" s="96">
        <f t="shared" ref="NZ43:PD43" si="117">SUM( -NZ8, -NZ16, -NZ23,NZ29, -NZ34, -NZ38,NZ41, -NZ42)</f>
        <v>0</v>
      </c>
      <c r="OA43" s="96">
        <f t="shared" si="117"/>
        <v>0</v>
      </c>
      <c r="OB43" s="96">
        <f t="shared" si="117"/>
        <v>0</v>
      </c>
      <c r="OC43" s="96">
        <f t="shared" si="117"/>
        <v>0</v>
      </c>
      <c r="OD43" s="96">
        <f t="shared" si="117"/>
        <v>0</v>
      </c>
      <c r="OE43" s="96">
        <f t="shared" si="117"/>
        <v>0</v>
      </c>
      <c r="OF43" s="96">
        <f t="shared" si="117"/>
        <v>0</v>
      </c>
      <c r="OG43" s="96">
        <f t="shared" si="117"/>
        <v>0</v>
      </c>
      <c r="OH43" s="96">
        <f t="shared" si="117"/>
        <v>0</v>
      </c>
      <c r="OI43" s="96">
        <f t="shared" si="117"/>
        <v>0</v>
      </c>
      <c r="OJ43" s="96">
        <f t="shared" si="117"/>
        <v>0</v>
      </c>
      <c r="OK43" s="96">
        <f t="shared" si="117"/>
        <v>0</v>
      </c>
      <c r="OL43" s="96">
        <f t="shared" si="117"/>
        <v>0</v>
      </c>
      <c r="OM43" s="96">
        <f t="shared" si="117"/>
        <v>0</v>
      </c>
      <c r="ON43" s="96">
        <f t="shared" si="117"/>
        <v>0</v>
      </c>
      <c r="OO43" s="96">
        <f t="shared" si="117"/>
        <v>0</v>
      </c>
      <c r="OP43" s="96">
        <f t="shared" si="117"/>
        <v>0</v>
      </c>
      <c r="OQ43" s="96">
        <f t="shared" si="117"/>
        <v>0</v>
      </c>
      <c r="OR43" s="96">
        <f t="shared" si="117"/>
        <v>0</v>
      </c>
      <c r="OS43" s="96">
        <f t="shared" si="117"/>
        <v>0</v>
      </c>
      <c r="OT43" s="96">
        <f t="shared" si="117"/>
        <v>0</v>
      </c>
      <c r="OU43" s="96">
        <f t="shared" si="117"/>
        <v>0</v>
      </c>
      <c r="OV43" s="96">
        <f t="shared" si="117"/>
        <v>0</v>
      </c>
      <c r="OW43" s="96">
        <f t="shared" si="117"/>
        <v>0</v>
      </c>
      <c r="OX43" s="96">
        <f t="shared" si="117"/>
        <v>0</v>
      </c>
      <c r="OY43" s="96">
        <f t="shared" si="117"/>
        <v>0</v>
      </c>
      <c r="OZ43" s="96">
        <f t="shared" si="117"/>
        <v>0</v>
      </c>
      <c r="PA43" s="96">
        <f t="shared" si="117"/>
        <v>0</v>
      </c>
      <c r="PB43" s="96">
        <f t="shared" si="117"/>
        <v>0</v>
      </c>
      <c r="PC43" s="96">
        <f t="shared" si="117"/>
        <v>0</v>
      </c>
      <c r="PD43" s="96">
        <f t="shared" si="117"/>
        <v>0</v>
      </c>
      <c r="PE43" s="55">
        <f t="shared" si="27"/>
        <v>0</v>
      </c>
      <c r="PF43" s="55">
        <f t="shared" si="28"/>
        <v>0</v>
      </c>
      <c r="PG43" s="55">
        <f t="shared" si="29"/>
        <v>0</v>
      </c>
      <c r="PI43" t="s">
        <v>0</v>
      </c>
      <c r="PJ43" s="100"/>
      <c r="PK43" s="100"/>
      <c r="PL43" s="100"/>
      <c r="PM43" s="99"/>
      <c r="PN43" s="99"/>
      <c r="PO43" s="98"/>
      <c r="PP43" s="98"/>
      <c r="PQ43" s="98"/>
      <c r="PR43" s="98"/>
      <c r="PS43" s="98"/>
      <c r="PT43" s="14" t="s">
        <v>3</v>
      </c>
      <c r="PU43" s="97"/>
      <c r="PV43" s="96">
        <f t="shared" ref="PV43:QZ43" si="118">SUM( -PV8, -PV16, -PV23,PV29, -PV34, -PV38,PV41, -PV42)</f>
        <v>0</v>
      </c>
      <c r="PW43" s="96">
        <f t="shared" si="118"/>
        <v>0</v>
      </c>
      <c r="PX43" s="96">
        <f t="shared" si="118"/>
        <v>0</v>
      </c>
      <c r="PY43" s="96">
        <f t="shared" si="118"/>
        <v>0</v>
      </c>
      <c r="PZ43" s="96">
        <f t="shared" si="118"/>
        <v>0</v>
      </c>
      <c r="QA43" s="96">
        <f t="shared" si="118"/>
        <v>0</v>
      </c>
      <c r="QB43" s="96">
        <f t="shared" si="118"/>
        <v>0</v>
      </c>
      <c r="QC43" s="96">
        <f t="shared" si="118"/>
        <v>0</v>
      </c>
      <c r="QD43" s="96">
        <f t="shared" si="118"/>
        <v>0</v>
      </c>
      <c r="QE43" s="96">
        <f t="shared" si="118"/>
        <v>0</v>
      </c>
      <c r="QF43" s="96">
        <f t="shared" si="118"/>
        <v>0</v>
      </c>
      <c r="QG43" s="96">
        <f t="shared" si="118"/>
        <v>0</v>
      </c>
      <c r="QH43" s="96">
        <f t="shared" si="118"/>
        <v>0</v>
      </c>
      <c r="QI43" s="96">
        <f t="shared" si="118"/>
        <v>0</v>
      </c>
      <c r="QJ43" s="96">
        <f t="shared" si="118"/>
        <v>0</v>
      </c>
      <c r="QK43" s="96">
        <f t="shared" si="118"/>
        <v>0</v>
      </c>
      <c r="QL43" s="96">
        <f t="shared" si="118"/>
        <v>0</v>
      </c>
      <c r="QM43" s="96">
        <f t="shared" si="118"/>
        <v>0</v>
      </c>
      <c r="QN43" s="96">
        <f t="shared" si="118"/>
        <v>0</v>
      </c>
      <c r="QO43" s="96">
        <f t="shared" si="118"/>
        <v>0</v>
      </c>
      <c r="QP43" s="96">
        <f t="shared" si="118"/>
        <v>0</v>
      </c>
      <c r="QQ43" s="96">
        <f t="shared" si="118"/>
        <v>0</v>
      </c>
      <c r="QR43" s="96">
        <f t="shared" si="118"/>
        <v>0</v>
      </c>
      <c r="QS43" s="96">
        <f t="shared" si="118"/>
        <v>0</v>
      </c>
      <c r="QT43" s="96">
        <f t="shared" si="118"/>
        <v>0</v>
      </c>
      <c r="QU43" s="96">
        <f t="shared" si="118"/>
        <v>0</v>
      </c>
      <c r="QV43" s="96">
        <f t="shared" si="118"/>
        <v>0</v>
      </c>
      <c r="QW43" s="96">
        <f t="shared" si="118"/>
        <v>0</v>
      </c>
      <c r="QX43" s="96">
        <f t="shared" si="118"/>
        <v>0</v>
      </c>
      <c r="QY43" s="96">
        <f t="shared" si="118"/>
        <v>0</v>
      </c>
      <c r="QZ43" s="96">
        <f t="shared" si="118"/>
        <v>0</v>
      </c>
      <c r="RA43" s="55">
        <f t="shared" si="30"/>
        <v>0</v>
      </c>
      <c r="RB43" s="55">
        <f t="shared" si="31"/>
        <v>0</v>
      </c>
      <c r="RC43" s="55">
        <f t="shared" si="32"/>
        <v>0</v>
      </c>
      <c r="RE43" t="s">
        <v>0</v>
      </c>
      <c r="RF43" s="100"/>
      <c r="RG43" s="100"/>
      <c r="RH43" s="100" t="s">
        <v>0</v>
      </c>
      <c r="RI43" s="99"/>
      <c r="RJ43" s="99"/>
      <c r="RK43" s="98"/>
      <c r="RL43" s="98"/>
      <c r="RM43" s="98"/>
      <c r="RN43" s="98"/>
      <c r="RO43" s="98"/>
      <c r="RP43" s="98"/>
      <c r="RQ43" s="14" t="s">
        <v>3</v>
      </c>
      <c r="RR43" s="97"/>
      <c r="RS43" s="96">
        <f t="shared" ref="RS43:SW43" si="119">SUM( -RS8, -RS16, -RS23,RS29, -RS34, -RS38,RS41, -RS42)</f>
        <v>0</v>
      </c>
      <c r="RT43" s="96">
        <f t="shared" si="119"/>
        <v>0</v>
      </c>
      <c r="RU43" s="96">
        <f t="shared" si="119"/>
        <v>0</v>
      </c>
      <c r="RV43" s="96">
        <f t="shared" si="119"/>
        <v>0</v>
      </c>
      <c r="RW43" s="96">
        <f t="shared" si="119"/>
        <v>0</v>
      </c>
      <c r="RX43" s="96">
        <f t="shared" si="119"/>
        <v>0</v>
      </c>
      <c r="RY43" s="96">
        <f t="shared" si="119"/>
        <v>0</v>
      </c>
      <c r="RZ43" s="96">
        <f t="shared" si="119"/>
        <v>0</v>
      </c>
      <c r="SA43" s="96">
        <f t="shared" si="119"/>
        <v>0</v>
      </c>
      <c r="SB43" s="96">
        <f t="shared" si="119"/>
        <v>0</v>
      </c>
      <c r="SC43" s="96">
        <f t="shared" si="119"/>
        <v>0</v>
      </c>
      <c r="SD43" s="96">
        <f t="shared" si="119"/>
        <v>0</v>
      </c>
      <c r="SE43" s="96">
        <f t="shared" si="119"/>
        <v>0</v>
      </c>
      <c r="SF43" s="96">
        <f t="shared" si="119"/>
        <v>0</v>
      </c>
      <c r="SG43" s="96">
        <f t="shared" si="119"/>
        <v>0</v>
      </c>
      <c r="SH43" s="96">
        <f t="shared" si="119"/>
        <v>0</v>
      </c>
      <c r="SI43" s="96">
        <f t="shared" si="119"/>
        <v>0</v>
      </c>
      <c r="SJ43" s="96">
        <f t="shared" si="119"/>
        <v>0</v>
      </c>
      <c r="SK43" s="96">
        <f t="shared" si="119"/>
        <v>0</v>
      </c>
      <c r="SL43" s="96">
        <f t="shared" si="119"/>
        <v>0</v>
      </c>
      <c r="SM43" s="96">
        <f t="shared" si="119"/>
        <v>0</v>
      </c>
      <c r="SN43" s="96">
        <f t="shared" si="119"/>
        <v>0</v>
      </c>
      <c r="SO43" s="96">
        <f t="shared" si="119"/>
        <v>0</v>
      </c>
      <c r="SP43" s="96">
        <f t="shared" si="119"/>
        <v>0</v>
      </c>
      <c r="SQ43" s="96">
        <f t="shared" si="119"/>
        <v>0</v>
      </c>
      <c r="SR43" s="96">
        <f t="shared" si="119"/>
        <v>0</v>
      </c>
      <c r="SS43" s="96">
        <f t="shared" si="119"/>
        <v>0</v>
      </c>
      <c r="ST43" s="96">
        <f t="shared" si="119"/>
        <v>0</v>
      </c>
      <c r="SU43" s="96">
        <f t="shared" si="119"/>
        <v>0</v>
      </c>
      <c r="SV43" s="96">
        <f t="shared" si="119"/>
        <v>0</v>
      </c>
      <c r="SW43" s="96">
        <f t="shared" si="119"/>
        <v>0</v>
      </c>
      <c r="SX43" s="55">
        <f t="shared" si="33"/>
        <v>0</v>
      </c>
      <c r="SY43" s="55">
        <f t="shared" si="34"/>
        <v>0</v>
      </c>
      <c r="SZ43" s="55">
        <f t="shared" si="35"/>
        <v>0</v>
      </c>
    </row>
    <row r="44" spans="1:522" ht="15.75" thickBot="1" x14ac:dyDescent="0.3">
      <c r="A44" s="64" t="s">
        <v>0</v>
      </c>
      <c r="B44" s="5" t="s">
        <v>98</v>
      </c>
      <c r="C44" s="15">
        <v>15.585000000000001</v>
      </c>
      <c r="D44" s="48">
        <v>-6.7000000000000002E-3</v>
      </c>
      <c r="E44" s="48">
        <v>5.7999999999999996E-3</v>
      </c>
      <c r="F44" s="93">
        <v>-4.4999999999999997E-3</v>
      </c>
      <c r="G44" s="48"/>
      <c r="H44" s="48"/>
      <c r="I44" s="48">
        <v>1E-3</v>
      </c>
      <c r="J44" s="93">
        <v>5.4999999999999997E-3</v>
      </c>
      <c r="K44" s="93">
        <v>5.5999999999999999E-3</v>
      </c>
      <c r="L44" s="93">
        <v>6.1000000000000004E-3</v>
      </c>
      <c r="M44" s="48">
        <v>1.5E-3</v>
      </c>
      <c r="N44" s="93"/>
      <c r="O44" s="93"/>
      <c r="P44" s="93">
        <v>7.7000000000000002E-3</v>
      </c>
      <c r="Q44" s="48">
        <v>2E-3</v>
      </c>
      <c r="R44" s="48">
        <v>-1.8E-3</v>
      </c>
      <c r="S44" s="93">
        <v>4.0000000000000001E-3</v>
      </c>
      <c r="T44" s="93">
        <v>2.7000000000000001E-3</v>
      </c>
      <c r="U44" s="93"/>
      <c r="V44" s="93"/>
      <c r="W44" s="48">
        <v>-1E-3</v>
      </c>
      <c r="X44" s="48">
        <v>-8.3999999999999995E-3</v>
      </c>
      <c r="Y44" s="93">
        <v>-2.9999999999999997E-4</v>
      </c>
      <c r="Z44" s="48">
        <v>-7.7000000000000002E-3</v>
      </c>
      <c r="AA44" s="48">
        <v>-1.9E-3</v>
      </c>
      <c r="AB44" s="93"/>
      <c r="AC44" s="93"/>
      <c r="AD44" s="48">
        <v>-3.3999999999999998E-3</v>
      </c>
      <c r="AE44" s="48">
        <v>2.5999999999999999E-3</v>
      </c>
      <c r="AF44" s="48">
        <v>-1E-3</v>
      </c>
      <c r="AG44" s="48">
        <v>-8.9999999999999998E-4</v>
      </c>
      <c r="AH44" s="93">
        <v>-5.1999999999999998E-3</v>
      </c>
      <c r="AI44" s="88">
        <f t="shared" si="0"/>
        <v>-8.3999999999999995E-3</v>
      </c>
      <c r="AJ44" s="88">
        <f>AVERAGE(D44:AH44)</f>
        <v>7.3913043478260917E-5</v>
      </c>
      <c r="AK44" s="88">
        <f t="shared" si="2"/>
        <v>7.7000000000000002E-3</v>
      </c>
      <c r="AL44" s="64" t="s">
        <v>0</v>
      </c>
      <c r="AM44" s="15">
        <v>15.585000000000001</v>
      </c>
      <c r="AN44" s="9" t="s">
        <v>98</v>
      </c>
      <c r="AO44" s="15">
        <v>15.62</v>
      </c>
      <c r="AP44" s="48"/>
      <c r="AQ44" s="93"/>
      <c r="AR44" s="48">
        <v>-9.1999999999999998E-3</v>
      </c>
      <c r="AS44" s="48">
        <v>1.11E-2</v>
      </c>
      <c r="AT44" s="48">
        <v>6.6E-3</v>
      </c>
      <c r="AU44" s="48">
        <v>1.6999999999999999E-3</v>
      </c>
      <c r="AV44" s="48">
        <v>-6.4000000000000003E-3</v>
      </c>
      <c r="AW44" s="93"/>
      <c r="AX44" s="93"/>
      <c r="AY44" s="48">
        <v>2.5999999999999999E-3</v>
      </c>
      <c r="AZ44" s="48">
        <v>2.7000000000000001E-3</v>
      </c>
      <c r="BA44" s="48">
        <v>2.0999999999999999E-3</v>
      </c>
      <c r="BB44" s="48">
        <v>-3.2000000000000002E-3</v>
      </c>
      <c r="BC44" s="93">
        <v>-2E-3</v>
      </c>
      <c r="BD44" s="93"/>
      <c r="BE44" s="93"/>
      <c r="BF44" s="48">
        <v>2E-3</v>
      </c>
      <c r="BG44" s="48">
        <v>-2.2000000000000001E-3</v>
      </c>
      <c r="BH44" s="48">
        <v>1.2999999999999999E-2</v>
      </c>
      <c r="BI44" s="48">
        <v>3.3E-3</v>
      </c>
      <c r="BJ44" s="48">
        <v>-5.3E-3</v>
      </c>
      <c r="BK44" s="93"/>
      <c r="BL44" s="93"/>
      <c r="BM44" s="48">
        <v>-8.3000000000000001E-3</v>
      </c>
      <c r="BN44" s="48">
        <v>-3.0000000000000001E-3</v>
      </c>
      <c r="BO44" s="48">
        <v>1.1000000000000001E-3</v>
      </c>
      <c r="BP44" s="48">
        <v>-4.1000000000000003E-3</v>
      </c>
      <c r="BQ44" s="93">
        <v>-1.29E-2</v>
      </c>
      <c r="BR44" s="93"/>
      <c r="BS44" s="93"/>
      <c r="BT44" s="93"/>
      <c r="BU44" s="88">
        <f t="shared" si="3"/>
        <v>-1.29E-2</v>
      </c>
      <c r="BV44" s="88">
        <f t="shared" si="4"/>
        <v>-5.2000000000000006E-4</v>
      </c>
      <c r="BW44" s="88">
        <f t="shared" si="5"/>
        <v>1.2999999999999999E-2</v>
      </c>
      <c r="BX44" s="64"/>
      <c r="BY44" s="64"/>
      <c r="BZ44" s="15">
        <v>15.585000000000001</v>
      </c>
      <c r="CA44" s="15">
        <v>15.62</v>
      </c>
      <c r="CB44" s="5" t="s">
        <v>98</v>
      </c>
      <c r="CC44" s="15">
        <v>15.375</v>
      </c>
      <c r="CD44" s="48"/>
      <c r="CE44" s="93">
        <v>7.4000000000000003E-3</v>
      </c>
      <c r="CF44" s="48">
        <v>-1.2E-2</v>
      </c>
      <c r="CG44" s="48">
        <v>9.5999999999999992E-3</v>
      </c>
      <c r="CH44" s="48">
        <v>-1.47E-2</v>
      </c>
      <c r="CI44" s="48">
        <v>-6.7000000000000002E-3</v>
      </c>
      <c r="CJ44" s="93"/>
      <c r="CK44" s="93"/>
      <c r="CL44" s="93">
        <v>-2.9600000000000001E-2</v>
      </c>
      <c r="CM44" s="48">
        <v>2.9499999999999998E-2</v>
      </c>
      <c r="CN44" s="48">
        <v>-1.0500000000000001E-2</v>
      </c>
      <c r="CO44" s="48">
        <v>-7.3000000000000001E-3</v>
      </c>
      <c r="CP44" s="48">
        <v>3.4599999999999999E-2</v>
      </c>
      <c r="CQ44" s="93"/>
      <c r="CR44" s="93"/>
      <c r="CS44" s="48">
        <v>-1.7399999999999999E-2</v>
      </c>
      <c r="CT44" s="93">
        <v>1.38E-2</v>
      </c>
      <c r="CU44" s="48">
        <v>-1E-3</v>
      </c>
      <c r="CV44" s="48">
        <v>1.4500000000000001E-2</v>
      </c>
      <c r="CW44" s="48">
        <v>6.1000000000000004E-3</v>
      </c>
      <c r="CX44" s="93"/>
      <c r="CY44" s="93"/>
      <c r="CZ44" s="48">
        <v>1.8E-3</v>
      </c>
      <c r="DA44" s="48">
        <v>5.3E-3</v>
      </c>
      <c r="DB44" s="48">
        <v>-8.6E-3</v>
      </c>
      <c r="DC44" s="48">
        <v>-8.9999999999999993E-3</v>
      </c>
      <c r="DD44" s="48">
        <v>-1.78E-2</v>
      </c>
      <c r="DE44" s="93"/>
      <c r="DF44" s="93"/>
      <c r="DG44" s="48">
        <v>-1.4E-3</v>
      </c>
      <c r="DH44" s="48">
        <v>-8.0000000000000004E-4</v>
      </c>
      <c r="DI44" s="88">
        <f t="shared" si="6"/>
        <v>-2.9600000000000001E-2</v>
      </c>
      <c r="DJ44" s="88">
        <f t="shared" si="7"/>
        <v>-6.4545454545454552E-4</v>
      </c>
      <c r="DK44" s="88">
        <f t="shared" si="8"/>
        <v>3.4599999999999999E-2</v>
      </c>
      <c r="DL44" s="64"/>
      <c r="DM44" s="64" t="s">
        <v>0</v>
      </c>
      <c r="DN44" s="15">
        <v>15.585000000000001</v>
      </c>
      <c r="DO44" s="15">
        <v>15.62</v>
      </c>
      <c r="DP44" s="15">
        <v>15.375</v>
      </c>
      <c r="DQ44" s="5" t="s">
        <v>98</v>
      </c>
      <c r="DR44" s="15">
        <v>15.162000000000001</v>
      </c>
      <c r="DS44" s="48">
        <v>-5.5999999999999999E-3</v>
      </c>
      <c r="DT44" s="48">
        <v>8.5000000000000006E-3</v>
      </c>
      <c r="DU44" s="48">
        <v>4.4000000000000003E-3</v>
      </c>
      <c r="DV44" s="48"/>
      <c r="DW44" s="48"/>
      <c r="DX44" s="48">
        <v>6.4999999999999997E-3</v>
      </c>
      <c r="DY44" s="180">
        <v>3.0999999999999999E-3</v>
      </c>
      <c r="DZ44" s="48">
        <v>-2E-3</v>
      </c>
      <c r="EA44" s="48">
        <v>-1E-4</v>
      </c>
      <c r="EB44" s="48">
        <v>1E-4</v>
      </c>
      <c r="EC44" s="93"/>
      <c r="ED44" s="93"/>
      <c r="EE44" s="48">
        <v>-8.6E-3</v>
      </c>
      <c r="EF44" s="48">
        <v>-3.7000000000000002E-3</v>
      </c>
      <c r="EG44" s="48">
        <v>-6.9999999999999999E-4</v>
      </c>
      <c r="EH44" s="48">
        <v>1.6000000000000001E-3</v>
      </c>
      <c r="EI44" s="48">
        <v>-1.6000000000000001E-3</v>
      </c>
      <c r="EJ44" s="93"/>
      <c r="EK44" s="93"/>
      <c r="EL44" s="48">
        <v>1.1999999999999999E-3</v>
      </c>
      <c r="EM44" s="48">
        <v>-1.9E-3</v>
      </c>
      <c r="EN44" s="48">
        <v>1E-3</v>
      </c>
      <c r="EO44" s="48">
        <v>1.6999999999999999E-3</v>
      </c>
      <c r="EP44" s="48">
        <v>-3.8999999999999998E-3</v>
      </c>
      <c r="EQ44" s="93"/>
      <c r="ER44" s="93"/>
      <c r="ES44" s="48">
        <v>-3.0000000000000001E-3</v>
      </c>
      <c r="ET44" s="48">
        <v>-3.0999999999999999E-3</v>
      </c>
      <c r="EU44" s="48">
        <v>-1.6999999999999999E-3</v>
      </c>
      <c r="EV44" s="48">
        <v>7.6E-3</v>
      </c>
      <c r="EW44" s="93"/>
      <c r="EX44" s="88">
        <f t="shared" si="9"/>
        <v>-8.6E-3</v>
      </c>
      <c r="EY44" s="88">
        <f t="shared" si="10"/>
        <v>-9.0909090909091537E-6</v>
      </c>
      <c r="EZ44" s="88">
        <f t="shared" si="11"/>
        <v>8.5000000000000006E-3</v>
      </c>
      <c r="FA44" s="64"/>
      <c r="FB44" s="64"/>
      <c r="FC44" s="15">
        <v>15.585000000000001</v>
      </c>
      <c r="FD44" s="15">
        <v>15.62</v>
      </c>
      <c r="FE44" s="15">
        <v>15.375</v>
      </c>
      <c r="FF44" s="15">
        <v>15.162000000000001</v>
      </c>
      <c r="FG44" s="5" t="s">
        <v>98</v>
      </c>
      <c r="FH44" s="15">
        <v>15.156000000000001</v>
      </c>
      <c r="FI44" s="48">
        <v>5.0000000000000001E-4</v>
      </c>
      <c r="FJ44" s="93"/>
      <c r="FK44" s="93"/>
      <c r="FL44" s="48">
        <v>-4.7000000000000002E-3</v>
      </c>
      <c r="FM44" s="48">
        <v>-2.5000000000000001E-3</v>
      </c>
      <c r="FN44" s="48">
        <v>-0.01</v>
      </c>
      <c r="FO44" s="48">
        <v>4.5999999999999999E-3</v>
      </c>
      <c r="FP44" s="48">
        <v>5.7000000000000002E-3</v>
      </c>
      <c r="FQ44" s="93"/>
      <c r="FR44" s="93"/>
      <c r="FS44" s="48">
        <v>5.4000000000000003E-3</v>
      </c>
      <c r="FT44" s="48">
        <v>-2.5999999999999999E-3</v>
      </c>
      <c r="FU44" s="48">
        <v>-2.3E-3</v>
      </c>
      <c r="FV44" s="48">
        <v>1.5E-3</v>
      </c>
      <c r="FW44" s="48">
        <v>-1.6000000000000001E-3</v>
      </c>
      <c r="FX44" s="93"/>
      <c r="FY44" s="93"/>
      <c r="FZ44" s="48">
        <v>2.9999999999999997E-4</v>
      </c>
      <c r="GA44" s="48">
        <v>5.0000000000000001E-3</v>
      </c>
      <c r="GB44" s="48">
        <v>-5.9999999999999995E-4</v>
      </c>
      <c r="GC44" s="48">
        <v>-2.5000000000000001E-3</v>
      </c>
      <c r="GD44" s="48">
        <v>-1.9E-3</v>
      </c>
      <c r="GE44" s="93"/>
      <c r="GF44" s="93"/>
      <c r="GG44" s="48">
        <v>0</v>
      </c>
      <c r="GH44" s="48">
        <v>-1.4E-3</v>
      </c>
      <c r="GI44" s="48">
        <v>-2.7000000000000001E-3</v>
      </c>
      <c r="GJ44" s="48">
        <v>2.0999999999999999E-3</v>
      </c>
      <c r="GK44" s="48">
        <v>3.3999999999999998E-3</v>
      </c>
      <c r="GL44" s="93"/>
      <c r="GM44" s="93"/>
      <c r="GN44" s="88">
        <f t="shared" si="12"/>
        <v>-0.01</v>
      </c>
      <c r="GO44" s="88">
        <f t="shared" si="13"/>
        <v>-2.0476190476190477E-4</v>
      </c>
      <c r="GP44" s="88">
        <f t="shared" si="14"/>
        <v>5.7000000000000002E-3</v>
      </c>
      <c r="GQ44" s="64"/>
      <c r="GR44" s="64"/>
      <c r="GS44" s="15">
        <v>15.585000000000001</v>
      </c>
      <c r="GT44" s="15">
        <v>15.62</v>
      </c>
      <c r="GU44" s="15">
        <v>15.375</v>
      </c>
      <c r="GV44" s="15">
        <v>15.162000000000001</v>
      </c>
      <c r="GW44" s="15">
        <v>15.156000000000001</v>
      </c>
      <c r="GX44" s="5" t="s">
        <v>98</v>
      </c>
      <c r="GY44" s="15">
        <v>15.106</v>
      </c>
      <c r="GZ44" s="48">
        <v>-1E-3</v>
      </c>
      <c r="HA44" s="48">
        <v>1.38E-2</v>
      </c>
      <c r="HB44" s="48">
        <v>1E-4</v>
      </c>
      <c r="HC44" s="48">
        <v>3.7000000000000002E-3</v>
      </c>
      <c r="HD44" s="48">
        <v>7.7000000000000002E-3</v>
      </c>
      <c r="HE44" s="48"/>
      <c r="HF44" s="93"/>
      <c r="HG44" s="48">
        <v>-9.9000000000000008E-3</v>
      </c>
      <c r="HH44" s="48">
        <v>-7.1000000000000004E-3</v>
      </c>
      <c r="HI44" s="48">
        <v>-3.3999999999999998E-3</v>
      </c>
      <c r="HJ44" s="48">
        <v>-2.8999999999999998E-3</v>
      </c>
      <c r="HK44" s="48">
        <v>2.3E-3</v>
      </c>
      <c r="HL44" s="93"/>
      <c r="HM44" s="93"/>
      <c r="HN44" s="48">
        <v>-1.5E-3</v>
      </c>
      <c r="HO44" s="48">
        <v>1E-4</v>
      </c>
      <c r="HP44" s="48">
        <v>-2.8E-3</v>
      </c>
      <c r="HQ44" s="48">
        <v>-1E-3</v>
      </c>
      <c r="HR44" s="48">
        <v>1.1000000000000001E-3</v>
      </c>
      <c r="HS44" s="93"/>
      <c r="HT44" s="93"/>
      <c r="HU44" s="48">
        <v>1E-3</v>
      </c>
      <c r="HV44" s="48">
        <v>-2E-3</v>
      </c>
      <c r="HW44" s="48">
        <v>1.9E-3</v>
      </c>
      <c r="HX44" s="48">
        <v>1E-3</v>
      </c>
      <c r="HY44" s="48">
        <v>1E-4</v>
      </c>
      <c r="HZ44" s="93"/>
      <c r="IA44" s="93"/>
      <c r="IB44" s="48">
        <v>3.3999999999999998E-3</v>
      </c>
      <c r="IC44" s="48">
        <v>5.7999999999999996E-3</v>
      </c>
      <c r="ID44" s="93"/>
      <c r="IE44" s="88">
        <f t="shared" si="15"/>
        <v>-9.9000000000000008E-3</v>
      </c>
      <c r="IF44" s="88">
        <f t="shared" si="16"/>
        <v>4.7272727272727245E-4</v>
      </c>
      <c r="IG44" s="88">
        <f t="shared" si="17"/>
        <v>1.38E-2</v>
      </c>
      <c r="IH44" s="64"/>
      <c r="II44" s="64"/>
      <c r="IJ44" s="15">
        <v>15.585000000000001</v>
      </c>
      <c r="IK44" s="15">
        <v>15.62</v>
      </c>
      <c r="IL44" s="15">
        <v>15.375</v>
      </c>
      <c r="IM44" s="15">
        <v>15.162000000000001</v>
      </c>
      <c r="IN44" s="15">
        <v>15.156000000000001</v>
      </c>
      <c r="IO44" s="15">
        <v>15.106</v>
      </c>
      <c r="IP44" s="5" t="s">
        <v>98</v>
      </c>
      <c r="IQ44" s="15">
        <v>15.256</v>
      </c>
      <c r="IR44" s="48">
        <v>-5.1999999999999998E-3</v>
      </c>
      <c r="IS44" s="48">
        <v>8.0000000000000004E-4</v>
      </c>
      <c r="IT44" s="48">
        <v>1E-4</v>
      </c>
      <c r="IU44" s="48"/>
      <c r="IV44" s="48"/>
      <c r="IW44" s="48">
        <v>5.7000000000000002E-3</v>
      </c>
      <c r="IX44" s="48">
        <v>2E-3</v>
      </c>
      <c r="IY44" s="48">
        <v>-1.4E-3</v>
      </c>
      <c r="IZ44" s="48">
        <v>6.9999999999999999E-4</v>
      </c>
      <c r="JA44" s="48">
        <v>-3.5999999999999999E-3</v>
      </c>
      <c r="JB44" s="93"/>
      <c r="JC44" s="93"/>
      <c r="JD44" s="48">
        <v>3.3E-3</v>
      </c>
      <c r="JE44" s="48">
        <v>-1.5E-3</v>
      </c>
      <c r="JF44" s="48">
        <v>-4.0000000000000002E-4</v>
      </c>
      <c r="JG44" s="48">
        <v>3.0999999999999999E-3</v>
      </c>
      <c r="JH44" s="48">
        <v>-3.0000000000000001E-3</v>
      </c>
      <c r="JI44" s="93"/>
      <c r="JJ44" s="93"/>
      <c r="JK44" s="48">
        <v>4.0000000000000001E-3</v>
      </c>
      <c r="JL44" s="48">
        <v>-3.5000000000000001E-3</v>
      </c>
      <c r="JM44" s="48">
        <v>2.9999999999999997E-4</v>
      </c>
      <c r="JN44" s="48">
        <v>-3.2000000000000002E-3</v>
      </c>
      <c r="JO44" s="48">
        <v>-9.5999999999999992E-3</v>
      </c>
      <c r="JP44" s="93"/>
      <c r="JQ44" s="93"/>
      <c r="JR44" s="48">
        <v>-3.8999999999999998E-3</v>
      </c>
      <c r="JS44" s="48">
        <v>-3.3E-3</v>
      </c>
      <c r="JT44" s="48">
        <v>-1.2999999999999999E-3</v>
      </c>
      <c r="JU44" s="48">
        <v>-3.0000000000000001E-3</v>
      </c>
      <c r="JV44" s="180">
        <v>1.4800000000000001E-2</v>
      </c>
      <c r="JW44" s="88">
        <f t="shared" si="18"/>
        <v>-9.5999999999999992E-3</v>
      </c>
      <c r="JX44" s="88">
        <f t="shared" si="19"/>
        <v>-3.5217391304347807E-4</v>
      </c>
      <c r="JY44" s="88">
        <f t="shared" si="20"/>
        <v>1.4800000000000001E-2</v>
      </c>
      <c r="JZ44" s="64"/>
      <c r="KA44" s="64"/>
      <c r="KB44" s="15">
        <v>15.585000000000001</v>
      </c>
      <c r="KC44" s="15">
        <v>15.62</v>
      </c>
      <c r="KD44" s="15">
        <v>15.375</v>
      </c>
      <c r="KE44" s="15">
        <v>15.162000000000001</v>
      </c>
      <c r="KF44" s="15">
        <v>15.156000000000001</v>
      </c>
      <c r="KG44" s="15">
        <v>15.106</v>
      </c>
      <c r="KH44" s="15">
        <v>15.256</v>
      </c>
      <c r="KI44" s="1" t="s">
        <v>98</v>
      </c>
      <c r="KJ44" s="15">
        <v>15.145</v>
      </c>
      <c r="KK44" s="48"/>
      <c r="KL44" s="93"/>
      <c r="KM44" s="180">
        <v>8.9999999999999998E-4</v>
      </c>
      <c r="KN44" s="48">
        <v>-5.9999999999999995E-4</v>
      </c>
      <c r="KO44" s="48">
        <v>3.5999999999999999E-3</v>
      </c>
      <c r="KP44" s="48">
        <v>-3.0000000000000001E-3</v>
      </c>
      <c r="KQ44" s="48">
        <v>1.6999999999999999E-3</v>
      </c>
      <c r="KR44" s="93"/>
      <c r="KS44" s="93"/>
      <c r="KT44" s="48">
        <v>8.9999999999999998E-4</v>
      </c>
      <c r="KU44" s="48">
        <v>7.7999999999999996E-3</v>
      </c>
      <c r="KV44" s="48">
        <v>4.7000000000000002E-3</v>
      </c>
      <c r="KW44" s="48">
        <v>-1E-4</v>
      </c>
      <c r="KX44" s="180">
        <v>-3.8999999999999998E-3</v>
      </c>
      <c r="KY44" s="93"/>
      <c r="KZ44" s="93"/>
      <c r="LA44" s="48">
        <v>-3.3E-3</v>
      </c>
      <c r="LB44" s="48">
        <v>-3.8999999999999998E-3</v>
      </c>
      <c r="LC44" s="48">
        <v>7.3000000000000001E-3</v>
      </c>
      <c r="LD44" s="48">
        <v>-2.3999999999999998E-3</v>
      </c>
      <c r="LE44" s="48">
        <v>-2.9999999999999997E-4</v>
      </c>
      <c r="LF44" s="93"/>
      <c r="LG44" s="93"/>
      <c r="LH44" s="48">
        <v>1.6000000000000001E-3</v>
      </c>
      <c r="LI44" s="48">
        <v>4.7999999999999996E-3</v>
      </c>
      <c r="LJ44" s="48">
        <v>1E-4</v>
      </c>
      <c r="LK44" s="48">
        <v>4.5999999999999999E-3</v>
      </c>
      <c r="LL44" s="48">
        <v>-7.1000000000000004E-3</v>
      </c>
      <c r="LM44" s="93"/>
      <c r="LN44" s="93"/>
      <c r="LO44" s="48">
        <v>8.0000000000000002E-3</v>
      </c>
      <c r="LP44" s="88">
        <f t="shared" si="21"/>
        <v>-7.1000000000000004E-3</v>
      </c>
      <c r="LQ44" s="88">
        <f t="shared" si="22"/>
        <v>1.0190476190476191E-3</v>
      </c>
      <c r="LR44" s="88">
        <f t="shared" si="23"/>
        <v>8.0000000000000002E-3</v>
      </c>
      <c r="LS44" s="64"/>
      <c r="LT44" s="64"/>
      <c r="LU44" s="15">
        <v>15.585000000000001</v>
      </c>
      <c r="LV44" s="15">
        <v>15.62</v>
      </c>
      <c r="LW44" s="15">
        <v>15.375</v>
      </c>
      <c r="LX44" s="15">
        <v>15.162000000000001</v>
      </c>
      <c r="LY44" s="15">
        <v>15.156000000000001</v>
      </c>
      <c r="LZ44" s="15">
        <v>15.106</v>
      </c>
      <c r="MA44" s="15">
        <v>15.256</v>
      </c>
      <c r="MB44" s="15">
        <v>15.145</v>
      </c>
      <c r="MC44" s="13" t="s">
        <v>98</v>
      </c>
      <c r="MD44" s="15">
        <v>15.448</v>
      </c>
      <c r="ME44" s="48">
        <v>3.0999999999999999E-3</v>
      </c>
      <c r="MF44" s="48">
        <v>1.4E-3</v>
      </c>
      <c r="MG44" s="48">
        <v>-1.5E-3</v>
      </c>
      <c r="MH44" s="48">
        <v>1.4E-3</v>
      </c>
      <c r="MI44" s="48"/>
      <c r="MJ44" s="48"/>
      <c r="MK44" s="48">
        <v>2.3E-3</v>
      </c>
      <c r="ML44" s="48">
        <v>-4.7999999999999996E-3</v>
      </c>
      <c r="MM44" s="180">
        <v>3.3999999999999998E-3</v>
      </c>
      <c r="MN44" s="48">
        <v>-4.0000000000000002E-4</v>
      </c>
      <c r="MO44" s="48">
        <v>5.0000000000000001E-4</v>
      </c>
      <c r="MP44" s="93"/>
      <c r="MQ44" s="93"/>
      <c r="MR44" s="48">
        <v>-5.9999999999999995E-4</v>
      </c>
      <c r="MS44" s="48">
        <v>1.6000000000000001E-3</v>
      </c>
      <c r="MT44" s="48">
        <v>-2.0000000000000001E-4</v>
      </c>
      <c r="MU44" s="48">
        <v>-4.1000000000000003E-3</v>
      </c>
      <c r="MV44" s="48">
        <v>-1.9E-3</v>
      </c>
      <c r="MW44" s="93"/>
      <c r="MX44" s="93"/>
      <c r="MY44" s="48">
        <v>-3.8E-3</v>
      </c>
      <c r="MZ44" s="48">
        <v>6.4000000000000003E-3</v>
      </c>
      <c r="NA44" s="48">
        <v>0</v>
      </c>
      <c r="NB44" s="48">
        <v>-1.6999999999999999E-3</v>
      </c>
      <c r="NC44" s="48">
        <v>1.8E-3</v>
      </c>
      <c r="ND44" s="93"/>
      <c r="NE44" s="93"/>
      <c r="NF44" s="93"/>
      <c r="NG44" s="93"/>
      <c r="NH44" s="93"/>
      <c r="NI44" s="93"/>
      <c r="NJ44" s="88">
        <f t="shared" si="24"/>
        <v>-4.7999999999999996E-3</v>
      </c>
      <c r="NK44" s="88">
        <f t="shared" si="25"/>
        <v>1.5263157894736837E-4</v>
      </c>
      <c r="NL44" s="88">
        <f t="shared" si="26"/>
        <v>6.4000000000000003E-3</v>
      </c>
      <c r="NM44" s="64"/>
      <c r="NN44" s="64"/>
      <c r="NO44" s="15"/>
      <c r="NP44" s="15"/>
      <c r="NQ44" s="15"/>
      <c r="NR44" s="15"/>
      <c r="NS44" s="15"/>
      <c r="NT44" s="73"/>
      <c r="NU44" s="15"/>
      <c r="NV44" s="95"/>
      <c r="NW44" s="94"/>
      <c r="NX44" s="5" t="s">
        <v>98</v>
      </c>
      <c r="NY44" s="6"/>
      <c r="NZ44" s="48"/>
      <c r="OA44" s="93"/>
      <c r="OB44" s="93"/>
      <c r="OC44" s="48"/>
      <c r="OD44" s="48"/>
      <c r="OE44" s="48"/>
      <c r="OF44" s="93"/>
      <c r="OG44" s="93"/>
      <c r="OH44" s="93"/>
      <c r="OI44" s="93"/>
      <c r="OJ44" s="93"/>
      <c r="OK44" s="93"/>
      <c r="OL44" s="93"/>
      <c r="OM44" s="93"/>
      <c r="ON44" s="93"/>
      <c r="OO44" s="93"/>
      <c r="OP44" s="93"/>
      <c r="OQ44" s="93"/>
      <c r="OR44" s="93"/>
      <c r="OS44" s="93"/>
      <c r="OT44" s="93"/>
      <c r="OU44" s="93"/>
      <c r="OV44" s="93"/>
      <c r="OW44" s="93"/>
      <c r="OX44" s="93"/>
      <c r="OY44" s="93"/>
      <c r="OZ44" s="93"/>
      <c r="PA44" s="93"/>
      <c r="PB44" s="93"/>
      <c r="PC44" s="93"/>
      <c r="PD44" s="93"/>
      <c r="PE44" s="88">
        <f t="shared" si="27"/>
        <v>0</v>
      </c>
      <c r="PF44" s="88" t="e">
        <f t="shared" si="28"/>
        <v>#DIV/0!</v>
      </c>
      <c r="PG44" s="88">
        <f t="shared" si="29"/>
        <v>0</v>
      </c>
      <c r="PH44" s="64"/>
      <c r="PI44" s="64" t="s">
        <v>0</v>
      </c>
      <c r="PJ44" s="15"/>
      <c r="PK44" s="15"/>
      <c r="PL44" s="15"/>
      <c r="PM44" s="15"/>
      <c r="PN44" s="15"/>
      <c r="PO44" s="73"/>
      <c r="PP44" s="15"/>
      <c r="PQ44" s="95"/>
      <c r="PR44" s="94"/>
      <c r="PS44" s="15"/>
      <c r="PT44" s="5" t="s">
        <v>98</v>
      </c>
      <c r="PU44" s="15"/>
      <c r="PV44" s="48"/>
      <c r="PW44" s="93"/>
      <c r="PX44" s="93"/>
      <c r="PY44" s="48"/>
      <c r="PZ44" s="48"/>
      <c r="QA44" s="48"/>
      <c r="QB44" s="93"/>
      <c r="QC44" s="93"/>
      <c r="QD44" s="93"/>
      <c r="QE44" s="93"/>
      <c r="QF44" s="93"/>
      <c r="QG44" s="93"/>
      <c r="QH44" s="93"/>
      <c r="QI44" s="93"/>
      <c r="QJ44" s="93"/>
      <c r="QK44" s="93"/>
      <c r="QL44" s="93"/>
      <c r="QM44" s="93"/>
      <c r="QN44" s="93"/>
      <c r="QO44" s="93"/>
      <c r="QP44" s="93"/>
      <c r="QQ44" s="93"/>
      <c r="QR44" s="93"/>
      <c r="QS44" s="93"/>
      <c r="QT44" s="93"/>
      <c r="QU44" s="93"/>
      <c r="QV44" s="93"/>
      <c r="QW44" s="93"/>
      <c r="QX44" s="93"/>
      <c r="QY44" s="93"/>
      <c r="QZ44" s="93"/>
      <c r="RA44" s="88">
        <f t="shared" si="30"/>
        <v>0</v>
      </c>
      <c r="RB44" s="88" t="e">
        <f t="shared" si="31"/>
        <v>#DIV/0!</v>
      </c>
      <c r="RC44" s="88">
        <f t="shared" si="32"/>
        <v>0</v>
      </c>
      <c r="RD44" s="64"/>
      <c r="RE44" s="64"/>
      <c r="RF44" s="15"/>
      <c r="RG44" s="15"/>
      <c r="RH44" s="15"/>
      <c r="RI44" s="15"/>
      <c r="RJ44" s="15"/>
      <c r="RK44" s="73"/>
      <c r="RL44" s="15"/>
      <c r="RM44" s="95"/>
      <c r="RN44" s="94"/>
      <c r="RO44" s="15"/>
      <c r="RP44" s="15"/>
      <c r="RQ44" s="5" t="s">
        <v>98</v>
      </c>
      <c r="RR44" s="15"/>
      <c r="RS44" s="48"/>
      <c r="RT44" s="93"/>
      <c r="RU44" s="93"/>
      <c r="RV44" s="48"/>
      <c r="RW44" s="48"/>
      <c r="RX44" s="48"/>
      <c r="RY44" s="93"/>
      <c r="RZ44" s="93"/>
      <c r="SA44" s="93"/>
      <c r="SB44" s="93"/>
      <c r="SC44" s="93"/>
      <c r="SD44" s="93"/>
      <c r="SE44" s="93"/>
      <c r="SF44" s="93"/>
      <c r="SG44" s="93"/>
      <c r="SH44" s="93"/>
      <c r="SI44" s="93"/>
      <c r="SJ44" s="93"/>
      <c r="SK44" s="93"/>
      <c r="SL44" s="93"/>
      <c r="SM44" s="93"/>
      <c r="SN44" s="93"/>
      <c r="SO44" s="93"/>
      <c r="SP44" s="93"/>
      <c r="SQ44" s="93"/>
      <c r="SR44" s="93"/>
      <c r="SS44" s="93"/>
      <c r="ST44" s="93"/>
      <c r="SU44" s="93"/>
      <c r="SV44" s="93"/>
      <c r="SW44" s="93"/>
      <c r="SX44" s="88">
        <f t="shared" si="33"/>
        <v>0</v>
      </c>
      <c r="SY44" s="88" t="e">
        <f t="shared" si="34"/>
        <v>#DIV/0!</v>
      </c>
      <c r="SZ44" s="88">
        <f t="shared" si="35"/>
        <v>0</v>
      </c>
    </row>
    <row r="45" spans="1:522" ht="15.75" thickBot="1" x14ac:dyDescent="0.3">
      <c r="A45" t="s">
        <v>0</v>
      </c>
      <c r="B45" s="90" t="s">
        <v>31</v>
      </c>
      <c r="C45" s="92"/>
      <c r="D45" s="89">
        <f t="shared" ref="D45:AH45" si="120">SUM( -D5, -D13, -D20, -D26, -D32, -D37, -D41, -D44)</f>
        <v>-8.0999999999999996E-3</v>
      </c>
      <c r="E45" s="89">
        <f t="shared" si="120"/>
        <v>2.9199999999999997E-2</v>
      </c>
      <c r="F45" s="89">
        <f t="shared" si="120"/>
        <v>5.6300000000000003E-2</v>
      </c>
      <c r="G45" s="89">
        <f t="shared" si="120"/>
        <v>0</v>
      </c>
      <c r="H45" s="89">
        <f t="shared" si="120"/>
        <v>0</v>
      </c>
      <c r="I45" s="89">
        <f t="shared" si="120"/>
        <v>-3.8199999999999998E-2</v>
      </c>
      <c r="J45" s="89">
        <f t="shared" si="120"/>
        <v>1.6399999999999998E-2</v>
      </c>
      <c r="K45" s="89">
        <f t="shared" si="120"/>
        <v>-3.7200000000000004E-2</v>
      </c>
      <c r="L45" s="89">
        <f t="shared" si="120"/>
        <v>-2.2500000000000003E-2</v>
      </c>
      <c r="M45" s="89">
        <f t="shared" si="120"/>
        <v>-8.4000000000000012E-3</v>
      </c>
      <c r="N45" s="89">
        <f t="shared" si="120"/>
        <v>0</v>
      </c>
      <c r="O45" s="89">
        <f t="shared" si="120"/>
        <v>0</v>
      </c>
      <c r="P45" s="89">
        <f t="shared" si="120"/>
        <v>-3.7399999999999996E-2</v>
      </c>
      <c r="Q45" s="89">
        <f t="shared" si="120"/>
        <v>-9.7000000000000003E-3</v>
      </c>
      <c r="R45" s="89">
        <f t="shared" si="120"/>
        <v>-4.0999999999999995E-3</v>
      </c>
      <c r="S45" s="89">
        <f t="shared" si="120"/>
        <v>-2.2499999999999999E-2</v>
      </c>
      <c r="T45" s="89">
        <f t="shared" si="120"/>
        <v>2.2100000000000002E-2</v>
      </c>
      <c r="U45" s="89">
        <f t="shared" si="120"/>
        <v>0</v>
      </c>
      <c r="V45" s="89">
        <f t="shared" si="120"/>
        <v>0</v>
      </c>
      <c r="W45" s="89">
        <f t="shared" si="120"/>
        <v>-5.5999999999999999E-3</v>
      </c>
      <c r="X45" s="89">
        <f t="shared" si="120"/>
        <v>3.2899999999999992E-2</v>
      </c>
      <c r="Y45" s="89">
        <f t="shared" si="120"/>
        <v>-8.0000000000000036E-4</v>
      </c>
      <c r="Z45" s="89">
        <f t="shared" si="120"/>
        <v>2.9600000000000001E-2</v>
      </c>
      <c r="AA45" s="89">
        <f t="shared" si="120"/>
        <v>2.9699999999999997E-2</v>
      </c>
      <c r="AB45" s="89">
        <f t="shared" si="120"/>
        <v>0</v>
      </c>
      <c r="AC45" s="89">
        <f t="shared" si="120"/>
        <v>0</v>
      </c>
      <c r="AD45" s="89">
        <f t="shared" si="120"/>
        <v>4.7899999999999998E-2</v>
      </c>
      <c r="AE45" s="89">
        <f t="shared" si="120"/>
        <v>-1.8200000000000001E-2</v>
      </c>
      <c r="AF45" s="89">
        <f t="shared" si="120"/>
        <v>1.77E-2</v>
      </c>
      <c r="AG45" s="89">
        <f t="shared" si="120"/>
        <v>2.8000000000000004E-3</v>
      </c>
      <c r="AH45" s="89">
        <f t="shared" si="120"/>
        <v>3.5799999999999998E-2</v>
      </c>
      <c r="AI45" s="88">
        <f t="shared" si="0"/>
        <v>-3.8199999999999998E-2</v>
      </c>
      <c r="AJ45" s="88">
        <f>AVERAGE(D45:AH45)</f>
        <v>3.4741935483870966E-3</v>
      </c>
      <c r="AK45" s="88">
        <f t="shared" si="2"/>
        <v>5.6300000000000003E-2</v>
      </c>
      <c r="AL45" t="s">
        <v>0</v>
      </c>
      <c r="AM45" s="91"/>
      <c r="AN45" s="190" t="s">
        <v>31</v>
      </c>
      <c r="AO45" s="92"/>
      <c r="AP45" s="89">
        <f t="shared" ref="AP45:BT45" si="121">SUM( -AP5, -AP13, -AP20, -AP26, -AP32, -AP37, -AP41, -AP44)</f>
        <v>0</v>
      </c>
      <c r="AQ45" s="89">
        <f t="shared" si="121"/>
        <v>0</v>
      </c>
      <c r="AR45" s="89">
        <f t="shared" si="121"/>
        <v>9.1999999999999998E-3</v>
      </c>
      <c r="AS45" s="89">
        <f t="shared" si="121"/>
        <v>-7.7600000000000002E-2</v>
      </c>
      <c r="AT45" s="89">
        <f>SUM( -AT5, -AT13, -AT20, -AT26, -AT32, -AT37, -AT41, -AT44)</f>
        <v>-1.4E-2</v>
      </c>
      <c r="AU45" s="89">
        <f t="shared" si="121"/>
        <v>1.1000000000000005E-3</v>
      </c>
      <c r="AV45" s="89">
        <f t="shared" si="121"/>
        <v>4.9400000000000006E-2</v>
      </c>
      <c r="AW45" s="89">
        <f t="shared" si="121"/>
        <v>0</v>
      </c>
      <c r="AX45" s="89">
        <f t="shared" si="121"/>
        <v>0</v>
      </c>
      <c r="AY45" s="89">
        <f t="shared" si="121"/>
        <v>-3.7000000000000002E-3</v>
      </c>
      <c r="AZ45" s="89">
        <f t="shared" si="121"/>
        <v>-1.77E-2</v>
      </c>
      <c r="BA45" s="89">
        <f t="shared" si="121"/>
        <v>-3.1899999999999998E-2</v>
      </c>
      <c r="BB45" s="89">
        <f t="shared" si="121"/>
        <v>2.52E-2</v>
      </c>
      <c r="BC45" s="89">
        <f t="shared" si="121"/>
        <v>1.2800000000000001E-2</v>
      </c>
      <c r="BD45" s="89">
        <f t="shared" si="121"/>
        <v>0</v>
      </c>
      <c r="BE45" s="89">
        <f t="shared" si="121"/>
        <v>0</v>
      </c>
      <c r="BF45" s="89">
        <f t="shared" si="121"/>
        <v>-1.2700000000000001E-2</v>
      </c>
      <c r="BG45" s="89">
        <f t="shared" si="121"/>
        <v>2.0900000000000002E-2</v>
      </c>
      <c r="BH45" s="89">
        <f t="shared" si="121"/>
        <v>-0.1072</v>
      </c>
      <c r="BI45" s="89">
        <f t="shared" si="121"/>
        <v>-2.52E-2</v>
      </c>
      <c r="BJ45" s="89">
        <f t="shared" si="121"/>
        <v>1.0999999999999999E-2</v>
      </c>
      <c r="BK45" s="89">
        <f t="shared" si="121"/>
        <v>0</v>
      </c>
      <c r="BL45" s="89">
        <f t="shared" si="121"/>
        <v>0</v>
      </c>
      <c r="BM45" s="89">
        <f t="shared" si="121"/>
        <v>6.7999999999999991E-2</v>
      </c>
      <c r="BN45" s="89">
        <f t="shared" si="121"/>
        <v>2.35E-2</v>
      </c>
      <c r="BO45" s="89">
        <f t="shared" si="121"/>
        <v>1.2099999999999998E-2</v>
      </c>
      <c r="BP45" s="89">
        <f t="shared" si="121"/>
        <v>2.9899999999999996E-2</v>
      </c>
      <c r="BQ45" s="89">
        <f t="shared" si="121"/>
        <v>0.15</v>
      </c>
      <c r="BR45" s="89">
        <f t="shared" si="121"/>
        <v>0</v>
      </c>
      <c r="BS45" s="89">
        <f t="shared" si="121"/>
        <v>0</v>
      </c>
      <c r="BT45" s="89">
        <f t="shared" si="121"/>
        <v>0</v>
      </c>
      <c r="BU45" s="88">
        <f t="shared" si="3"/>
        <v>-0.1072</v>
      </c>
      <c r="BV45" s="88">
        <f t="shared" si="4"/>
        <v>3.9709677419354841E-3</v>
      </c>
      <c r="BW45" s="88">
        <f t="shared" si="5"/>
        <v>0.15</v>
      </c>
      <c r="BY45" t="s">
        <v>0</v>
      </c>
      <c r="BZ45" s="91"/>
      <c r="CA45" s="91"/>
      <c r="CB45" s="90" t="s">
        <v>31</v>
      </c>
      <c r="CC45" s="83">
        <v>-1E-3</v>
      </c>
      <c r="CD45" s="89">
        <f t="shared" ref="CD45:DH45" si="122">SUM( -CD5, -CD13, -CD20, -CD26, -CD32, -CD37, -CD41, -CD44)</f>
        <v>0</v>
      </c>
      <c r="CE45" s="89">
        <f t="shared" si="122"/>
        <v>-7.2900000000000006E-2</v>
      </c>
      <c r="CF45" s="89">
        <f t="shared" si="122"/>
        <v>6.7099999999999993E-2</v>
      </c>
      <c r="CG45" s="89">
        <f t="shared" si="122"/>
        <v>-4.8500000000000001E-2</v>
      </c>
      <c r="CH45" s="89">
        <f t="shared" si="122"/>
        <v>7.6800000000000007E-2</v>
      </c>
      <c r="CI45" s="89">
        <f t="shared" si="122"/>
        <v>2.6200000000000001E-2</v>
      </c>
      <c r="CJ45" s="89">
        <f t="shared" si="122"/>
        <v>0</v>
      </c>
      <c r="CK45" s="89">
        <f t="shared" si="122"/>
        <v>0</v>
      </c>
      <c r="CL45" s="89">
        <f t="shared" si="122"/>
        <v>0.21029999999999999</v>
      </c>
      <c r="CM45" s="89">
        <f t="shared" si="122"/>
        <v>-0.17939999999999998</v>
      </c>
      <c r="CN45" s="89">
        <f t="shared" si="122"/>
        <v>9.6199999999999994E-2</v>
      </c>
      <c r="CO45" s="89">
        <f t="shared" si="122"/>
        <v>0.1124</v>
      </c>
      <c r="CP45" s="89">
        <f t="shared" si="122"/>
        <v>-0.22409999999999999</v>
      </c>
      <c r="CQ45" s="89">
        <f t="shared" si="122"/>
        <v>0</v>
      </c>
      <c r="CR45" s="89">
        <f t="shared" si="122"/>
        <v>0</v>
      </c>
      <c r="CS45" s="89">
        <f t="shared" si="122"/>
        <v>0.16250000000000001</v>
      </c>
      <c r="CT45" s="89">
        <f t="shared" si="122"/>
        <v>-3.0300000000000001E-2</v>
      </c>
      <c r="CU45" s="89">
        <f t="shared" si="122"/>
        <v>0.1144</v>
      </c>
      <c r="CV45" s="89">
        <f t="shared" si="122"/>
        <v>-0.11940000000000001</v>
      </c>
      <c r="CW45" s="89">
        <f t="shared" si="122"/>
        <v>-4.4000000000000004E-2</v>
      </c>
      <c r="CX45" s="89">
        <f t="shared" si="122"/>
        <v>0</v>
      </c>
      <c r="CY45" s="89">
        <f t="shared" si="122"/>
        <v>0</v>
      </c>
      <c r="CZ45" s="89">
        <f t="shared" si="122"/>
        <v>-2.9399999999999996E-2</v>
      </c>
      <c r="DA45" s="89">
        <f t="shared" si="122"/>
        <v>-8.6400000000000005E-2</v>
      </c>
      <c r="DB45" s="89">
        <f t="shared" si="122"/>
        <v>-3.9499999999999993E-2</v>
      </c>
      <c r="DC45" s="89">
        <f t="shared" si="122"/>
        <v>8.4999999999999989E-3</v>
      </c>
      <c r="DD45" s="89">
        <f t="shared" si="122"/>
        <v>4.2399999999999993E-2</v>
      </c>
      <c r="DE45" s="89">
        <f t="shared" si="122"/>
        <v>0</v>
      </c>
      <c r="DF45" s="89">
        <f t="shared" si="122"/>
        <v>0</v>
      </c>
      <c r="DG45" s="89">
        <f t="shared" si="122"/>
        <v>3.4600000000000006E-2</v>
      </c>
      <c r="DH45" s="89">
        <f t="shared" si="122"/>
        <v>2.2199999999999998E-2</v>
      </c>
      <c r="DI45" s="88">
        <f t="shared" si="6"/>
        <v>-0.22409999999999999</v>
      </c>
      <c r="DJ45" s="88">
        <f t="shared" si="7"/>
        <v>3.216129032258065E-3</v>
      </c>
      <c r="DK45" s="88">
        <f t="shared" si="8"/>
        <v>0.21029999999999999</v>
      </c>
      <c r="DM45" t="s">
        <v>0</v>
      </c>
      <c r="DN45" s="91"/>
      <c r="DO45" s="91"/>
      <c r="DP45" s="91"/>
      <c r="DQ45" s="90" t="s">
        <v>31</v>
      </c>
      <c r="DR45" s="97">
        <v>-1E-3</v>
      </c>
      <c r="DS45" s="89">
        <f t="shared" ref="DS45:EW45" si="123">SUM( -DS5, -DS13, -DS20, -DS26, -DS32, -DS37, -DS41, -DS44)</f>
        <v>6.4899999999999999E-2</v>
      </c>
      <c r="DT45" s="89">
        <f t="shared" si="123"/>
        <v>-4.3099999999999999E-2</v>
      </c>
      <c r="DU45" s="89">
        <f t="shared" si="123"/>
        <v>-1.8999999999999998E-3</v>
      </c>
      <c r="DV45" s="89">
        <f t="shared" si="123"/>
        <v>0</v>
      </c>
      <c r="DW45" s="89">
        <f t="shared" si="123"/>
        <v>0</v>
      </c>
      <c r="DX45" s="89">
        <f t="shared" si="123"/>
        <v>-8.77E-2</v>
      </c>
      <c r="DY45" s="223">
        <f t="shared" si="123"/>
        <v>-3.4300000000000004E-2</v>
      </c>
      <c r="DZ45" s="89">
        <f t="shared" si="123"/>
        <v>-1.8999999999999996E-2</v>
      </c>
      <c r="EA45" s="89">
        <f t="shared" si="123"/>
        <v>-3.0499999999999999E-2</v>
      </c>
      <c r="EB45" s="89">
        <f t="shared" si="123"/>
        <v>4.2000000000000006E-3</v>
      </c>
      <c r="EC45" s="89">
        <f t="shared" si="123"/>
        <v>0</v>
      </c>
      <c r="ED45" s="89">
        <f t="shared" si="123"/>
        <v>0</v>
      </c>
      <c r="EE45" s="89">
        <f t="shared" si="123"/>
        <v>3.2999999999999995E-2</v>
      </c>
      <c r="EF45" s="89">
        <f t="shared" si="123"/>
        <v>-2.8999999999999989E-3</v>
      </c>
      <c r="EG45" s="89">
        <f t="shared" si="123"/>
        <v>5.57E-2</v>
      </c>
      <c r="EH45" s="89">
        <f t="shared" si="123"/>
        <v>-1.0600000000000002E-2</v>
      </c>
      <c r="EI45" s="89">
        <f t="shared" si="123"/>
        <v>-9.0999999999999987E-3</v>
      </c>
      <c r="EJ45" s="89">
        <f t="shared" si="123"/>
        <v>0</v>
      </c>
      <c r="EK45" s="89">
        <f t="shared" si="123"/>
        <v>0</v>
      </c>
      <c r="EL45" s="89">
        <f t="shared" si="123"/>
        <v>7.000000000000001E-3</v>
      </c>
      <c r="EM45" s="223">
        <f t="shared" si="123"/>
        <v>2.6800000000000001E-2</v>
      </c>
      <c r="EN45" s="89">
        <f t="shared" si="123"/>
        <v>-6.1000000000000004E-3</v>
      </c>
      <c r="EO45" s="89">
        <f t="shared" si="123"/>
        <v>-8.3999999999999995E-3</v>
      </c>
      <c r="EP45" s="89">
        <f t="shared" si="123"/>
        <v>-4.9999999999999958E-4</v>
      </c>
      <c r="EQ45" s="89">
        <f t="shared" si="123"/>
        <v>0</v>
      </c>
      <c r="ER45" s="89">
        <f t="shared" si="123"/>
        <v>0</v>
      </c>
      <c r="ES45" s="89">
        <f t="shared" si="123"/>
        <v>-8.100000000000003E-3</v>
      </c>
      <c r="ET45" s="89">
        <f t="shared" si="123"/>
        <v>1.7600000000000001E-2</v>
      </c>
      <c r="EU45" s="89">
        <f t="shared" si="123"/>
        <v>-2.1699999999999997E-2</v>
      </c>
      <c r="EV45" s="89">
        <f t="shared" si="123"/>
        <v>-5.7600000000000012E-2</v>
      </c>
      <c r="EW45" s="89">
        <f t="shared" si="123"/>
        <v>0</v>
      </c>
      <c r="EX45" s="88">
        <f t="shared" si="9"/>
        <v>-8.77E-2</v>
      </c>
      <c r="EY45" s="88">
        <f t="shared" si="10"/>
        <v>-4.2677419354838703E-3</v>
      </c>
      <c r="EZ45" s="88">
        <f t="shared" si="11"/>
        <v>6.4899999999999999E-2</v>
      </c>
      <c r="FC45" s="91"/>
      <c r="FD45" s="91"/>
      <c r="FE45" s="91"/>
      <c r="FF45" s="91"/>
      <c r="FG45" s="90" t="s">
        <v>31</v>
      </c>
      <c r="FH45" s="97">
        <v>-1E-3</v>
      </c>
      <c r="FI45" s="89">
        <f t="shared" ref="FI45:GM45" si="124">SUM( -FI5, -FI13, -FI20, -FI26, -FI32, -FI37, -FI41, -FI44)</f>
        <v>4.9699999999999994E-2</v>
      </c>
      <c r="FJ45" s="89">
        <f t="shared" si="124"/>
        <v>0</v>
      </c>
      <c r="FK45" s="89">
        <f t="shared" si="124"/>
        <v>0</v>
      </c>
      <c r="FL45" s="89">
        <f t="shared" si="124"/>
        <v>2.9099999999999997E-2</v>
      </c>
      <c r="FM45" s="89">
        <f t="shared" si="124"/>
        <v>2.4E-2</v>
      </c>
      <c r="FN45" s="89">
        <f t="shared" si="124"/>
        <v>6.4399999999999999E-2</v>
      </c>
      <c r="FO45" s="89">
        <f t="shared" si="124"/>
        <v>-6.25E-2</v>
      </c>
      <c r="FP45" s="89">
        <f t="shared" si="124"/>
        <v>-6.0999999999999999E-2</v>
      </c>
      <c r="FQ45" s="89">
        <f t="shared" si="124"/>
        <v>0</v>
      </c>
      <c r="FR45" s="89">
        <f t="shared" si="124"/>
        <v>0</v>
      </c>
      <c r="FS45" s="89">
        <f t="shared" si="124"/>
        <v>-4.4500000000000005E-2</v>
      </c>
      <c r="FT45" s="89">
        <f t="shared" si="124"/>
        <v>4.0599999999999997E-2</v>
      </c>
      <c r="FU45" s="89">
        <f t="shared" si="124"/>
        <v>3.2299999999999995E-2</v>
      </c>
      <c r="FV45" s="89">
        <f t="shared" si="124"/>
        <v>-1.7300000000000003E-2</v>
      </c>
      <c r="FW45" s="89">
        <f t="shared" si="124"/>
        <v>4.4699999999999997E-2</v>
      </c>
      <c r="FX45" s="89">
        <f t="shared" si="124"/>
        <v>0</v>
      </c>
      <c r="FY45" s="89">
        <f t="shared" si="124"/>
        <v>0</v>
      </c>
      <c r="FZ45" s="89">
        <f t="shared" si="124"/>
        <v>-8.199999999999999E-2</v>
      </c>
      <c r="GA45" s="89">
        <f t="shared" si="124"/>
        <v>-4.7700000000000006E-2</v>
      </c>
      <c r="GB45" s="89">
        <f t="shared" si="124"/>
        <v>-2.5699999999999997E-2</v>
      </c>
      <c r="GC45" s="89">
        <f t="shared" si="124"/>
        <v>1.8599999999999998E-2</v>
      </c>
      <c r="GD45" s="89">
        <f t="shared" si="124"/>
        <v>2.2999999999999996E-2</v>
      </c>
      <c r="GE45" s="89">
        <f t="shared" si="124"/>
        <v>0</v>
      </c>
      <c r="GF45" s="89">
        <f t="shared" si="124"/>
        <v>0</v>
      </c>
      <c r="GG45" s="89">
        <f t="shared" si="124"/>
        <v>-1.2699999999999999E-2</v>
      </c>
      <c r="GH45" s="89">
        <f t="shared" si="124"/>
        <v>-6.5500000000000003E-2</v>
      </c>
      <c r="GI45" s="89">
        <f t="shared" si="124"/>
        <v>2.9999999999999949E-4</v>
      </c>
      <c r="GJ45" s="89">
        <f t="shared" si="124"/>
        <v>-1.8200000000000001E-2</v>
      </c>
      <c r="GK45" s="89">
        <f t="shared" si="124"/>
        <v>-2.4899999999999999E-2</v>
      </c>
      <c r="GL45" s="89">
        <f t="shared" si="124"/>
        <v>0</v>
      </c>
      <c r="GM45" s="89">
        <f t="shared" si="124"/>
        <v>0</v>
      </c>
      <c r="GN45" s="88">
        <f t="shared" si="12"/>
        <v>-8.199999999999999E-2</v>
      </c>
      <c r="GO45" s="88">
        <f t="shared" si="13"/>
        <v>-4.3645161290322594E-3</v>
      </c>
      <c r="GP45" s="88">
        <f t="shared" si="14"/>
        <v>6.4399999999999999E-2</v>
      </c>
      <c r="GS45" s="245">
        <v>-1E-3</v>
      </c>
      <c r="GT45" s="97">
        <v>-1E-3</v>
      </c>
      <c r="GU45" s="97">
        <v>-1E-3</v>
      </c>
      <c r="GV45" s="97">
        <v>-1E-3</v>
      </c>
      <c r="GW45" s="97">
        <v>-1E-3</v>
      </c>
      <c r="GX45" s="90" t="s">
        <v>31</v>
      </c>
      <c r="GY45" s="97">
        <v>-1E-3</v>
      </c>
      <c r="GZ45" s="89">
        <f t="shared" ref="GZ45:ID45" si="125">SUM( -GZ5, -GZ13, -GZ20, -GZ26, -GZ32, -GZ37, -GZ41, -GZ44)</f>
        <v>-4.9100000000000005E-2</v>
      </c>
      <c r="HA45" s="89">
        <f t="shared" si="125"/>
        <v>-0.123</v>
      </c>
      <c r="HB45" s="89">
        <f t="shared" si="125"/>
        <v>-3.9199999999999999E-2</v>
      </c>
      <c r="HC45" s="89">
        <f t="shared" si="125"/>
        <v>-4.6400000000000004E-2</v>
      </c>
      <c r="HD45" s="89">
        <f t="shared" si="125"/>
        <v>-4.6299999999999994E-2</v>
      </c>
      <c r="HE45" s="89">
        <f t="shared" si="125"/>
        <v>0</v>
      </c>
      <c r="HF45" s="89">
        <f t="shared" si="125"/>
        <v>0</v>
      </c>
      <c r="HG45" s="89">
        <f t="shared" si="125"/>
        <v>5.6000000000000001E-2</v>
      </c>
      <c r="HH45" s="89">
        <f t="shared" si="125"/>
        <v>5.7900000000000007E-2</v>
      </c>
      <c r="HI45" s="89">
        <f t="shared" si="125"/>
        <v>1.9799999999999998E-2</v>
      </c>
      <c r="HJ45" s="89">
        <f t="shared" si="125"/>
        <v>9.1999999999999998E-2</v>
      </c>
      <c r="HK45" s="89">
        <f t="shared" si="125"/>
        <v>-2.46E-2</v>
      </c>
      <c r="HL45" s="89">
        <f t="shared" si="125"/>
        <v>0</v>
      </c>
      <c r="HM45" s="89">
        <f t="shared" si="125"/>
        <v>0</v>
      </c>
      <c r="HN45" s="89">
        <f t="shared" si="125"/>
        <v>-2.1999999999999995E-2</v>
      </c>
      <c r="HO45" s="89">
        <f t="shared" si="125"/>
        <v>1.4499999999999999E-2</v>
      </c>
      <c r="HP45" s="89">
        <f t="shared" si="125"/>
        <v>2.5899999999999999E-2</v>
      </c>
      <c r="HQ45" s="89">
        <f t="shared" si="125"/>
        <v>3.0700000000000002E-2</v>
      </c>
      <c r="HR45" s="89">
        <f t="shared" si="125"/>
        <v>1.9099999999999999E-2</v>
      </c>
      <c r="HS45" s="89">
        <f t="shared" si="125"/>
        <v>0</v>
      </c>
      <c r="HT45" s="89">
        <f t="shared" si="125"/>
        <v>0</v>
      </c>
      <c r="HU45" s="89">
        <f t="shared" si="125"/>
        <v>-5.2199999999999996E-2</v>
      </c>
      <c r="HV45" s="89">
        <f t="shared" si="125"/>
        <v>1.26E-2</v>
      </c>
      <c r="HW45" s="89">
        <f t="shared" si="125"/>
        <v>7.4999999999999989E-3</v>
      </c>
      <c r="HX45" s="89">
        <f t="shared" si="125"/>
        <v>-1.1199999999999998E-2</v>
      </c>
      <c r="HY45" s="89">
        <f t="shared" si="125"/>
        <v>1.37E-2</v>
      </c>
      <c r="HZ45" s="89">
        <f t="shared" si="125"/>
        <v>0</v>
      </c>
      <c r="IA45" s="89">
        <f t="shared" si="125"/>
        <v>0</v>
      </c>
      <c r="IB45" s="89">
        <f t="shared" si="125"/>
        <v>-2.4399999999999998E-2</v>
      </c>
      <c r="IC45" s="89">
        <f t="shared" si="125"/>
        <v>-6.0799999999999993E-2</v>
      </c>
      <c r="ID45" s="89">
        <f t="shared" si="125"/>
        <v>0</v>
      </c>
      <c r="IE45" s="88">
        <f t="shared" si="15"/>
        <v>-0.123</v>
      </c>
      <c r="IF45" s="88">
        <f t="shared" si="16"/>
        <v>-4.8225806451612889E-3</v>
      </c>
      <c r="IG45" s="88">
        <f t="shared" si="17"/>
        <v>9.1999999999999998E-2</v>
      </c>
      <c r="IJ45" s="245">
        <v>-1E-3</v>
      </c>
      <c r="IK45" s="97">
        <v>-1E-3</v>
      </c>
      <c r="IL45" s="97">
        <v>-1E-3</v>
      </c>
      <c r="IM45" s="97">
        <v>-1E-3</v>
      </c>
      <c r="IN45" s="97">
        <v>-1E-3</v>
      </c>
      <c r="IO45" s="97">
        <v>-1E-3</v>
      </c>
      <c r="IP45" s="90" t="s">
        <v>31</v>
      </c>
      <c r="IQ45" s="97">
        <v>-1E-3</v>
      </c>
      <c r="IR45" s="89">
        <f t="shared" ref="IR45:JV45" si="126">SUM( -IR5, -IR13, -IR20, -IR26, -IR32, -IR37, -IR41, -IR44)</f>
        <v>2.1499999999999998E-2</v>
      </c>
      <c r="IS45" s="89">
        <f t="shared" si="126"/>
        <v>-1.1200000000000002E-2</v>
      </c>
      <c r="IT45" s="89">
        <f t="shared" si="126"/>
        <v>-4.8000000000000004E-3</v>
      </c>
      <c r="IU45" s="89">
        <f t="shared" si="126"/>
        <v>0</v>
      </c>
      <c r="IV45" s="89">
        <f t="shared" si="126"/>
        <v>0</v>
      </c>
      <c r="IW45" s="89">
        <f t="shared" si="126"/>
        <v>-2.1499999999999998E-2</v>
      </c>
      <c r="IX45" s="89">
        <f t="shared" si="126"/>
        <v>-6.2000000000000006E-3</v>
      </c>
      <c r="IY45" s="89">
        <f t="shared" si="126"/>
        <v>-1.4399999999999998E-2</v>
      </c>
      <c r="IZ45" s="223">
        <f t="shared" si="126"/>
        <v>1.9099999999999999E-2</v>
      </c>
      <c r="JA45" s="89">
        <f t="shared" si="126"/>
        <v>2.24E-2</v>
      </c>
      <c r="JB45" s="89">
        <f t="shared" si="126"/>
        <v>0</v>
      </c>
      <c r="JC45" s="89">
        <f t="shared" si="126"/>
        <v>0</v>
      </c>
      <c r="JD45" s="89">
        <f t="shared" si="126"/>
        <v>-1.6300000000000002E-2</v>
      </c>
      <c r="JE45" s="89">
        <f t="shared" si="126"/>
        <v>-5.3999999999999968E-3</v>
      </c>
      <c r="JF45" s="89">
        <f t="shared" si="126"/>
        <v>1.1999999999999995E-3</v>
      </c>
      <c r="JG45" s="89">
        <f t="shared" si="126"/>
        <v>-3.8999999999999998E-3</v>
      </c>
      <c r="JH45" s="89">
        <f t="shared" si="126"/>
        <v>-9.9999999999999395E-5</v>
      </c>
      <c r="JI45" s="89">
        <f t="shared" si="126"/>
        <v>0</v>
      </c>
      <c r="JJ45" s="89">
        <f t="shared" si="126"/>
        <v>0</v>
      </c>
      <c r="JK45" s="89">
        <f t="shared" si="126"/>
        <v>-4.3099999999999999E-2</v>
      </c>
      <c r="JL45" s="89">
        <f t="shared" si="126"/>
        <v>-1.38E-2</v>
      </c>
      <c r="JM45" s="89">
        <f t="shared" si="126"/>
        <v>-4.1000000000000002E-2</v>
      </c>
      <c r="JN45" s="89">
        <f t="shared" si="126"/>
        <v>2.5500000000000002E-2</v>
      </c>
      <c r="JO45" s="89">
        <f t="shared" si="126"/>
        <v>4.4199999999999996E-2</v>
      </c>
      <c r="JP45" s="89">
        <f t="shared" si="126"/>
        <v>0</v>
      </c>
      <c r="JQ45" s="89">
        <f t="shared" si="126"/>
        <v>0</v>
      </c>
      <c r="JR45" s="89">
        <f t="shared" si="126"/>
        <v>2.01E-2</v>
      </c>
      <c r="JS45" s="89">
        <f t="shared" si="126"/>
        <v>2.3400000000000001E-2</v>
      </c>
      <c r="JT45" s="89">
        <f t="shared" si="126"/>
        <v>-1.49E-2</v>
      </c>
      <c r="JU45" s="89">
        <f t="shared" si="126"/>
        <v>-1.4999999999999987E-3</v>
      </c>
      <c r="JV45" s="223">
        <f t="shared" si="126"/>
        <v>-6.3799999999999996E-2</v>
      </c>
      <c r="JW45" s="88">
        <f t="shared" si="18"/>
        <v>-6.3799999999999996E-2</v>
      </c>
      <c r="JX45" s="88">
        <f t="shared" si="19"/>
        <v>-2.7258064516129036E-3</v>
      </c>
      <c r="JY45" s="88">
        <f t="shared" si="20"/>
        <v>4.4199999999999996E-2</v>
      </c>
      <c r="KB45" s="245">
        <v>-1E-3</v>
      </c>
      <c r="KC45" s="97">
        <v>-1E-3</v>
      </c>
      <c r="KD45" s="97">
        <v>-1E-3</v>
      </c>
      <c r="KE45" s="97">
        <v>-1E-3</v>
      </c>
      <c r="KF45" s="97">
        <v>-1E-3</v>
      </c>
      <c r="KG45" s="97">
        <v>-1E-3</v>
      </c>
      <c r="KH45" s="97">
        <v>-1E-3</v>
      </c>
      <c r="KI45" s="90" t="s">
        <v>31</v>
      </c>
      <c r="KJ45" s="245">
        <v>-1E-3</v>
      </c>
      <c r="KK45" s="89">
        <f t="shared" ref="KK45:LO45" si="127">SUM( -KK5, -KK13, -KK20, -KK26, -KK32, -KK37, -KK41, -KK44)</f>
        <v>0</v>
      </c>
      <c r="KL45" s="89">
        <f t="shared" si="127"/>
        <v>0</v>
      </c>
      <c r="KM45" s="223">
        <f t="shared" si="127"/>
        <v>-1.1000000000000005E-3</v>
      </c>
      <c r="KN45" s="223">
        <f t="shared" si="127"/>
        <v>-5.4999999999999997E-3</v>
      </c>
      <c r="KO45" s="89">
        <f t="shared" si="127"/>
        <v>-2.2299999999999997E-2</v>
      </c>
      <c r="KP45" s="89">
        <f t="shared" si="127"/>
        <v>-4.4999999999999997E-3</v>
      </c>
      <c r="KQ45" s="89">
        <f t="shared" si="127"/>
        <v>1.9000000000000003E-2</v>
      </c>
      <c r="KR45" s="89">
        <f t="shared" si="127"/>
        <v>0</v>
      </c>
      <c r="KS45" s="89">
        <f t="shared" si="127"/>
        <v>0</v>
      </c>
      <c r="KT45" s="89">
        <f t="shared" si="127"/>
        <v>2.3000000000000008E-3</v>
      </c>
      <c r="KU45" s="89">
        <f t="shared" si="127"/>
        <v>-4.2300000000000004E-2</v>
      </c>
      <c r="KV45" s="89">
        <f t="shared" si="127"/>
        <v>-4.5499999999999999E-2</v>
      </c>
      <c r="KW45" s="89">
        <f t="shared" si="127"/>
        <v>-7.6E-3</v>
      </c>
      <c r="KX45" s="223">
        <f t="shared" si="127"/>
        <v>2.1600000000000001E-2</v>
      </c>
      <c r="KY45" s="89">
        <f t="shared" si="127"/>
        <v>0</v>
      </c>
      <c r="KZ45" s="89">
        <f t="shared" si="127"/>
        <v>0</v>
      </c>
      <c r="LA45" s="89">
        <f t="shared" si="127"/>
        <v>2.2599999999999999E-2</v>
      </c>
      <c r="LB45" s="89">
        <f t="shared" si="127"/>
        <v>9.2999999999999992E-3</v>
      </c>
      <c r="LC45" s="89">
        <f t="shared" si="127"/>
        <v>-4.8999999999999998E-3</v>
      </c>
      <c r="LD45" s="89">
        <f t="shared" si="127"/>
        <v>2.1999999999999997E-3</v>
      </c>
      <c r="LE45" s="89">
        <f t="shared" si="127"/>
        <v>2.1000000000000001E-2</v>
      </c>
      <c r="LF45" s="89">
        <f t="shared" si="127"/>
        <v>0</v>
      </c>
      <c r="LG45" s="89">
        <f t="shared" si="127"/>
        <v>0</v>
      </c>
      <c r="LH45" s="89">
        <f t="shared" si="127"/>
        <v>-5.4999999999999997E-3</v>
      </c>
      <c r="LI45" s="89">
        <f t="shared" si="127"/>
        <v>-6.0100000000000001E-2</v>
      </c>
      <c r="LJ45" s="89">
        <f t="shared" si="127"/>
        <v>4.1000000000000003E-3</v>
      </c>
      <c r="LK45" s="89">
        <f t="shared" si="127"/>
        <v>-4.8799999999999996E-2</v>
      </c>
      <c r="LL45" s="89">
        <f t="shared" si="127"/>
        <v>3.0800000000000001E-2</v>
      </c>
      <c r="LM45" s="89">
        <f t="shared" si="127"/>
        <v>0</v>
      </c>
      <c r="LN45" s="89">
        <f t="shared" si="127"/>
        <v>0</v>
      </c>
      <c r="LO45" s="89">
        <f t="shared" si="127"/>
        <v>-5.3199999999999997E-2</v>
      </c>
      <c r="LP45" s="88">
        <f t="shared" si="21"/>
        <v>-6.0100000000000001E-2</v>
      </c>
      <c r="LQ45" s="88">
        <f t="shared" si="22"/>
        <v>-5.4322580645161283E-3</v>
      </c>
      <c r="LR45" s="88">
        <f t="shared" si="23"/>
        <v>3.0800000000000001E-2</v>
      </c>
      <c r="LT45" t="s">
        <v>0</v>
      </c>
      <c r="LU45" s="245">
        <v>-1E-3</v>
      </c>
      <c r="LV45" s="97">
        <v>-1E-3</v>
      </c>
      <c r="LW45" s="97">
        <v>-1E-3</v>
      </c>
      <c r="LX45" s="97">
        <v>-1E-3</v>
      </c>
      <c r="LY45" s="97">
        <v>-1E-3</v>
      </c>
      <c r="LZ45" s="97">
        <v>-1E-3</v>
      </c>
      <c r="MA45" s="97">
        <v>-1E-3</v>
      </c>
      <c r="MB45" s="245">
        <v>-1E-3</v>
      </c>
      <c r="MC45" s="90" t="s">
        <v>31</v>
      </c>
      <c r="MD45" s="245">
        <v>-1E-3</v>
      </c>
      <c r="ME45" s="89">
        <f t="shared" ref="ME45:NI45" si="128">SUM( -ME5, -ME13, -ME20, -ME26, -ME32, -ME37, -ME41, -ME44)</f>
        <v>-1.3999999999999991E-3</v>
      </c>
      <c r="MF45" s="89">
        <f t="shared" si="128"/>
        <v>-7.1999999999999998E-3</v>
      </c>
      <c r="MG45" s="89">
        <f t="shared" si="128"/>
        <v>2.9000000000000005E-2</v>
      </c>
      <c r="MH45" s="89">
        <f t="shared" si="128"/>
        <v>-9.8000000000000014E-3</v>
      </c>
      <c r="MI45" s="89">
        <f t="shared" si="128"/>
        <v>0</v>
      </c>
      <c r="MJ45" s="89">
        <f t="shared" si="128"/>
        <v>0</v>
      </c>
      <c r="MK45" s="89">
        <f t="shared" si="128"/>
        <v>1.67E-2</v>
      </c>
      <c r="ML45" s="89">
        <f t="shared" si="128"/>
        <v>6.8999999999999992E-2</v>
      </c>
      <c r="MM45" s="223">
        <f t="shared" si="128"/>
        <v>-5.04E-2</v>
      </c>
      <c r="MN45" s="89">
        <f t="shared" si="128"/>
        <v>2.6500000000000003E-2</v>
      </c>
      <c r="MO45" s="89">
        <f t="shared" si="128"/>
        <v>-1.2699999999999999E-2</v>
      </c>
      <c r="MP45" s="89">
        <f t="shared" si="128"/>
        <v>0</v>
      </c>
      <c r="MQ45" s="89">
        <f t="shared" si="128"/>
        <v>0</v>
      </c>
      <c r="MR45" s="89">
        <f t="shared" si="128"/>
        <v>1.78E-2</v>
      </c>
      <c r="MS45" s="89">
        <f t="shared" si="128"/>
        <v>1.0999999999999999E-2</v>
      </c>
      <c r="MT45" s="89">
        <f t="shared" si="128"/>
        <v>2.47E-2</v>
      </c>
      <c r="MU45" s="89">
        <f t="shared" si="128"/>
        <v>6.3E-3</v>
      </c>
      <c r="MV45" s="89">
        <f t="shared" si="128"/>
        <v>2.4799999999999999E-2</v>
      </c>
      <c r="MW45" s="89">
        <f t="shared" si="128"/>
        <v>0</v>
      </c>
      <c r="MX45" s="89">
        <f t="shared" si="128"/>
        <v>0</v>
      </c>
      <c r="MY45" s="89">
        <f t="shared" si="128"/>
        <v>4.2999999999999997E-2</v>
      </c>
      <c r="MZ45" s="89">
        <f t="shared" si="128"/>
        <v>1.8000000000000021E-3</v>
      </c>
      <c r="NA45" s="89">
        <f t="shared" si="128"/>
        <v>1.0500000000000002E-2</v>
      </c>
      <c r="NB45" s="89">
        <f t="shared" si="128"/>
        <v>3.0000000000000014E-4</v>
      </c>
      <c r="NC45" s="89">
        <f t="shared" si="128"/>
        <v>-4.5000000000000005E-3</v>
      </c>
      <c r="ND45" s="89">
        <f t="shared" si="128"/>
        <v>0</v>
      </c>
      <c r="NE45" s="89">
        <f t="shared" si="128"/>
        <v>0</v>
      </c>
      <c r="NF45" s="89">
        <f t="shared" si="128"/>
        <v>0</v>
      </c>
      <c r="NG45" s="89">
        <f t="shared" si="128"/>
        <v>0</v>
      </c>
      <c r="NH45" s="89">
        <f t="shared" si="128"/>
        <v>0</v>
      </c>
      <c r="NI45" s="89">
        <f t="shared" si="128"/>
        <v>0</v>
      </c>
      <c r="NJ45" s="88">
        <f t="shared" si="24"/>
        <v>-5.04E-2</v>
      </c>
      <c r="NK45" s="88">
        <f t="shared" si="25"/>
        <v>6.3032258064516121E-3</v>
      </c>
      <c r="NL45" s="88">
        <f t="shared" si="26"/>
        <v>6.8999999999999992E-2</v>
      </c>
      <c r="NO45" s="91"/>
      <c r="NP45" s="91"/>
      <c r="NQ45" s="91"/>
      <c r="NR45" s="91"/>
      <c r="NS45" s="91"/>
      <c r="NT45" s="91"/>
      <c r="NU45" s="91"/>
      <c r="NV45" s="91"/>
      <c r="NW45" s="91"/>
      <c r="NX45" s="90" t="s">
        <v>31</v>
      </c>
      <c r="NY45" s="83"/>
      <c r="NZ45" s="89">
        <f t="shared" ref="NZ45:PD45" si="129">SUM( -NZ5, -NZ13, -NZ20, -NZ26, -NZ32, -NZ37, -NZ41, -NZ44)</f>
        <v>0</v>
      </c>
      <c r="OA45" s="89">
        <f t="shared" si="129"/>
        <v>0</v>
      </c>
      <c r="OB45" s="89">
        <f t="shared" si="129"/>
        <v>0</v>
      </c>
      <c r="OC45" s="89">
        <f t="shared" si="129"/>
        <v>0</v>
      </c>
      <c r="OD45" s="89">
        <f t="shared" si="129"/>
        <v>0</v>
      </c>
      <c r="OE45" s="89">
        <f t="shared" si="129"/>
        <v>0</v>
      </c>
      <c r="OF45" s="89">
        <f t="shared" si="129"/>
        <v>0</v>
      </c>
      <c r="OG45" s="89">
        <f t="shared" si="129"/>
        <v>0</v>
      </c>
      <c r="OH45" s="89">
        <f t="shared" si="129"/>
        <v>0</v>
      </c>
      <c r="OI45" s="89">
        <f t="shared" si="129"/>
        <v>0</v>
      </c>
      <c r="OJ45" s="89">
        <f t="shared" si="129"/>
        <v>0</v>
      </c>
      <c r="OK45" s="89">
        <f t="shared" si="129"/>
        <v>0</v>
      </c>
      <c r="OL45" s="89">
        <f t="shared" si="129"/>
        <v>0</v>
      </c>
      <c r="OM45" s="89">
        <f t="shared" si="129"/>
        <v>0</v>
      </c>
      <c r="ON45" s="89">
        <f t="shared" si="129"/>
        <v>0</v>
      </c>
      <c r="OO45" s="89">
        <f t="shared" si="129"/>
        <v>0</v>
      </c>
      <c r="OP45" s="89">
        <f t="shared" si="129"/>
        <v>0</v>
      </c>
      <c r="OQ45" s="89">
        <f t="shared" si="129"/>
        <v>0</v>
      </c>
      <c r="OR45" s="89">
        <f t="shared" si="129"/>
        <v>0</v>
      </c>
      <c r="OS45" s="89">
        <f t="shared" si="129"/>
        <v>0</v>
      </c>
      <c r="OT45" s="89">
        <f t="shared" si="129"/>
        <v>0</v>
      </c>
      <c r="OU45" s="89">
        <f t="shared" si="129"/>
        <v>0</v>
      </c>
      <c r="OV45" s="89">
        <f t="shared" si="129"/>
        <v>0</v>
      </c>
      <c r="OW45" s="89">
        <f t="shared" si="129"/>
        <v>0</v>
      </c>
      <c r="OX45" s="89">
        <f t="shared" si="129"/>
        <v>0</v>
      </c>
      <c r="OY45" s="89">
        <f t="shared" si="129"/>
        <v>0</v>
      </c>
      <c r="OZ45" s="89">
        <f t="shared" si="129"/>
        <v>0</v>
      </c>
      <c r="PA45" s="89">
        <f t="shared" si="129"/>
        <v>0</v>
      </c>
      <c r="PB45" s="89">
        <f t="shared" si="129"/>
        <v>0</v>
      </c>
      <c r="PC45" s="89">
        <f t="shared" si="129"/>
        <v>0</v>
      </c>
      <c r="PD45" s="89">
        <f t="shared" si="129"/>
        <v>0</v>
      </c>
      <c r="PE45" s="88">
        <f t="shared" si="27"/>
        <v>0</v>
      </c>
      <c r="PF45" s="88">
        <f t="shared" si="28"/>
        <v>0</v>
      </c>
      <c r="PG45" s="88">
        <f t="shared" si="29"/>
        <v>0</v>
      </c>
      <c r="PJ45" s="91"/>
      <c r="PK45" s="91"/>
      <c r="PL45" s="91"/>
      <c r="PM45" s="91"/>
      <c r="PN45" s="91"/>
      <c r="PO45" s="91"/>
      <c r="PP45" s="91"/>
      <c r="PQ45" s="91"/>
      <c r="PR45" s="91"/>
      <c r="PS45" s="91"/>
      <c r="PT45" s="90" t="s">
        <v>31</v>
      </c>
      <c r="PU45" s="83"/>
      <c r="PV45" s="89">
        <f t="shared" ref="PV45:QZ45" si="130">SUM( -PV5, -PV13, -PV20, -PV26, -PV32, -PV37, -PV41, -PV44)</f>
        <v>0</v>
      </c>
      <c r="PW45" s="89">
        <f t="shared" si="130"/>
        <v>0</v>
      </c>
      <c r="PX45" s="89">
        <f t="shared" si="130"/>
        <v>0</v>
      </c>
      <c r="PY45" s="89">
        <f t="shared" si="130"/>
        <v>0</v>
      </c>
      <c r="PZ45" s="89">
        <f t="shared" si="130"/>
        <v>0</v>
      </c>
      <c r="QA45" s="89">
        <f t="shared" si="130"/>
        <v>0</v>
      </c>
      <c r="QB45" s="89">
        <f t="shared" si="130"/>
        <v>0</v>
      </c>
      <c r="QC45" s="89">
        <f t="shared" si="130"/>
        <v>0</v>
      </c>
      <c r="QD45" s="89">
        <f t="shared" si="130"/>
        <v>0</v>
      </c>
      <c r="QE45" s="89">
        <f t="shared" si="130"/>
        <v>0</v>
      </c>
      <c r="QF45" s="89">
        <f t="shared" si="130"/>
        <v>0</v>
      </c>
      <c r="QG45" s="89">
        <f t="shared" si="130"/>
        <v>0</v>
      </c>
      <c r="QH45" s="89">
        <f t="shared" si="130"/>
        <v>0</v>
      </c>
      <c r="QI45" s="89">
        <f t="shared" si="130"/>
        <v>0</v>
      </c>
      <c r="QJ45" s="89">
        <f t="shared" si="130"/>
        <v>0</v>
      </c>
      <c r="QK45" s="89">
        <f t="shared" si="130"/>
        <v>0</v>
      </c>
      <c r="QL45" s="89">
        <f t="shared" si="130"/>
        <v>0</v>
      </c>
      <c r="QM45" s="89">
        <f t="shared" si="130"/>
        <v>0</v>
      </c>
      <c r="QN45" s="89">
        <f t="shared" si="130"/>
        <v>0</v>
      </c>
      <c r="QO45" s="89">
        <f t="shared" si="130"/>
        <v>0</v>
      </c>
      <c r="QP45" s="89">
        <f t="shared" si="130"/>
        <v>0</v>
      </c>
      <c r="QQ45" s="89">
        <f t="shared" si="130"/>
        <v>0</v>
      </c>
      <c r="QR45" s="89">
        <f t="shared" si="130"/>
        <v>0</v>
      </c>
      <c r="QS45" s="89">
        <f t="shared" si="130"/>
        <v>0</v>
      </c>
      <c r="QT45" s="89">
        <f t="shared" si="130"/>
        <v>0</v>
      </c>
      <c r="QU45" s="89">
        <f t="shared" si="130"/>
        <v>0</v>
      </c>
      <c r="QV45" s="89">
        <f t="shared" si="130"/>
        <v>0</v>
      </c>
      <c r="QW45" s="89">
        <f t="shared" si="130"/>
        <v>0</v>
      </c>
      <c r="QX45" s="89">
        <f t="shared" si="130"/>
        <v>0</v>
      </c>
      <c r="QY45" s="89">
        <f t="shared" si="130"/>
        <v>0</v>
      </c>
      <c r="QZ45" s="89">
        <f t="shared" si="130"/>
        <v>0</v>
      </c>
      <c r="RA45" s="88">
        <f t="shared" si="30"/>
        <v>0</v>
      </c>
      <c r="RB45" s="88">
        <f t="shared" si="31"/>
        <v>0</v>
      </c>
      <c r="RC45" s="88">
        <f t="shared" si="32"/>
        <v>0</v>
      </c>
      <c r="RF45" s="91"/>
      <c r="RG45" s="91"/>
      <c r="RH45" s="91"/>
      <c r="RI45" s="91"/>
      <c r="RJ45" s="91"/>
      <c r="RK45" s="91"/>
      <c r="RL45" s="91"/>
      <c r="RM45" s="91"/>
      <c r="RN45" s="91"/>
      <c r="RO45" s="91"/>
      <c r="RP45" s="91"/>
      <c r="RQ45" s="90" t="s">
        <v>31</v>
      </c>
      <c r="RR45" s="83"/>
      <c r="RS45" s="89">
        <f t="shared" ref="RS45:SW45" si="131">SUM( -RS5, -RS13, -RS20, -RS26, -RS32, -RS37, -RS41, -RS44)</f>
        <v>0</v>
      </c>
      <c r="RT45" s="89">
        <f t="shared" si="131"/>
        <v>0</v>
      </c>
      <c r="RU45" s="89">
        <f t="shared" si="131"/>
        <v>0</v>
      </c>
      <c r="RV45" s="89">
        <f t="shared" si="131"/>
        <v>0</v>
      </c>
      <c r="RW45" s="89">
        <f t="shared" si="131"/>
        <v>0</v>
      </c>
      <c r="RX45" s="89">
        <f t="shared" si="131"/>
        <v>0</v>
      </c>
      <c r="RY45" s="89">
        <f t="shared" si="131"/>
        <v>0</v>
      </c>
      <c r="RZ45" s="89">
        <f t="shared" si="131"/>
        <v>0</v>
      </c>
      <c r="SA45" s="89">
        <f t="shared" si="131"/>
        <v>0</v>
      </c>
      <c r="SB45" s="89">
        <f t="shared" si="131"/>
        <v>0</v>
      </c>
      <c r="SC45" s="89">
        <f t="shared" si="131"/>
        <v>0</v>
      </c>
      <c r="SD45" s="89">
        <f t="shared" si="131"/>
        <v>0</v>
      </c>
      <c r="SE45" s="89">
        <f t="shared" si="131"/>
        <v>0</v>
      </c>
      <c r="SF45" s="89">
        <f t="shared" si="131"/>
        <v>0</v>
      </c>
      <c r="SG45" s="89">
        <f t="shared" si="131"/>
        <v>0</v>
      </c>
      <c r="SH45" s="89">
        <f t="shared" si="131"/>
        <v>0</v>
      </c>
      <c r="SI45" s="89">
        <f t="shared" si="131"/>
        <v>0</v>
      </c>
      <c r="SJ45" s="89">
        <f t="shared" si="131"/>
        <v>0</v>
      </c>
      <c r="SK45" s="89">
        <f t="shared" si="131"/>
        <v>0</v>
      </c>
      <c r="SL45" s="89">
        <f t="shared" si="131"/>
        <v>0</v>
      </c>
      <c r="SM45" s="89">
        <f t="shared" si="131"/>
        <v>0</v>
      </c>
      <c r="SN45" s="89">
        <f t="shared" si="131"/>
        <v>0</v>
      </c>
      <c r="SO45" s="89">
        <f t="shared" si="131"/>
        <v>0</v>
      </c>
      <c r="SP45" s="89">
        <f t="shared" si="131"/>
        <v>0</v>
      </c>
      <c r="SQ45" s="89">
        <f t="shared" si="131"/>
        <v>0</v>
      </c>
      <c r="SR45" s="89">
        <f t="shared" si="131"/>
        <v>0</v>
      </c>
      <c r="SS45" s="89">
        <f t="shared" si="131"/>
        <v>0</v>
      </c>
      <c r="ST45" s="89">
        <f t="shared" si="131"/>
        <v>0</v>
      </c>
      <c r="SU45" s="89">
        <f t="shared" si="131"/>
        <v>0</v>
      </c>
      <c r="SV45" s="89">
        <f t="shared" si="131"/>
        <v>0</v>
      </c>
      <c r="SW45" s="89">
        <f t="shared" si="131"/>
        <v>0</v>
      </c>
      <c r="SX45" s="88">
        <f t="shared" si="33"/>
        <v>0</v>
      </c>
      <c r="SY45" s="88">
        <f t="shared" si="34"/>
        <v>0</v>
      </c>
      <c r="SZ45" s="88">
        <f t="shared" si="35"/>
        <v>0</v>
      </c>
    </row>
    <row r="46" spans="1:522" ht="15.75" thickBot="1" x14ac:dyDescent="0.3">
      <c r="A46" t="s">
        <v>0</v>
      </c>
      <c r="B46" s="84" t="s">
        <v>1</v>
      </c>
      <c r="C46" s="86"/>
      <c r="D46" s="82">
        <f t="shared" ref="D46:AH46" si="132">SUM( -D9, -D17, -D24,D30, -D35, -D39,D42,D44)</f>
        <v>-1.5000000000000005E-3</v>
      </c>
      <c r="E46" s="82">
        <f t="shared" si="132"/>
        <v>2.4399999999999998E-2</v>
      </c>
      <c r="F46" s="82">
        <f t="shared" si="132"/>
        <v>1.2199999999999999E-2</v>
      </c>
      <c r="G46" s="82">
        <f t="shared" si="132"/>
        <v>0</v>
      </c>
      <c r="H46" s="82">
        <f t="shared" si="132"/>
        <v>0</v>
      </c>
      <c r="I46" s="82">
        <f t="shared" si="132"/>
        <v>-2.5899999999999996E-2</v>
      </c>
      <c r="J46" s="82">
        <f t="shared" si="132"/>
        <v>6.5600000000000006E-2</v>
      </c>
      <c r="K46" s="82">
        <f t="shared" si="132"/>
        <v>1.2699999999999999E-2</v>
      </c>
      <c r="L46" s="82">
        <f t="shared" si="132"/>
        <v>2.9500000000000002E-2</v>
      </c>
      <c r="M46" s="82">
        <f t="shared" si="132"/>
        <v>6.0000000000000001E-3</v>
      </c>
      <c r="N46" s="82">
        <f t="shared" si="132"/>
        <v>0</v>
      </c>
      <c r="O46" s="82">
        <f t="shared" si="132"/>
        <v>0</v>
      </c>
      <c r="P46" s="82">
        <f t="shared" si="132"/>
        <v>3.61E-2</v>
      </c>
      <c r="Q46" s="82">
        <f t="shared" si="132"/>
        <v>8.5000000000000006E-3</v>
      </c>
      <c r="R46" s="82">
        <f t="shared" si="132"/>
        <v>-1.4500000000000001E-2</v>
      </c>
      <c r="S46" s="82">
        <f t="shared" si="132"/>
        <v>1.2200000000000001E-2</v>
      </c>
      <c r="T46" s="82">
        <f t="shared" si="132"/>
        <v>4.4000000000000004E-2</v>
      </c>
      <c r="U46" s="82">
        <f t="shared" si="132"/>
        <v>0</v>
      </c>
      <c r="V46" s="82">
        <f t="shared" si="132"/>
        <v>0</v>
      </c>
      <c r="W46" s="82">
        <f t="shared" si="132"/>
        <v>-9.6000000000000009E-3</v>
      </c>
      <c r="X46" s="82">
        <f t="shared" si="132"/>
        <v>-4.1799999999999997E-2</v>
      </c>
      <c r="Y46" s="82">
        <f t="shared" si="132"/>
        <v>-2.3000000000000008E-3</v>
      </c>
      <c r="Z46" s="82">
        <f t="shared" si="132"/>
        <v>-3.7200000000000004E-2</v>
      </c>
      <c r="AA46" s="82">
        <f t="shared" si="132"/>
        <v>1.2999999999999999E-2</v>
      </c>
      <c r="AB46" s="82">
        <f t="shared" si="132"/>
        <v>0</v>
      </c>
      <c r="AC46" s="82">
        <f t="shared" si="132"/>
        <v>0</v>
      </c>
      <c r="AD46" s="82">
        <f t="shared" si="132"/>
        <v>2.07E-2</v>
      </c>
      <c r="AE46" s="82">
        <f t="shared" si="132"/>
        <v>7.7000000000000002E-3</v>
      </c>
      <c r="AF46" s="82">
        <f t="shared" si="132"/>
        <v>9.5000000000000015E-3</v>
      </c>
      <c r="AG46" s="82">
        <f t="shared" si="132"/>
        <v>-4.1000000000000003E-3</v>
      </c>
      <c r="AH46" s="82">
        <f t="shared" si="132"/>
        <v>-1.2999999999999998E-2</v>
      </c>
      <c r="AI46" s="81">
        <f>MIN(D46:AH46)</f>
        <v>-4.1799999999999997E-2</v>
      </c>
      <c r="AJ46" s="81">
        <f>AVERAGE(D46:AH46)</f>
        <v>4.9096774193548402E-3</v>
      </c>
      <c r="AK46" s="81">
        <f t="shared" si="2"/>
        <v>6.5600000000000006E-2</v>
      </c>
      <c r="AL46" t="s">
        <v>0</v>
      </c>
      <c r="AM46" s="192"/>
      <c r="AN46" s="191" t="s">
        <v>1</v>
      </c>
      <c r="AO46" s="86"/>
      <c r="AP46" s="82">
        <f t="shared" ref="AP46:BT46" si="133">SUM( -AP9, -AP17, -AP24,AP30, -AP35, -AP39,AP42,AP44)</f>
        <v>0</v>
      </c>
      <c r="AQ46" s="82">
        <f t="shared" si="133"/>
        <v>0</v>
      </c>
      <c r="AR46" s="82">
        <f t="shared" si="133"/>
        <v>-6.9800000000000001E-2</v>
      </c>
      <c r="AS46" s="82">
        <f t="shared" si="133"/>
        <v>2.53E-2</v>
      </c>
      <c r="AT46" s="82">
        <f>SUM( -AT9, -AT17, -AT24,AT30, -AT35, -AT39,AT42,AT44)</f>
        <v>4.4900000000000002E-2</v>
      </c>
      <c r="AU46" s="82">
        <f t="shared" si="133"/>
        <v>1.8500000000000003E-2</v>
      </c>
      <c r="AV46" s="82">
        <f t="shared" si="133"/>
        <v>-9.7000000000000003E-3</v>
      </c>
      <c r="AW46" s="82">
        <f t="shared" si="133"/>
        <v>0</v>
      </c>
      <c r="AX46" s="82">
        <f t="shared" si="133"/>
        <v>0</v>
      </c>
      <c r="AY46" s="82">
        <f t="shared" si="133"/>
        <v>2.3E-2</v>
      </c>
      <c r="AZ46" s="82">
        <f t="shared" si="133"/>
        <v>6.7999999999999996E-3</v>
      </c>
      <c r="BA46" s="82">
        <f t="shared" si="133"/>
        <v>-1.3800000000000002E-2</v>
      </c>
      <c r="BB46" s="82">
        <f t="shared" si="133"/>
        <v>-2.4000000000000002E-3</v>
      </c>
      <c r="BC46" s="82">
        <f t="shared" si="133"/>
        <v>-1.0299999999999998E-2</v>
      </c>
      <c r="BD46" s="82">
        <f t="shared" si="133"/>
        <v>0</v>
      </c>
      <c r="BE46" s="82">
        <f t="shared" si="133"/>
        <v>0</v>
      </c>
      <c r="BF46" s="82">
        <f t="shared" si="133"/>
        <v>1.0800000000000001E-2</v>
      </c>
      <c r="BG46" s="82">
        <f t="shared" si="133"/>
        <v>6.9999999999999967E-4</v>
      </c>
      <c r="BH46" s="82">
        <f t="shared" si="133"/>
        <v>1.8499999999999999E-2</v>
      </c>
      <c r="BI46" s="82">
        <f t="shared" si="133"/>
        <v>3.5999999999999999E-3</v>
      </c>
      <c r="BJ46" s="82">
        <f t="shared" si="133"/>
        <v>-3.3000000000000002E-2</v>
      </c>
      <c r="BK46" s="82">
        <f t="shared" si="133"/>
        <v>0</v>
      </c>
      <c r="BL46" s="82">
        <f t="shared" si="133"/>
        <v>0</v>
      </c>
      <c r="BM46" s="82">
        <f t="shared" si="133"/>
        <v>3.6000000000000008E-3</v>
      </c>
      <c r="BN46" s="82">
        <f t="shared" si="133"/>
        <v>-4.0000000000000018E-4</v>
      </c>
      <c r="BO46" s="82">
        <f t="shared" si="133"/>
        <v>1.8200000000000001E-2</v>
      </c>
      <c r="BP46" s="82">
        <f t="shared" si="133"/>
        <v>-2.700000000000001E-3</v>
      </c>
      <c r="BQ46" s="82">
        <f t="shared" si="133"/>
        <v>1.9900000000000001E-2</v>
      </c>
      <c r="BR46" s="82">
        <f t="shared" si="133"/>
        <v>0</v>
      </c>
      <c r="BS46" s="82">
        <f t="shared" si="133"/>
        <v>0</v>
      </c>
      <c r="BT46" s="82">
        <f t="shared" si="133"/>
        <v>0</v>
      </c>
      <c r="BU46" s="81">
        <f t="shared" si="3"/>
        <v>-6.9800000000000001E-2</v>
      </c>
      <c r="BV46" s="81">
        <f t="shared" si="4"/>
        <v>1.6677419354838711E-3</v>
      </c>
      <c r="BW46" s="81">
        <f t="shared" si="5"/>
        <v>4.4900000000000002E-2</v>
      </c>
      <c r="BZ46" s="87"/>
      <c r="CA46" s="87"/>
      <c r="CB46" s="84" t="s">
        <v>1</v>
      </c>
      <c r="CC46" s="83">
        <v>4.0500000000000001E-2</v>
      </c>
      <c r="CD46" s="82">
        <f t="shared" ref="CD46:DH46" si="134">SUM( -CD9, -CD17, -CD24,CD30, -CD35, -CD39,CD42,CD44)</f>
        <v>0</v>
      </c>
      <c r="CE46" s="82">
        <f t="shared" si="134"/>
        <v>7.6999999999999985E-3</v>
      </c>
      <c r="CF46" s="82">
        <f t="shared" si="134"/>
        <v>-2.2200000000000001E-2</v>
      </c>
      <c r="CG46" s="82">
        <f t="shared" si="134"/>
        <v>3.3399999999999999E-2</v>
      </c>
      <c r="CH46" s="82">
        <f t="shared" si="134"/>
        <v>-4.2799999999999998E-2</v>
      </c>
      <c r="CI46" s="82">
        <f t="shared" si="134"/>
        <v>-3.8699999999999991E-2</v>
      </c>
      <c r="CJ46" s="82">
        <f t="shared" si="134"/>
        <v>0</v>
      </c>
      <c r="CK46" s="82">
        <f t="shared" si="134"/>
        <v>0</v>
      </c>
      <c r="CL46" s="82">
        <f t="shared" si="134"/>
        <v>-4.24E-2</v>
      </c>
      <c r="CM46" s="82">
        <f t="shared" si="134"/>
        <v>9.3100000000000002E-2</v>
      </c>
      <c r="CN46" s="82">
        <f t="shared" si="134"/>
        <v>-4.3E-3</v>
      </c>
      <c r="CO46" s="82">
        <f t="shared" si="134"/>
        <v>3.2099999999999997E-2</v>
      </c>
      <c r="CP46" s="82">
        <f t="shared" si="134"/>
        <v>9.9000000000000005E-2</v>
      </c>
      <c r="CQ46" s="82">
        <f t="shared" si="134"/>
        <v>0</v>
      </c>
      <c r="CR46" s="82">
        <f t="shared" si="134"/>
        <v>0</v>
      </c>
      <c r="CS46" s="82">
        <f t="shared" si="134"/>
        <v>2.01E-2</v>
      </c>
      <c r="CT46" s="82">
        <f t="shared" si="134"/>
        <v>9.4199999999999978E-2</v>
      </c>
      <c r="CU46" s="82">
        <f t="shared" si="134"/>
        <v>0.1056</v>
      </c>
      <c r="CV46" s="82">
        <f t="shared" si="134"/>
        <v>1.7100000000000004E-2</v>
      </c>
      <c r="CW46" s="82">
        <f t="shared" si="134"/>
        <v>-6.1000000000000004E-3</v>
      </c>
      <c r="CX46" s="82">
        <f t="shared" si="134"/>
        <v>0</v>
      </c>
      <c r="CY46" s="82">
        <f t="shared" si="134"/>
        <v>0</v>
      </c>
      <c r="CZ46" s="82">
        <f t="shared" si="134"/>
        <v>9.300000000000001E-3</v>
      </c>
      <c r="DA46" s="82">
        <f t="shared" si="134"/>
        <v>-3.73E-2</v>
      </c>
      <c r="DB46" s="82">
        <f t="shared" si="134"/>
        <v>-0.11059999999999999</v>
      </c>
      <c r="DC46" s="82">
        <f t="shared" si="134"/>
        <v>-6.9800000000000001E-2</v>
      </c>
      <c r="DD46" s="82">
        <f t="shared" si="134"/>
        <v>-0.1138</v>
      </c>
      <c r="DE46" s="82">
        <f t="shared" si="134"/>
        <v>0</v>
      </c>
      <c r="DF46" s="82">
        <f t="shared" si="134"/>
        <v>0</v>
      </c>
      <c r="DG46" s="82">
        <f t="shared" si="134"/>
        <v>2.5000000000000001E-2</v>
      </c>
      <c r="DH46" s="82">
        <f t="shared" si="134"/>
        <v>2.6800000000000001E-2</v>
      </c>
      <c r="DI46" s="81">
        <f t="shared" si="6"/>
        <v>-0.1138</v>
      </c>
      <c r="DJ46" s="81">
        <f t="shared" si="7"/>
        <v>2.4322580645161291E-3</v>
      </c>
      <c r="DK46" s="81">
        <f t="shared" si="8"/>
        <v>0.1056</v>
      </c>
      <c r="DM46" t="s">
        <v>0</v>
      </c>
      <c r="DN46" s="87"/>
      <c r="DO46" s="87"/>
      <c r="DP46" s="85"/>
      <c r="DQ46" s="84" t="s">
        <v>1</v>
      </c>
      <c r="DR46" s="83">
        <v>3.85E-2</v>
      </c>
      <c r="DS46" s="82">
        <f t="shared" ref="DS46:EW46" si="135">SUM( -DS9, -DS17, -DS24,DS30, -DS35, -DS39,DS42,DS44)</f>
        <v>1.9999999999999997E-2</v>
      </c>
      <c r="DT46" s="82">
        <f t="shared" si="135"/>
        <v>3.6000000000000004E-2</v>
      </c>
      <c r="DU46" s="82">
        <f t="shared" si="135"/>
        <v>3.9E-2</v>
      </c>
      <c r="DV46" s="82">
        <f t="shared" si="135"/>
        <v>0</v>
      </c>
      <c r="DW46" s="82">
        <f t="shared" si="135"/>
        <v>0</v>
      </c>
      <c r="DX46" s="82">
        <f t="shared" si="135"/>
        <v>-2.18E-2</v>
      </c>
      <c r="DY46" s="82">
        <f t="shared" si="135"/>
        <v>-8.199999999999999E-3</v>
      </c>
      <c r="DZ46" s="82">
        <f t="shared" si="135"/>
        <v>-3.0100000000000002E-2</v>
      </c>
      <c r="EA46" s="82">
        <f t="shared" si="135"/>
        <v>-2.8499999999999994E-2</v>
      </c>
      <c r="EB46" s="82">
        <f t="shared" si="135"/>
        <v>-1.9E-3</v>
      </c>
      <c r="EC46" s="82">
        <f t="shared" si="135"/>
        <v>0</v>
      </c>
      <c r="ED46" s="82">
        <f t="shared" si="135"/>
        <v>0</v>
      </c>
      <c r="EE46" s="82">
        <f t="shared" si="135"/>
        <v>-3.5400000000000001E-2</v>
      </c>
      <c r="EF46" s="82">
        <f t="shared" si="135"/>
        <v>-3.0699999999999998E-2</v>
      </c>
      <c r="EG46" s="82">
        <f t="shared" si="135"/>
        <v>5.21E-2</v>
      </c>
      <c r="EH46" s="82">
        <f t="shared" si="135"/>
        <v>1.6100000000000003E-2</v>
      </c>
      <c r="EI46" s="82">
        <f t="shared" si="135"/>
        <v>-3.1599999999999996E-2</v>
      </c>
      <c r="EJ46" s="82">
        <f t="shared" si="135"/>
        <v>0</v>
      </c>
      <c r="EK46" s="82">
        <f t="shared" si="135"/>
        <v>0</v>
      </c>
      <c r="EL46" s="82">
        <f t="shared" si="135"/>
        <v>2.0500000000000001E-2</v>
      </c>
      <c r="EM46" s="82">
        <f t="shared" si="135"/>
        <v>1.6900000000000002E-2</v>
      </c>
      <c r="EN46" s="82">
        <f t="shared" si="135"/>
        <v>3.0000000000000005E-3</v>
      </c>
      <c r="EO46" s="82">
        <f t="shared" si="135"/>
        <v>3.8000000000000013E-3</v>
      </c>
      <c r="EP46" s="82">
        <f t="shared" si="135"/>
        <v>-2.6599999999999999E-2</v>
      </c>
      <c r="EQ46" s="82">
        <f t="shared" si="135"/>
        <v>0</v>
      </c>
      <c r="ER46" s="82">
        <f t="shared" si="135"/>
        <v>0</v>
      </c>
      <c r="ES46" s="82">
        <f t="shared" si="135"/>
        <v>-3.1999999999999994E-2</v>
      </c>
      <c r="ET46" s="82">
        <f t="shared" si="135"/>
        <v>-9.1999999999999998E-3</v>
      </c>
      <c r="EU46" s="82">
        <f t="shared" si="135"/>
        <v>-3.2199999999999999E-2</v>
      </c>
      <c r="EV46" s="82">
        <f t="shared" si="135"/>
        <v>8.9999999999999993E-3</v>
      </c>
      <c r="EW46" s="82">
        <f t="shared" si="135"/>
        <v>0</v>
      </c>
      <c r="EX46" s="81">
        <f t="shared" si="9"/>
        <v>-3.5400000000000001E-2</v>
      </c>
      <c r="EY46" s="81">
        <f t="shared" si="10"/>
        <v>-2.3161290322580635E-3</v>
      </c>
      <c r="EZ46" s="81">
        <f t="shared" si="11"/>
        <v>5.21E-2</v>
      </c>
      <c r="FB46" t="s">
        <v>2</v>
      </c>
      <c r="FC46" s="85"/>
      <c r="FD46" s="85"/>
      <c r="FE46" s="85"/>
      <c r="FF46" s="85"/>
      <c r="FG46" s="84" t="s">
        <v>1</v>
      </c>
      <c r="FH46" s="83">
        <v>3.85E-2</v>
      </c>
      <c r="FI46" s="82">
        <f t="shared" ref="FI46:GM46" si="136">SUM( -FI9, -FI17, -FI24,FI30, -FI35, -FI39,FI42,FI44)</f>
        <v>5.04E-2</v>
      </c>
      <c r="FJ46" s="82" t="e">
        <f t="shared" si="136"/>
        <v>#VALUE!</v>
      </c>
      <c r="FK46" s="82">
        <f t="shared" si="136"/>
        <v>0</v>
      </c>
      <c r="FL46" s="82">
        <f t="shared" si="136"/>
        <v>-4.5999999999999999E-3</v>
      </c>
      <c r="FM46" s="82">
        <f t="shared" si="136"/>
        <v>4.5999999999999982E-3</v>
      </c>
      <c r="FN46" s="82">
        <f t="shared" si="136"/>
        <v>-1.8100000000000002E-2</v>
      </c>
      <c r="FO46" s="82">
        <f t="shared" si="136"/>
        <v>-1.6500000000000001E-2</v>
      </c>
      <c r="FP46" s="82">
        <f t="shared" si="136"/>
        <v>-1.0600000000000002E-2</v>
      </c>
      <c r="FQ46" s="82">
        <f t="shared" si="136"/>
        <v>0</v>
      </c>
      <c r="FR46" s="82">
        <f t="shared" si="136"/>
        <v>0</v>
      </c>
      <c r="FS46" s="82">
        <f t="shared" si="136"/>
        <v>1.37E-2</v>
      </c>
      <c r="FT46" s="82">
        <f t="shared" si="136"/>
        <v>1.8500000000000003E-2</v>
      </c>
      <c r="FU46" s="82">
        <f t="shared" si="136"/>
        <v>1.3299999999999999E-2</v>
      </c>
      <c r="FV46" s="82">
        <f t="shared" si="136"/>
        <v>-1.3000000000000004E-3</v>
      </c>
      <c r="FW46" s="82">
        <f t="shared" si="136"/>
        <v>2.0899999999999998E-2</v>
      </c>
      <c r="FX46" s="82">
        <f t="shared" si="136"/>
        <v>0</v>
      </c>
      <c r="FY46" s="82">
        <f t="shared" si="136"/>
        <v>0</v>
      </c>
      <c r="FZ46" s="82">
        <f t="shared" si="136"/>
        <v>-6.8599999999999994E-2</v>
      </c>
      <c r="GA46" s="82">
        <f t="shared" si="136"/>
        <v>-7.999999999999995E-4</v>
      </c>
      <c r="GB46" s="82">
        <f t="shared" si="136"/>
        <v>-2.8000000000000001E-2</v>
      </c>
      <c r="GC46" s="82">
        <f t="shared" si="136"/>
        <v>-1.4000000000000002E-3</v>
      </c>
      <c r="GD46" s="82">
        <f t="shared" si="136"/>
        <v>5.5000000000000005E-3</v>
      </c>
      <c r="GE46" s="82">
        <f t="shared" si="136"/>
        <v>0</v>
      </c>
      <c r="GF46" s="82">
        <f t="shared" si="136"/>
        <v>0</v>
      </c>
      <c r="GG46" s="82">
        <f t="shared" si="136"/>
        <v>-1.1299999999999999E-2</v>
      </c>
      <c r="GH46" s="82">
        <f t="shared" si="136"/>
        <v>-7.3899999999999993E-2</v>
      </c>
      <c r="GI46" s="82">
        <f t="shared" si="136"/>
        <v>-1.9900000000000001E-2</v>
      </c>
      <c r="GJ46" s="82">
        <f t="shared" si="136"/>
        <v>2.8E-3</v>
      </c>
      <c r="GK46" s="82">
        <f t="shared" si="136"/>
        <v>-2.9999999999999949E-4</v>
      </c>
      <c r="GL46" s="82">
        <f t="shared" si="136"/>
        <v>0</v>
      </c>
      <c r="GM46" s="82">
        <f t="shared" si="136"/>
        <v>0</v>
      </c>
      <c r="GN46" s="81" t="e">
        <f t="shared" si="12"/>
        <v>#VALUE!</v>
      </c>
      <c r="GO46" s="81" t="e">
        <f t="shared" si="13"/>
        <v>#VALUE!</v>
      </c>
      <c r="GP46" s="81" t="e">
        <f t="shared" si="14"/>
        <v>#VALUE!</v>
      </c>
      <c r="GR46" t="s">
        <v>0</v>
      </c>
      <c r="GS46" s="245">
        <v>4.1500000000000002E-2</v>
      </c>
      <c r="GT46" s="83">
        <v>4.1500000000000002E-2</v>
      </c>
      <c r="GU46" s="83">
        <v>4.0500000000000001E-2</v>
      </c>
      <c r="GV46" s="83">
        <v>3.85E-2</v>
      </c>
      <c r="GW46" s="83">
        <v>3.85E-2</v>
      </c>
      <c r="GX46" s="84" t="s">
        <v>1</v>
      </c>
      <c r="GY46" s="83">
        <v>3.85E-2</v>
      </c>
      <c r="GZ46" s="82">
        <f t="shared" ref="GZ46:ID46" si="137">SUM( -GZ9, -GZ17, -GZ24,GZ30, -GZ35, -GZ39,GZ42,GZ44)</f>
        <v>-5.3400000000000003E-2</v>
      </c>
      <c r="HA46" s="82">
        <f t="shared" si="137"/>
        <v>3.1000000000000003E-3</v>
      </c>
      <c r="HB46" s="82">
        <f t="shared" si="137"/>
        <v>-3.73E-2</v>
      </c>
      <c r="HC46" s="82">
        <f t="shared" si="137"/>
        <v>-1.2699999999999998E-2</v>
      </c>
      <c r="HD46" s="82">
        <f t="shared" si="137"/>
        <v>2.1000000000000005E-2</v>
      </c>
      <c r="HE46" s="82">
        <f t="shared" si="137"/>
        <v>0</v>
      </c>
      <c r="HF46" s="82">
        <f t="shared" si="137"/>
        <v>0</v>
      </c>
      <c r="HG46" s="82">
        <f t="shared" si="137"/>
        <v>-2.8999999999999998E-2</v>
      </c>
      <c r="HH46" s="82">
        <f t="shared" si="137"/>
        <v>-5.899999999999999E-3</v>
      </c>
      <c r="HI46" s="82">
        <f t="shared" si="137"/>
        <v>-9.8999999999999991E-3</v>
      </c>
      <c r="HJ46" s="82">
        <f t="shared" si="137"/>
        <v>6.6699999999999995E-2</v>
      </c>
      <c r="HK46" s="82">
        <f t="shared" si="137"/>
        <v>-2.3999999999999994E-3</v>
      </c>
      <c r="HL46" s="82">
        <f t="shared" si="137"/>
        <v>0</v>
      </c>
      <c r="HM46" s="82">
        <f t="shared" si="137"/>
        <v>0</v>
      </c>
      <c r="HN46" s="82">
        <f t="shared" si="137"/>
        <v>-3.4799999999999998E-2</v>
      </c>
      <c r="HO46" s="82">
        <f t="shared" si="137"/>
        <v>1.6099999999999996E-2</v>
      </c>
      <c r="HP46" s="82">
        <f t="shared" si="137"/>
        <v>2.0999999999999999E-3</v>
      </c>
      <c r="HQ46" s="82">
        <f t="shared" si="137"/>
        <v>2.1099999999999997E-2</v>
      </c>
      <c r="HR46" s="82">
        <f t="shared" si="137"/>
        <v>3.1299999999999994E-2</v>
      </c>
      <c r="HS46" s="82">
        <f t="shared" si="137"/>
        <v>0</v>
      </c>
      <c r="HT46" s="82">
        <f t="shared" si="137"/>
        <v>0</v>
      </c>
      <c r="HU46" s="82">
        <f t="shared" si="137"/>
        <v>-4.1799999999999997E-2</v>
      </c>
      <c r="HV46" s="82">
        <f t="shared" si="137"/>
        <v>-7.7999999999999988E-3</v>
      </c>
      <c r="HW46" s="82">
        <f t="shared" si="137"/>
        <v>2.4899999999999999E-2</v>
      </c>
      <c r="HX46" s="82">
        <f t="shared" si="137"/>
        <v>1.1999999999999992E-3</v>
      </c>
      <c r="HY46" s="82">
        <f t="shared" si="137"/>
        <v>1.46E-2</v>
      </c>
      <c r="HZ46" s="82">
        <f t="shared" si="137"/>
        <v>0</v>
      </c>
      <c r="IA46" s="82">
        <f t="shared" si="137"/>
        <v>0</v>
      </c>
      <c r="IB46" s="82">
        <f t="shared" si="137"/>
        <v>4.0000000000000001E-3</v>
      </c>
      <c r="IC46" s="82">
        <f t="shared" si="137"/>
        <v>-7.6999999999999985E-3</v>
      </c>
      <c r="ID46" s="82">
        <f t="shared" si="137"/>
        <v>0</v>
      </c>
      <c r="IE46" s="81">
        <f t="shared" si="15"/>
        <v>-5.3400000000000003E-2</v>
      </c>
      <c r="IF46" s="81">
        <f t="shared" si="16"/>
        <v>-1.1806451612903232E-3</v>
      </c>
      <c r="IG46" s="81">
        <f t="shared" si="17"/>
        <v>6.6699999999999995E-2</v>
      </c>
      <c r="IJ46" s="245">
        <v>4.1500000000000002E-2</v>
      </c>
      <c r="IK46" s="83">
        <v>4.1500000000000002E-2</v>
      </c>
      <c r="IL46" s="83">
        <v>4.0500000000000001E-2</v>
      </c>
      <c r="IM46" s="83">
        <v>3.85E-2</v>
      </c>
      <c r="IN46" s="83">
        <v>3.85E-2</v>
      </c>
      <c r="IO46" s="83">
        <v>3.85E-2</v>
      </c>
      <c r="IP46" s="84" t="s">
        <v>1</v>
      </c>
      <c r="IQ46" s="83">
        <v>3.85E-2</v>
      </c>
      <c r="IR46" s="82">
        <f t="shared" ref="IR46:JV46" si="138">SUM( -IR9, -IR17, -IR24,IR30, -IR35, -IR39,IR42,IR44)</f>
        <v>-2.3900000000000001E-2</v>
      </c>
      <c r="IS46" s="82">
        <f t="shared" si="138"/>
        <v>-2.5000000000000001E-3</v>
      </c>
      <c r="IT46" s="82">
        <f t="shared" si="138"/>
        <v>-7.4999999999999989E-3</v>
      </c>
      <c r="IU46" s="82">
        <f t="shared" si="138"/>
        <v>0</v>
      </c>
      <c r="IV46" s="82">
        <f t="shared" si="138"/>
        <v>0</v>
      </c>
      <c r="IW46" s="82">
        <f t="shared" si="138"/>
        <v>3.4599999999999999E-2</v>
      </c>
      <c r="IX46" s="82">
        <f t="shared" si="138"/>
        <v>1.5100000000000001E-2</v>
      </c>
      <c r="IY46" s="82">
        <f t="shared" si="138"/>
        <v>-2.3300000000000001E-2</v>
      </c>
      <c r="IZ46" s="82">
        <f t="shared" si="138"/>
        <v>2.5000000000000001E-2</v>
      </c>
      <c r="JA46" s="82">
        <f t="shared" si="138"/>
        <v>-8.6E-3</v>
      </c>
      <c r="JB46" s="82">
        <f t="shared" si="138"/>
        <v>0</v>
      </c>
      <c r="JC46" s="82">
        <f t="shared" si="138"/>
        <v>0</v>
      </c>
      <c r="JD46" s="82">
        <f t="shared" si="138"/>
        <v>1.3600000000000001E-2</v>
      </c>
      <c r="JE46" s="82">
        <f t="shared" si="138"/>
        <v>-1.6800000000000002E-2</v>
      </c>
      <c r="JF46" s="82">
        <f t="shared" si="138"/>
        <v>-3.1999999999999997E-3</v>
      </c>
      <c r="JG46" s="82">
        <f t="shared" si="138"/>
        <v>2.3699999999999999E-2</v>
      </c>
      <c r="JH46" s="82">
        <f t="shared" si="138"/>
        <v>-2.4400000000000002E-2</v>
      </c>
      <c r="JI46" s="82">
        <f t="shared" si="138"/>
        <v>0</v>
      </c>
      <c r="JJ46" s="82">
        <f t="shared" si="138"/>
        <v>0</v>
      </c>
      <c r="JK46" s="82">
        <f t="shared" si="138"/>
        <v>-2.7000000000000001E-3</v>
      </c>
      <c r="JL46" s="82">
        <f t="shared" si="138"/>
        <v>-5.2200000000000003E-2</v>
      </c>
      <c r="JM46" s="82">
        <f t="shared" si="138"/>
        <v>-3.5499999999999997E-2</v>
      </c>
      <c r="JN46" s="82">
        <f t="shared" si="138"/>
        <v>-2.5000000000000005E-3</v>
      </c>
      <c r="JO46" s="82">
        <f t="shared" si="138"/>
        <v>-3.7100000000000001E-2</v>
      </c>
      <c r="JP46" s="82">
        <f t="shared" si="138"/>
        <v>0</v>
      </c>
      <c r="JQ46" s="82">
        <f t="shared" si="138"/>
        <v>0</v>
      </c>
      <c r="JR46" s="82">
        <f t="shared" si="138"/>
        <v>-1.7899999999999999E-2</v>
      </c>
      <c r="JS46" s="82">
        <f t="shared" si="138"/>
        <v>-7.4999999999999997E-3</v>
      </c>
      <c r="JT46" s="82">
        <f t="shared" si="138"/>
        <v>-2.4899999999999999E-2</v>
      </c>
      <c r="JU46" s="82">
        <f t="shared" si="138"/>
        <v>-2.3699999999999999E-2</v>
      </c>
      <c r="JV46" s="82">
        <f t="shared" si="138"/>
        <v>6.3500000000000001E-2</v>
      </c>
      <c r="JW46" s="81">
        <f t="shared" si="18"/>
        <v>-5.2200000000000003E-2</v>
      </c>
      <c r="JX46" s="81">
        <f t="shared" si="19"/>
        <v>-4.4741935483870975E-3</v>
      </c>
      <c r="JY46" s="81">
        <f t="shared" si="20"/>
        <v>6.3500000000000001E-2</v>
      </c>
      <c r="KB46" s="245">
        <v>4.1500000000000002E-2</v>
      </c>
      <c r="KC46" s="83">
        <v>4.1500000000000002E-2</v>
      </c>
      <c r="KD46" s="83">
        <v>4.0500000000000001E-2</v>
      </c>
      <c r="KE46" s="83">
        <v>3.85E-2</v>
      </c>
      <c r="KF46" s="83">
        <v>3.85E-2</v>
      </c>
      <c r="KG46" s="83">
        <v>3.85E-2</v>
      </c>
      <c r="KH46" s="83">
        <v>3.85E-2</v>
      </c>
      <c r="KI46" s="84" t="s">
        <v>1</v>
      </c>
      <c r="KJ46" s="245">
        <v>3.85E-2</v>
      </c>
      <c r="KK46" s="82">
        <f t="shared" ref="KK46:LO46" si="139">SUM( -KK9, -KK17, -KK24,KK30, -KK35, -KK39,KK42,KK44)</f>
        <v>0</v>
      </c>
      <c r="KL46" s="82">
        <f t="shared" si="139"/>
        <v>0</v>
      </c>
      <c r="KM46" s="82">
        <f t="shared" si="139"/>
        <v>1.5799999999999998E-2</v>
      </c>
      <c r="KN46" s="82">
        <f t="shared" si="139"/>
        <v>-9.0000000000000011E-3</v>
      </c>
      <c r="KO46" s="82">
        <f t="shared" si="139"/>
        <v>0.01</v>
      </c>
      <c r="KP46" s="82">
        <f t="shared" si="139"/>
        <v>-2.8999999999999998E-2</v>
      </c>
      <c r="KQ46" s="82">
        <f t="shared" si="139"/>
        <v>3.3299999999999996E-2</v>
      </c>
      <c r="KR46" s="82">
        <f t="shared" si="139"/>
        <v>0</v>
      </c>
      <c r="KS46" s="82">
        <f t="shared" si="139"/>
        <v>0</v>
      </c>
      <c r="KT46" s="82">
        <f t="shared" si="139"/>
        <v>1.0699999999999999E-2</v>
      </c>
      <c r="KU46" s="82">
        <f t="shared" si="139"/>
        <v>2.6799999999999997E-2</v>
      </c>
      <c r="KV46" s="82">
        <f t="shared" si="139"/>
        <v>4.0000000000000018E-4</v>
      </c>
      <c r="KW46" s="82">
        <f t="shared" si="139"/>
        <v>-9.7000000000000003E-3</v>
      </c>
      <c r="KX46" s="82">
        <f t="shared" si="139"/>
        <v>-1.15E-2</v>
      </c>
      <c r="KY46" s="82">
        <f t="shared" si="139"/>
        <v>0</v>
      </c>
      <c r="KZ46" s="82">
        <f t="shared" si="139"/>
        <v>0</v>
      </c>
      <c r="LA46" s="82">
        <f t="shared" si="139"/>
        <v>-6.6E-3</v>
      </c>
      <c r="LB46" s="82">
        <f t="shared" si="139"/>
        <v>-2.4900000000000002E-2</v>
      </c>
      <c r="LC46" s="82">
        <f t="shared" si="139"/>
        <v>5.5899999999999998E-2</v>
      </c>
      <c r="LD46" s="82">
        <f t="shared" si="139"/>
        <v>-1.3999999999999999E-2</v>
      </c>
      <c r="LE46" s="82">
        <f t="shared" si="139"/>
        <v>2.0499999999999997E-2</v>
      </c>
      <c r="LF46" s="82">
        <f t="shared" si="139"/>
        <v>0</v>
      </c>
      <c r="LG46" s="82">
        <f t="shared" si="139"/>
        <v>0</v>
      </c>
      <c r="LH46" s="82">
        <f t="shared" si="139"/>
        <v>6.1000000000000004E-3</v>
      </c>
      <c r="LI46" s="82">
        <f t="shared" si="139"/>
        <v>-1.2799999999999999E-2</v>
      </c>
      <c r="LJ46" s="82">
        <f t="shared" si="139"/>
        <v>5.5999999999999999E-3</v>
      </c>
      <c r="LK46" s="82">
        <f t="shared" si="139"/>
        <v>-7.4000000000000003E-3</v>
      </c>
      <c r="LL46" s="82">
        <f t="shared" si="139"/>
        <v>-3.3300000000000003E-2</v>
      </c>
      <c r="LM46" s="82">
        <f t="shared" si="139"/>
        <v>0</v>
      </c>
      <c r="LN46" s="82">
        <f t="shared" si="139"/>
        <v>0</v>
      </c>
      <c r="LO46" s="82">
        <f t="shared" si="139"/>
        <v>1.5900000000000001E-2</v>
      </c>
      <c r="LP46" s="81">
        <f t="shared" si="21"/>
        <v>-3.3300000000000003E-2</v>
      </c>
      <c r="LQ46" s="81">
        <f t="shared" si="22"/>
        <v>1.3806451612903218E-3</v>
      </c>
      <c r="LR46" s="81">
        <f t="shared" si="23"/>
        <v>5.5899999999999998E-2</v>
      </c>
      <c r="LU46" s="245">
        <v>4.1500000000000002E-2</v>
      </c>
      <c r="LV46" s="83">
        <v>4.1500000000000002E-2</v>
      </c>
      <c r="LW46" s="83">
        <v>4.0500000000000001E-2</v>
      </c>
      <c r="LX46" s="83">
        <v>3.85E-2</v>
      </c>
      <c r="LY46" s="83">
        <v>3.85E-2</v>
      </c>
      <c r="LZ46" s="83">
        <v>3.85E-2</v>
      </c>
      <c r="MA46" s="83">
        <v>3.85E-2</v>
      </c>
      <c r="MB46" s="245">
        <v>3.85E-2</v>
      </c>
      <c r="MC46" s="84" t="s">
        <v>1</v>
      </c>
      <c r="MD46" s="245">
        <v>3.85E-2</v>
      </c>
      <c r="ME46" s="82">
        <f t="shared" ref="ME46:NI46" si="140">SUM( -ME9, -ME17, -ME24,ME30, -ME35, -ME39,ME42,ME44)</f>
        <v>2.7399999999999997E-2</v>
      </c>
      <c r="MF46" s="82">
        <f t="shared" si="140"/>
        <v>6.6000000000000008E-3</v>
      </c>
      <c r="MG46" s="82">
        <f t="shared" si="140"/>
        <v>1.6199999999999999E-2</v>
      </c>
      <c r="MH46" s="82">
        <f t="shared" si="140"/>
        <v>1.0000000000000015E-3</v>
      </c>
      <c r="MI46" s="82">
        <f t="shared" si="140"/>
        <v>0</v>
      </c>
      <c r="MJ46" s="82">
        <f t="shared" si="140"/>
        <v>0</v>
      </c>
      <c r="MK46" s="82">
        <f t="shared" si="140"/>
        <v>3.6400000000000002E-2</v>
      </c>
      <c r="ML46" s="82">
        <f t="shared" si="140"/>
        <v>2.7400000000000001E-2</v>
      </c>
      <c r="MM46" s="82">
        <f t="shared" si="140"/>
        <v>-1.7999999999999999E-2</v>
      </c>
      <c r="MN46" s="82">
        <f t="shared" si="140"/>
        <v>1.9899999999999998E-2</v>
      </c>
      <c r="MO46" s="82">
        <f t="shared" si="140"/>
        <v>-2.5999999999999999E-3</v>
      </c>
      <c r="MP46" s="82">
        <f t="shared" si="140"/>
        <v>0</v>
      </c>
      <c r="MQ46" s="82">
        <f t="shared" si="140"/>
        <v>0</v>
      </c>
      <c r="MR46" s="82">
        <f t="shared" si="140"/>
        <v>8.9000000000000017E-3</v>
      </c>
      <c r="MS46" s="82">
        <f t="shared" si="140"/>
        <v>2.6600000000000002E-2</v>
      </c>
      <c r="MT46" s="82">
        <f t="shared" si="140"/>
        <v>2.4199999999999999E-2</v>
      </c>
      <c r="MU46" s="82">
        <f t="shared" si="140"/>
        <v>-2.5500000000000002E-2</v>
      </c>
      <c r="MV46" s="82">
        <f t="shared" si="140"/>
        <v>5.0000000000000001E-3</v>
      </c>
      <c r="MW46" s="82">
        <f t="shared" si="140"/>
        <v>0</v>
      </c>
      <c r="MX46" s="82">
        <f t="shared" si="140"/>
        <v>0</v>
      </c>
      <c r="MY46" s="82">
        <f t="shared" si="140"/>
        <v>1.06E-2</v>
      </c>
      <c r="MZ46" s="82">
        <f t="shared" si="140"/>
        <v>5.8599999999999999E-2</v>
      </c>
      <c r="NA46" s="82">
        <f t="shared" si="140"/>
        <v>1.3200000000000002E-2</v>
      </c>
      <c r="NB46" s="82">
        <f t="shared" si="140"/>
        <v>-1.1900000000000001E-2</v>
      </c>
      <c r="NC46" s="82">
        <f t="shared" si="140"/>
        <v>1.3299999999999999E-2</v>
      </c>
      <c r="ND46" s="82">
        <f t="shared" si="140"/>
        <v>0</v>
      </c>
      <c r="NE46" s="82">
        <f t="shared" si="140"/>
        <v>0</v>
      </c>
      <c r="NF46" s="82">
        <f t="shared" si="140"/>
        <v>0</v>
      </c>
      <c r="NG46" s="82">
        <f t="shared" si="140"/>
        <v>0</v>
      </c>
      <c r="NH46" s="82">
        <f t="shared" si="140"/>
        <v>0</v>
      </c>
      <c r="NI46" s="82">
        <f t="shared" si="140"/>
        <v>0</v>
      </c>
      <c r="NJ46" s="81">
        <f t="shared" si="24"/>
        <v>-2.5500000000000002E-2</v>
      </c>
      <c r="NK46" s="81">
        <f t="shared" si="25"/>
        <v>7.6548387096774199E-3</v>
      </c>
      <c r="NL46" s="81">
        <f t="shared" si="26"/>
        <v>5.8599999999999999E-2</v>
      </c>
      <c r="NO46" s="85"/>
      <c r="NP46" s="85"/>
      <c r="NQ46" s="85"/>
      <c r="NR46" s="85"/>
      <c r="NS46" s="85"/>
      <c r="NT46" s="85"/>
      <c r="NU46" s="85"/>
      <c r="NV46" s="85"/>
      <c r="NW46" s="85"/>
      <c r="NX46" s="84" t="s">
        <v>1</v>
      </c>
      <c r="NY46" s="86"/>
      <c r="NZ46" s="82">
        <f t="shared" ref="NZ46:PD46" si="141">SUM( -NZ9, -NZ17, -NZ24,NZ30, -NZ35, -NZ39,NZ42,NZ44)</f>
        <v>0</v>
      </c>
      <c r="OA46" s="82">
        <f t="shared" si="141"/>
        <v>0</v>
      </c>
      <c r="OB46" s="82">
        <f t="shared" si="141"/>
        <v>0</v>
      </c>
      <c r="OC46" s="82">
        <f t="shared" si="141"/>
        <v>0</v>
      </c>
      <c r="OD46" s="82">
        <f t="shared" si="141"/>
        <v>0</v>
      </c>
      <c r="OE46" s="82">
        <f t="shared" si="141"/>
        <v>0</v>
      </c>
      <c r="OF46" s="82">
        <f t="shared" si="141"/>
        <v>0</v>
      </c>
      <c r="OG46" s="82">
        <f t="shared" si="141"/>
        <v>0</v>
      </c>
      <c r="OH46" s="82">
        <f t="shared" si="141"/>
        <v>0</v>
      </c>
      <c r="OI46" s="82">
        <f t="shared" si="141"/>
        <v>0</v>
      </c>
      <c r="OJ46" s="82">
        <f t="shared" si="141"/>
        <v>0</v>
      </c>
      <c r="OK46" s="82">
        <f t="shared" si="141"/>
        <v>0</v>
      </c>
      <c r="OL46" s="82">
        <f t="shared" si="141"/>
        <v>0</v>
      </c>
      <c r="OM46" s="82">
        <f t="shared" si="141"/>
        <v>0</v>
      </c>
      <c r="ON46" s="82">
        <f t="shared" si="141"/>
        <v>0</v>
      </c>
      <c r="OO46" s="82">
        <f t="shared" si="141"/>
        <v>0</v>
      </c>
      <c r="OP46" s="82">
        <f t="shared" si="141"/>
        <v>0</v>
      </c>
      <c r="OQ46" s="82">
        <f t="shared" si="141"/>
        <v>0</v>
      </c>
      <c r="OR46" s="82">
        <f t="shared" si="141"/>
        <v>0</v>
      </c>
      <c r="OS46" s="82">
        <f t="shared" si="141"/>
        <v>0</v>
      </c>
      <c r="OT46" s="82">
        <f t="shared" si="141"/>
        <v>0</v>
      </c>
      <c r="OU46" s="82">
        <f t="shared" si="141"/>
        <v>0</v>
      </c>
      <c r="OV46" s="82">
        <f t="shared" si="141"/>
        <v>0</v>
      </c>
      <c r="OW46" s="82">
        <f t="shared" si="141"/>
        <v>0</v>
      </c>
      <c r="OX46" s="82">
        <f t="shared" si="141"/>
        <v>0</v>
      </c>
      <c r="OY46" s="82">
        <f t="shared" si="141"/>
        <v>0</v>
      </c>
      <c r="OZ46" s="82">
        <f t="shared" si="141"/>
        <v>0</v>
      </c>
      <c r="PA46" s="82">
        <f t="shared" si="141"/>
        <v>0</v>
      </c>
      <c r="PB46" s="82">
        <f t="shared" si="141"/>
        <v>0</v>
      </c>
      <c r="PC46" s="82">
        <f t="shared" si="141"/>
        <v>0</v>
      </c>
      <c r="PD46" s="82">
        <f t="shared" si="141"/>
        <v>0</v>
      </c>
      <c r="PE46" s="81">
        <f t="shared" si="27"/>
        <v>0</v>
      </c>
      <c r="PF46" s="81">
        <f t="shared" si="28"/>
        <v>0</v>
      </c>
      <c r="PG46" s="81">
        <f t="shared" si="29"/>
        <v>0</v>
      </c>
      <c r="PJ46" s="85"/>
      <c r="PK46" s="85"/>
      <c r="PL46" s="85"/>
      <c r="PM46" s="85"/>
      <c r="PN46" s="85"/>
      <c r="PO46" s="85"/>
      <c r="PP46" s="85"/>
      <c r="PQ46" s="85"/>
      <c r="PR46" s="85"/>
      <c r="PS46" s="85"/>
      <c r="PT46" s="84" t="s">
        <v>1</v>
      </c>
      <c r="PU46" s="86"/>
      <c r="PV46" s="82">
        <f t="shared" ref="PV46:QZ46" si="142">SUM( -PV9, -PV17, -PV24,PV30, -PV35, -PV39,PV42,PV44)</f>
        <v>0</v>
      </c>
      <c r="PW46" s="82">
        <f t="shared" si="142"/>
        <v>0</v>
      </c>
      <c r="PX46" s="82">
        <f t="shared" si="142"/>
        <v>0</v>
      </c>
      <c r="PY46" s="82">
        <f t="shared" si="142"/>
        <v>0</v>
      </c>
      <c r="PZ46" s="82">
        <f t="shared" si="142"/>
        <v>0</v>
      </c>
      <c r="QA46" s="82">
        <f t="shared" si="142"/>
        <v>0</v>
      </c>
      <c r="QB46" s="82">
        <f t="shared" si="142"/>
        <v>0</v>
      </c>
      <c r="QC46" s="82">
        <f t="shared" si="142"/>
        <v>0</v>
      </c>
      <c r="QD46" s="82">
        <f t="shared" si="142"/>
        <v>0</v>
      </c>
      <c r="QE46" s="82">
        <f t="shared" si="142"/>
        <v>0</v>
      </c>
      <c r="QF46" s="82">
        <f t="shared" si="142"/>
        <v>0</v>
      </c>
      <c r="QG46" s="82">
        <f t="shared" si="142"/>
        <v>0</v>
      </c>
      <c r="QH46" s="82">
        <f t="shared" si="142"/>
        <v>0</v>
      </c>
      <c r="QI46" s="82">
        <f t="shared" si="142"/>
        <v>0</v>
      </c>
      <c r="QJ46" s="82">
        <f t="shared" si="142"/>
        <v>0</v>
      </c>
      <c r="QK46" s="82">
        <f t="shared" si="142"/>
        <v>0</v>
      </c>
      <c r="QL46" s="82">
        <f t="shared" si="142"/>
        <v>0</v>
      </c>
      <c r="QM46" s="82">
        <f t="shared" si="142"/>
        <v>0</v>
      </c>
      <c r="QN46" s="82">
        <f t="shared" si="142"/>
        <v>0</v>
      </c>
      <c r="QO46" s="82">
        <f t="shared" si="142"/>
        <v>0</v>
      </c>
      <c r="QP46" s="82">
        <f t="shared" si="142"/>
        <v>0</v>
      </c>
      <c r="QQ46" s="82">
        <f t="shared" si="142"/>
        <v>0</v>
      </c>
      <c r="QR46" s="82">
        <f t="shared" si="142"/>
        <v>0</v>
      </c>
      <c r="QS46" s="82">
        <f t="shared" si="142"/>
        <v>0</v>
      </c>
      <c r="QT46" s="82">
        <f t="shared" si="142"/>
        <v>0</v>
      </c>
      <c r="QU46" s="82">
        <f t="shared" si="142"/>
        <v>0</v>
      </c>
      <c r="QV46" s="82">
        <f t="shared" si="142"/>
        <v>0</v>
      </c>
      <c r="QW46" s="82">
        <f t="shared" si="142"/>
        <v>0</v>
      </c>
      <c r="QX46" s="82">
        <f t="shared" si="142"/>
        <v>0</v>
      </c>
      <c r="QY46" s="82">
        <f t="shared" si="142"/>
        <v>0</v>
      </c>
      <c r="QZ46" s="82">
        <f t="shared" si="142"/>
        <v>0</v>
      </c>
      <c r="RA46" s="81">
        <f t="shared" si="30"/>
        <v>0</v>
      </c>
      <c r="RB46" s="81">
        <f t="shared" si="31"/>
        <v>0</v>
      </c>
      <c r="RC46" s="81">
        <f t="shared" si="32"/>
        <v>0</v>
      </c>
      <c r="RF46" s="85"/>
      <c r="RG46" s="85"/>
      <c r="RH46" s="85"/>
      <c r="RI46" s="85"/>
      <c r="RJ46" s="85"/>
      <c r="RK46" s="85"/>
      <c r="RL46" s="85"/>
      <c r="RM46" s="85"/>
      <c r="RN46" s="85"/>
      <c r="RO46" s="85"/>
      <c r="RP46" s="85"/>
      <c r="RQ46" s="84" t="s">
        <v>1</v>
      </c>
      <c r="RR46" s="83"/>
      <c r="RS46" s="82">
        <f t="shared" ref="RS46:SW46" si="143">SUM( -RS9, -RS17, -RS24,RS30, -RS35, -RS39,RS42,RS44)</f>
        <v>0</v>
      </c>
      <c r="RT46" s="82">
        <f t="shared" si="143"/>
        <v>0</v>
      </c>
      <c r="RU46" s="82">
        <f t="shared" si="143"/>
        <v>0</v>
      </c>
      <c r="RV46" s="82">
        <f t="shared" si="143"/>
        <v>0</v>
      </c>
      <c r="RW46" s="82">
        <f t="shared" si="143"/>
        <v>0</v>
      </c>
      <c r="RX46" s="82">
        <f t="shared" si="143"/>
        <v>0</v>
      </c>
      <c r="RY46" s="82">
        <f t="shared" si="143"/>
        <v>0</v>
      </c>
      <c r="RZ46" s="82">
        <f t="shared" si="143"/>
        <v>0</v>
      </c>
      <c r="SA46" s="82">
        <f t="shared" si="143"/>
        <v>0</v>
      </c>
      <c r="SB46" s="82">
        <f t="shared" si="143"/>
        <v>0</v>
      </c>
      <c r="SC46" s="82">
        <f t="shared" si="143"/>
        <v>0</v>
      </c>
      <c r="SD46" s="82">
        <f t="shared" si="143"/>
        <v>0</v>
      </c>
      <c r="SE46" s="82">
        <f t="shared" si="143"/>
        <v>0</v>
      </c>
      <c r="SF46" s="82">
        <f t="shared" si="143"/>
        <v>0</v>
      </c>
      <c r="SG46" s="82">
        <f t="shared" si="143"/>
        <v>0</v>
      </c>
      <c r="SH46" s="82">
        <f t="shared" si="143"/>
        <v>0</v>
      </c>
      <c r="SI46" s="82">
        <f t="shared" si="143"/>
        <v>0</v>
      </c>
      <c r="SJ46" s="82">
        <f t="shared" si="143"/>
        <v>0</v>
      </c>
      <c r="SK46" s="82">
        <f t="shared" si="143"/>
        <v>0</v>
      </c>
      <c r="SL46" s="82">
        <f t="shared" si="143"/>
        <v>0</v>
      </c>
      <c r="SM46" s="82">
        <f t="shared" si="143"/>
        <v>0</v>
      </c>
      <c r="SN46" s="82">
        <f t="shared" si="143"/>
        <v>0</v>
      </c>
      <c r="SO46" s="82">
        <f t="shared" si="143"/>
        <v>0</v>
      </c>
      <c r="SP46" s="82">
        <f t="shared" si="143"/>
        <v>0</v>
      </c>
      <c r="SQ46" s="82">
        <f t="shared" si="143"/>
        <v>0</v>
      </c>
      <c r="SR46" s="82">
        <f t="shared" si="143"/>
        <v>0</v>
      </c>
      <c r="SS46" s="82">
        <f t="shared" si="143"/>
        <v>0</v>
      </c>
      <c r="ST46" s="82">
        <f t="shared" si="143"/>
        <v>0</v>
      </c>
      <c r="SU46" s="82">
        <f t="shared" si="143"/>
        <v>0</v>
      </c>
      <c r="SV46" s="82">
        <f t="shared" si="143"/>
        <v>0</v>
      </c>
      <c r="SW46" s="82">
        <f t="shared" si="143"/>
        <v>0</v>
      </c>
      <c r="SX46" s="81">
        <f t="shared" si="33"/>
        <v>0</v>
      </c>
      <c r="SY46" s="81">
        <f t="shared" si="34"/>
        <v>0</v>
      </c>
      <c r="SZ46" s="81">
        <f t="shared" si="35"/>
        <v>0</v>
      </c>
    </row>
    <row r="47" spans="1:522" ht="15.75" thickBot="1" x14ac:dyDescent="0.3">
      <c r="A47" s="44"/>
      <c r="B47" s="79"/>
      <c r="C47" s="44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7"/>
      <c r="AJ47" s="77"/>
      <c r="AK47" s="77"/>
      <c r="AL47" t="s">
        <v>0</v>
      </c>
      <c r="AM47" s="193"/>
      <c r="AN47" s="79"/>
      <c r="AO47" s="44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7"/>
      <c r="BV47" s="77"/>
      <c r="BW47" s="77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79"/>
      <c r="CR47" s="44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N47" s="44"/>
      <c r="DO47" s="44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7"/>
      <c r="EV47" s="77"/>
      <c r="EW47" s="77"/>
      <c r="EX47" s="44"/>
      <c r="EY47" s="44"/>
      <c r="EZ47" s="44"/>
      <c r="FC47" s="44"/>
      <c r="FD47" s="79"/>
      <c r="FE47" s="44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7"/>
      <c r="GL47" s="77"/>
      <c r="GM47" s="77"/>
      <c r="GN47" s="44"/>
      <c r="GO47" s="44"/>
      <c r="GP47" s="44"/>
      <c r="GS47" s="44"/>
      <c r="GT47" s="44"/>
      <c r="GU47" s="79"/>
      <c r="GV47" s="44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7"/>
      <c r="HP47" s="77"/>
      <c r="HQ47" s="77"/>
      <c r="HR47" s="44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44"/>
      <c r="ID47" s="44"/>
      <c r="IE47" s="44"/>
      <c r="IF47" s="44"/>
      <c r="IG47" s="44"/>
      <c r="IJ47" s="44"/>
      <c r="IK47" s="44"/>
      <c r="IL47" s="44"/>
      <c r="IM47" s="79"/>
      <c r="IN47" s="44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7"/>
      <c r="JQ47" s="77"/>
      <c r="JR47" s="77"/>
      <c r="JS47" s="44"/>
      <c r="JT47" s="44"/>
      <c r="JU47" s="44"/>
      <c r="JV47" s="44"/>
      <c r="JW47" s="44"/>
      <c r="JX47" s="44"/>
      <c r="JY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T47" t="s">
        <v>0</v>
      </c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</row>
    <row r="48" spans="1:522" ht="15.75" thickBot="1" x14ac:dyDescent="0.3">
      <c r="A48" s="40" t="s">
        <v>97</v>
      </c>
      <c r="B48" s="61" t="s">
        <v>30</v>
      </c>
      <c r="C48" s="61" t="s">
        <v>54</v>
      </c>
      <c r="D48" s="40" t="s">
        <v>63</v>
      </c>
      <c r="E48" s="40" t="s">
        <v>53</v>
      </c>
      <c r="F48" s="40" t="s">
        <v>52</v>
      </c>
      <c r="G48" s="39"/>
      <c r="H48" s="39"/>
      <c r="I48" s="40" t="s">
        <v>49</v>
      </c>
      <c r="J48" s="40" t="s">
        <v>62</v>
      </c>
      <c r="K48" s="40" t="s">
        <v>61</v>
      </c>
      <c r="L48" s="40" t="s">
        <v>48</v>
      </c>
      <c r="M48" s="40" t="s">
        <v>47</v>
      </c>
      <c r="N48" s="39"/>
      <c r="O48" s="39"/>
      <c r="P48" s="40" t="s">
        <v>44</v>
      </c>
      <c r="Q48" s="40" t="s">
        <v>60</v>
      </c>
      <c r="R48" s="40" t="s">
        <v>59</v>
      </c>
      <c r="S48" s="40" t="s">
        <v>43</v>
      </c>
      <c r="T48" s="40" t="s">
        <v>42</v>
      </c>
      <c r="U48" s="39"/>
      <c r="V48" s="39"/>
      <c r="W48" s="40" t="s">
        <v>39</v>
      </c>
      <c r="X48" s="40" t="s">
        <v>58</v>
      </c>
      <c r="Y48" s="40" t="s">
        <v>57</v>
      </c>
      <c r="Z48" s="40" t="s">
        <v>38</v>
      </c>
      <c r="AA48" s="40" t="s">
        <v>37</v>
      </c>
      <c r="AB48" s="39"/>
      <c r="AC48" s="39"/>
      <c r="AD48" s="40" t="s">
        <v>34</v>
      </c>
      <c r="AE48" s="40" t="s">
        <v>56</v>
      </c>
      <c r="AF48" s="40" t="s">
        <v>55</v>
      </c>
      <c r="AG48" s="40" t="s">
        <v>33</v>
      </c>
      <c r="AH48" s="40" t="s">
        <v>32</v>
      </c>
      <c r="AI48" s="39"/>
      <c r="AJ48" s="39"/>
      <c r="AK48" s="62" t="s">
        <v>97</v>
      </c>
      <c r="AL48" t="s">
        <v>0</v>
      </c>
      <c r="AM48" s="194" t="s">
        <v>70</v>
      </c>
      <c r="AN48" s="61" t="s">
        <v>30</v>
      </c>
      <c r="AO48" s="61" t="s">
        <v>54</v>
      </c>
      <c r="AP48" s="39"/>
      <c r="AQ48" s="39"/>
      <c r="AR48" s="40" t="s">
        <v>52</v>
      </c>
      <c r="AS48" s="40" t="s">
        <v>51</v>
      </c>
      <c r="AT48" s="40" t="s">
        <v>50</v>
      </c>
      <c r="AU48" s="40" t="s">
        <v>49</v>
      </c>
      <c r="AV48" s="40" t="s">
        <v>62</v>
      </c>
      <c r="AW48" s="39"/>
      <c r="AX48" s="39" t="s">
        <v>0</v>
      </c>
      <c r="AY48" s="40" t="s">
        <v>47</v>
      </c>
      <c r="AZ48" s="40" t="s">
        <v>46</v>
      </c>
      <c r="BA48" s="40" t="s">
        <v>45</v>
      </c>
      <c r="BB48" s="40" t="s">
        <v>44</v>
      </c>
      <c r="BC48" s="40" t="s">
        <v>60</v>
      </c>
      <c r="BD48" s="39"/>
      <c r="BE48" s="39"/>
      <c r="BF48" s="40" t="s">
        <v>42</v>
      </c>
      <c r="BG48" s="40" t="s">
        <v>41</v>
      </c>
      <c r="BH48" s="40" t="s">
        <v>40</v>
      </c>
      <c r="BI48" s="40" t="s">
        <v>39</v>
      </c>
      <c r="BJ48" s="40" t="s">
        <v>58</v>
      </c>
      <c r="BK48" s="39"/>
      <c r="BL48" s="39"/>
      <c r="BM48" s="40" t="s">
        <v>37</v>
      </c>
      <c r="BN48" s="40" t="s">
        <v>36</v>
      </c>
      <c r="BO48" s="40" t="s">
        <v>35</v>
      </c>
      <c r="BP48" s="40" t="s">
        <v>34</v>
      </c>
      <c r="BQ48" s="40" t="s">
        <v>56</v>
      </c>
      <c r="BR48" s="39"/>
      <c r="BS48" s="39"/>
      <c r="BT48" s="39"/>
      <c r="BU48" s="39"/>
      <c r="BV48" s="39"/>
      <c r="BW48" s="62" t="s">
        <v>70</v>
      </c>
      <c r="CA48" s="40" t="s">
        <v>69</v>
      </c>
      <c r="CB48" s="61" t="s">
        <v>96</v>
      </c>
      <c r="CC48" s="61" t="s">
        <v>54</v>
      </c>
      <c r="CD48" s="39"/>
      <c r="CE48" s="40" t="s">
        <v>53</v>
      </c>
      <c r="CF48" s="40" t="s">
        <v>52</v>
      </c>
      <c r="CG48" s="40" t="s">
        <v>51</v>
      </c>
      <c r="CH48" s="40" t="s">
        <v>50</v>
      </c>
      <c r="CI48" s="40" t="s">
        <v>49</v>
      </c>
      <c r="CJ48" s="39"/>
      <c r="CK48" s="39"/>
      <c r="CL48" s="40" t="s">
        <v>48</v>
      </c>
      <c r="CM48" s="40" t="s">
        <v>47</v>
      </c>
      <c r="CN48" s="40" t="s">
        <v>46</v>
      </c>
      <c r="CO48" s="40" t="s">
        <v>45</v>
      </c>
      <c r="CP48" s="40" t="s">
        <v>44</v>
      </c>
      <c r="CQ48" s="39"/>
      <c r="CR48" s="39"/>
      <c r="CS48" s="40" t="s">
        <v>43</v>
      </c>
      <c r="CT48" s="40" t="s">
        <v>42</v>
      </c>
      <c r="CU48" s="40" t="s">
        <v>41</v>
      </c>
      <c r="CV48" s="40" t="s">
        <v>40</v>
      </c>
      <c r="CW48" s="40" t="s">
        <v>39</v>
      </c>
      <c r="CX48" s="39"/>
      <c r="CY48" s="39"/>
      <c r="CZ48" s="40" t="s">
        <v>38</v>
      </c>
      <c r="DA48" s="40" t="s">
        <v>37</v>
      </c>
      <c r="DB48" s="40" t="s">
        <v>36</v>
      </c>
      <c r="DC48" s="40" t="s">
        <v>35</v>
      </c>
      <c r="DD48" s="40" t="s">
        <v>34</v>
      </c>
      <c r="DE48" s="39"/>
      <c r="DF48" s="39"/>
      <c r="DG48" s="40" t="s">
        <v>33</v>
      </c>
      <c r="DH48" s="40" t="s">
        <v>32</v>
      </c>
      <c r="DI48" s="39"/>
      <c r="DJ48" s="39"/>
      <c r="DK48" s="38" t="s">
        <v>69</v>
      </c>
      <c r="DP48" s="40" t="s">
        <v>67</v>
      </c>
      <c r="DQ48" s="61" t="s">
        <v>96</v>
      </c>
      <c r="DR48" s="61" t="s">
        <v>54</v>
      </c>
      <c r="DS48" s="40" t="s">
        <v>63</v>
      </c>
      <c r="DT48" s="40" t="s">
        <v>53</v>
      </c>
      <c r="DU48" s="40" t="s">
        <v>52</v>
      </c>
      <c r="DV48" s="40"/>
      <c r="DW48" s="40"/>
      <c r="DX48" s="40" t="s">
        <v>49</v>
      </c>
      <c r="DY48" s="40" t="s">
        <v>62</v>
      </c>
      <c r="DZ48" s="40" t="s">
        <v>61</v>
      </c>
      <c r="EA48" s="40" t="s">
        <v>48</v>
      </c>
      <c r="EB48" s="40" t="s">
        <v>47</v>
      </c>
      <c r="EC48" s="40"/>
      <c r="ED48" s="40"/>
      <c r="EE48" s="40" t="s">
        <v>44</v>
      </c>
      <c r="EF48" s="40" t="s">
        <v>60</v>
      </c>
      <c r="EG48" s="40" t="s">
        <v>59</v>
      </c>
      <c r="EH48" s="40" t="s">
        <v>43</v>
      </c>
      <c r="EI48" s="40" t="s">
        <v>42</v>
      </c>
      <c r="EJ48" s="40"/>
      <c r="EK48" s="40"/>
      <c r="EL48" s="40" t="s">
        <v>39</v>
      </c>
      <c r="EM48" s="40" t="s">
        <v>58</v>
      </c>
      <c r="EN48" s="40" t="s">
        <v>57</v>
      </c>
      <c r="EO48" s="40" t="s">
        <v>38</v>
      </c>
      <c r="EP48" s="40" t="s">
        <v>37</v>
      </c>
      <c r="EQ48" s="40"/>
      <c r="ER48" s="40"/>
      <c r="ES48" s="40" t="s">
        <v>34</v>
      </c>
      <c r="ET48" s="40" t="s">
        <v>56</v>
      </c>
      <c r="EU48" s="40" t="s">
        <v>55</v>
      </c>
      <c r="EV48" s="40" t="s">
        <v>33</v>
      </c>
      <c r="EW48" s="40"/>
      <c r="EX48" s="39"/>
      <c r="EY48" s="39"/>
      <c r="EZ48" s="38" t="s">
        <v>24</v>
      </c>
      <c r="FE48" t="s">
        <v>0</v>
      </c>
      <c r="FF48" s="40" t="s">
        <v>23</v>
      </c>
      <c r="FG48" s="61" t="s">
        <v>96</v>
      </c>
      <c r="FH48" s="61" t="s">
        <v>54</v>
      </c>
      <c r="FI48" s="40" t="s">
        <v>63</v>
      </c>
      <c r="FJ48" s="39" t="s">
        <v>0</v>
      </c>
      <c r="FK48" s="39" t="s">
        <v>0</v>
      </c>
      <c r="FL48" s="40" t="s">
        <v>51</v>
      </c>
      <c r="FM48" s="40" t="s">
        <v>50</v>
      </c>
      <c r="FN48" s="40" t="s">
        <v>49</v>
      </c>
      <c r="FO48" s="40" t="s">
        <v>62</v>
      </c>
      <c r="FP48" s="40" t="s">
        <v>61</v>
      </c>
      <c r="FQ48" s="39" t="s">
        <v>0</v>
      </c>
      <c r="FR48" s="39" t="s">
        <v>0</v>
      </c>
      <c r="FS48" s="40" t="s">
        <v>46</v>
      </c>
      <c r="FT48" s="40" t="s">
        <v>45</v>
      </c>
      <c r="FU48" s="40" t="s">
        <v>44</v>
      </c>
      <c r="FV48" s="40" t="s">
        <v>60</v>
      </c>
      <c r="FW48" s="40" t="s">
        <v>59</v>
      </c>
      <c r="FX48" s="39" t="s">
        <v>0</v>
      </c>
      <c r="FY48" s="39" t="s">
        <v>0</v>
      </c>
      <c r="FZ48" s="40" t="s">
        <v>41</v>
      </c>
      <c r="GA48" s="40" t="s">
        <v>40</v>
      </c>
      <c r="GB48" s="40" t="s">
        <v>39</v>
      </c>
      <c r="GC48" s="40" t="s">
        <v>58</v>
      </c>
      <c r="GD48" s="40" t="s">
        <v>57</v>
      </c>
      <c r="GE48" s="39" t="s">
        <v>0</v>
      </c>
      <c r="GF48" s="39" t="s">
        <v>0</v>
      </c>
      <c r="GG48" s="40" t="s">
        <v>36</v>
      </c>
      <c r="GH48" s="40" t="s">
        <v>35</v>
      </c>
      <c r="GI48" s="40" t="s">
        <v>34</v>
      </c>
      <c r="GJ48" s="40" t="s">
        <v>56</v>
      </c>
      <c r="GK48" s="40" t="s">
        <v>55</v>
      </c>
      <c r="GL48" s="39" t="s">
        <v>0</v>
      </c>
      <c r="GM48" s="39" t="s">
        <v>0</v>
      </c>
      <c r="GN48" s="39"/>
      <c r="GO48" s="39"/>
      <c r="GP48" s="38" t="s">
        <v>65</v>
      </c>
      <c r="GS48" t="s">
        <v>0</v>
      </c>
      <c r="GU48" t="s">
        <v>0</v>
      </c>
      <c r="GW48" s="40" t="s">
        <v>17</v>
      </c>
      <c r="GX48" s="61" t="s">
        <v>96</v>
      </c>
      <c r="GY48" s="61" t="s">
        <v>54</v>
      </c>
      <c r="GZ48" s="40" t="s">
        <v>63</v>
      </c>
      <c r="HA48" s="40" t="s">
        <v>53</v>
      </c>
      <c r="HB48" s="40" t="s">
        <v>52</v>
      </c>
      <c r="HC48" s="40" t="s">
        <v>51</v>
      </c>
      <c r="HD48" s="40" t="s">
        <v>50</v>
      </c>
      <c r="HE48" s="39" t="s">
        <v>0</v>
      </c>
      <c r="HF48" s="39" t="s">
        <v>0</v>
      </c>
      <c r="HG48" s="40" t="s">
        <v>61</v>
      </c>
      <c r="HH48" s="40" t="s">
        <v>48</v>
      </c>
      <c r="HI48" s="40" t="s">
        <v>47</v>
      </c>
      <c r="HJ48" s="40" t="s">
        <v>46</v>
      </c>
      <c r="HK48" s="40" t="s">
        <v>45</v>
      </c>
      <c r="HL48" s="39" t="s">
        <v>0</v>
      </c>
      <c r="HM48" s="39" t="s">
        <v>0</v>
      </c>
      <c r="HN48" s="40" t="s">
        <v>59</v>
      </c>
      <c r="HO48" s="40" t="s">
        <v>43</v>
      </c>
      <c r="HP48" s="40" t="s">
        <v>42</v>
      </c>
      <c r="HQ48" s="40" t="s">
        <v>41</v>
      </c>
      <c r="HR48" s="40" t="s">
        <v>40</v>
      </c>
      <c r="HS48" s="39" t="s">
        <v>0</v>
      </c>
      <c r="HT48" s="39" t="s">
        <v>0</v>
      </c>
      <c r="HU48" s="40" t="s">
        <v>57</v>
      </c>
      <c r="HV48" s="40" t="s">
        <v>38</v>
      </c>
      <c r="HW48" s="40" t="s">
        <v>37</v>
      </c>
      <c r="HX48" s="40" t="s">
        <v>36</v>
      </c>
      <c r="HY48" s="40" t="s">
        <v>35</v>
      </c>
      <c r="HZ48" s="39" t="s">
        <v>0</v>
      </c>
      <c r="IA48" s="39" t="s">
        <v>0</v>
      </c>
      <c r="IB48" s="40" t="s">
        <v>55</v>
      </c>
      <c r="IC48" s="40" t="s">
        <v>33</v>
      </c>
      <c r="ID48" s="39" t="s">
        <v>0</v>
      </c>
      <c r="IE48" s="39"/>
      <c r="IF48" s="39"/>
      <c r="IG48" s="38" t="s">
        <v>17</v>
      </c>
      <c r="IO48" s="40" t="s">
        <v>16</v>
      </c>
      <c r="IP48" s="61" t="s">
        <v>96</v>
      </c>
      <c r="IQ48" s="61" t="s">
        <v>54</v>
      </c>
      <c r="IR48" s="40" t="s">
        <v>63</v>
      </c>
      <c r="IS48" s="40" t="s">
        <v>53</v>
      </c>
      <c r="IT48" s="40" t="s">
        <v>52</v>
      </c>
      <c r="IU48" s="40"/>
      <c r="IV48" s="40"/>
      <c r="IW48" s="40" t="s">
        <v>49</v>
      </c>
      <c r="IX48" s="40" t="s">
        <v>62</v>
      </c>
      <c r="IY48" s="40" t="s">
        <v>61</v>
      </c>
      <c r="IZ48" s="40" t="s">
        <v>48</v>
      </c>
      <c r="JA48" s="40" t="s">
        <v>47</v>
      </c>
      <c r="JB48" s="40"/>
      <c r="JC48" s="40"/>
      <c r="JD48" s="40" t="s">
        <v>44</v>
      </c>
      <c r="JE48" s="40" t="s">
        <v>60</v>
      </c>
      <c r="JF48" s="40" t="s">
        <v>59</v>
      </c>
      <c r="JG48" s="40" t="s">
        <v>43</v>
      </c>
      <c r="JH48" s="40" t="s">
        <v>42</v>
      </c>
      <c r="JI48" s="40"/>
      <c r="JJ48" s="40"/>
      <c r="JK48" s="40" t="s">
        <v>39</v>
      </c>
      <c r="JL48" s="40" t="s">
        <v>58</v>
      </c>
      <c r="JM48" s="40" t="s">
        <v>57</v>
      </c>
      <c r="JN48" s="40" t="s">
        <v>38</v>
      </c>
      <c r="JO48" s="40" t="s">
        <v>37</v>
      </c>
      <c r="JP48" s="40"/>
      <c r="JQ48" s="40" t="s">
        <v>0</v>
      </c>
      <c r="JR48" s="40" t="s">
        <v>34</v>
      </c>
      <c r="JS48" s="40" t="s">
        <v>56</v>
      </c>
      <c r="JT48" s="40" t="s">
        <v>55</v>
      </c>
      <c r="JU48" s="40" t="s">
        <v>33</v>
      </c>
      <c r="JV48" s="40" t="s">
        <v>32</v>
      </c>
      <c r="JW48" s="39"/>
      <c r="JX48" s="39"/>
      <c r="JY48" s="38" t="s">
        <v>64</v>
      </c>
      <c r="KC48" t="s">
        <v>0</v>
      </c>
      <c r="KG48" t="s">
        <v>0</v>
      </c>
      <c r="KH48" s="40" t="s">
        <v>22</v>
      </c>
      <c r="KI48" s="61" t="s">
        <v>96</v>
      </c>
      <c r="KJ48" s="61" t="s">
        <v>54</v>
      </c>
      <c r="KK48" s="39"/>
      <c r="KL48" s="39"/>
      <c r="KM48" s="40" t="s">
        <v>52</v>
      </c>
      <c r="KN48" s="40" t="s">
        <v>51</v>
      </c>
      <c r="KO48" s="40" t="s">
        <v>50</v>
      </c>
      <c r="KP48" s="40" t="s">
        <v>49</v>
      </c>
      <c r="KQ48" s="40" t="s">
        <v>62</v>
      </c>
      <c r="KR48" s="39"/>
      <c r="KS48" s="39" t="s">
        <v>0</v>
      </c>
      <c r="KT48" s="40" t="s">
        <v>47</v>
      </c>
      <c r="KU48" s="40" t="s">
        <v>46</v>
      </c>
      <c r="KV48" s="40" t="s">
        <v>45</v>
      </c>
      <c r="KW48" s="40" t="s">
        <v>44</v>
      </c>
      <c r="KX48" s="40" t="s">
        <v>60</v>
      </c>
      <c r="KY48" s="39"/>
      <c r="KZ48" s="39"/>
      <c r="LA48" s="40" t="s">
        <v>42</v>
      </c>
      <c r="LB48" s="40" t="s">
        <v>41</v>
      </c>
      <c r="LC48" s="40" t="s">
        <v>40</v>
      </c>
      <c r="LD48" s="40" t="s">
        <v>39</v>
      </c>
      <c r="LE48" s="40" t="s">
        <v>58</v>
      </c>
      <c r="LF48" s="39"/>
      <c r="LG48" s="39"/>
      <c r="LH48" s="40" t="s">
        <v>37</v>
      </c>
      <c r="LI48" s="40" t="s">
        <v>36</v>
      </c>
      <c r="LJ48" s="40" t="s">
        <v>35</v>
      </c>
      <c r="LK48" s="40" t="s">
        <v>34</v>
      </c>
      <c r="LL48" s="40" t="s">
        <v>56</v>
      </c>
      <c r="LM48" s="39"/>
      <c r="LN48" s="39"/>
      <c r="LO48" s="40" t="s">
        <v>32</v>
      </c>
      <c r="LP48" s="39"/>
      <c r="LQ48" s="39"/>
      <c r="LR48" s="38" t="s">
        <v>22</v>
      </c>
      <c r="LS48" t="s">
        <v>0</v>
      </c>
      <c r="MB48" s="40" t="s">
        <v>21</v>
      </c>
      <c r="MC48" s="61" t="s">
        <v>96</v>
      </c>
      <c r="MD48" s="61" t="s">
        <v>54</v>
      </c>
      <c r="ME48" s="40" t="s">
        <v>63</v>
      </c>
      <c r="MF48" s="40" t="s">
        <v>53</v>
      </c>
      <c r="MG48" s="40" t="s">
        <v>52</v>
      </c>
      <c r="MH48" s="40" t="s">
        <v>51</v>
      </c>
      <c r="MI48" s="40"/>
      <c r="MJ48" s="40"/>
      <c r="MK48" s="40" t="s">
        <v>62</v>
      </c>
      <c r="ML48" s="40" t="s">
        <v>61</v>
      </c>
      <c r="MM48" s="40" t="s">
        <v>48</v>
      </c>
      <c r="MN48" s="40" t="s">
        <v>47</v>
      </c>
      <c r="MO48" s="40" t="s">
        <v>46</v>
      </c>
      <c r="MP48" s="40"/>
      <c r="MQ48" s="40"/>
      <c r="MR48" s="40" t="s">
        <v>60</v>
      </c>
      <c r="MS48" s="40" t="s">
        <v>59</v>
      </c>
      <c r="MT48" s="40" t="s">
        <v>43</v>
      </c>
      <c r="MU48" s="40" t="s">
        <v>42</v>
      </c>
      <c r="MV48" s="40" t="s">
        <v>41</v>
      </c>
      <c r="MW48" s="40"/>
      <c r="MX48" s="40"/>
      <c r="MY48" s="40" t="s">
        <v>58</v>
      </c>
      <c r="MZ48" s="40" t="s">
        <v>57</v>
      </c>
      <c r="NA48" s="40" t="s">
        <v>38</v>
      </c>
      <c r="NB48" s="40" t="s">
        <v>37</v>
      </c>
      <c r="NC48" s="40" t="s">
        <v>36</v>
      </c>
      <c r="ND48" s="40"/>
      <c r="NE48" s="40" t="s">
        <v>0</v>
      </c>
      <c r="NF48" s="40" t="s">
        <v>56</v>
      </c>
      <c r="NG48" s="40" t="s">
        <v>55</v>
      </c>
      <c r="NH48" s="40" t="s">
        <v>33</v>
      </c>
      <c r="NI48" s="40" t="s">
        <v>32</v>
      </c>
      <c r="NJ48" s="39"/>
      <c r="NK48" s="39"/>
      <c r="NL48" s="38" t="s">
        <v>21</v>
      </c>
      <c r="NW48" s="40" t="s">
        <v>20</v>
      </c>
      <c r="NX48" s="61" t="s">
        <v>96</v>
      </c>
      <c r="NY48" s="61" t="s">
        <v>54</v>
      </c>
      <c r="NZ48" s="40" t="s">
        <v>63</v>
      </c>
      <c r="OA48" s="40" t="s">
        <v>53</v>
      </c>
      <c r="OB48" s="40" t="s">
        <v>52</v>
      </c>
      <c r="OC48" s="40" t="s">
        <v>51</v>
      </c>
      <c r="OD48" s="40"/>
      <c r="OE48" s="40"/>
      <c r="OF48" s="40" t="s">
        <v>62</v>
      </c>
      <c r="OG48" s="40" t="s">
        <v>61</v>
      </c>
      <c r="OH48" s="40" t="s">
        <v>48</v>
      </c>
      <c r="OI48" s="40" t="s">
        <v>47</v>
      </c>
      <c r="OJ48" s="40" t="s">
        <v>46</v>
      </c>
      <c r="OK48" s="40"/>
      <c r="OL48" s="40"/>
      <c r="OM48" s="40" t="s">
        <v>60</v>
      </c>
      <c r="ON48" s="40" t="s">
        <v>59</v>
      </c>
      <c r="OO48" s="40" t="s">
        <v>43</v>
      </c>
      <c r="OP48" s="40" t="s">
        <v>42</v>
      </c>
      <c r="OQ48" s="40" t="s">
        <v>41</v>
      </c>
      <c r="OR48" s="40"/>
      <c r="OS48" s="40"/>
      <c r="OT48" s="40" t="s">
        <v>58</v>
      </c>
      <c r="OU48" s="40" t="s">
        <v>57</v>
      </c>
      <c r="OV48" s="40" t="s">
        <v>38</v>
      </c>
      <c r="OW48" s="40" t="s">
        <v>37</v>
      </c>
      <c r="OX48" s="40" t="s">
        <v>36</v>
      </c>
      <c r="OY48" s="40"/>
      <c r="OZ48" s="40"/>
      <c r="PA48" s="40" t="s">
        <v>56</v>
      </c>
      <c r="PB48" s="40" t="s">
        <v>55</v>
      </c>
      <c r="PC48" s="40" t="s">
        <v>33</v>
      </c>
      <c r="PD48" s="40" t="s">
        <v>32</v>
      </c>
      <c r="PE48" s="39"/>
      <c r="PF48" s="39"/>
      <c r="PG48" s="38" t="s">
        <v>20</v>
      </c>
      <c r="PS48" s="40" t="s">
        <v>19</v>
      </c>
      <c r="PT48" s="61" t="s">
        <v>96</v>
      </c>
      <c r="PU48" s="61" t="s">
        <v>54</v>
      </c>
      <c r="PV48" s="40" t="s">
        <v>63</v>
      </c>
      <c r="PW48" s="40"/>
      <c r="PX48" s="40"/>
      <c r="PY48" s="40" t="s">
        <v>51</v>
      </c>
      <c r="PZ48" s="40" t="s">
        <v>50</v>
      </c>
      <c r="QA48" s="40" t="s">
        <v>49</v>
      </c>
      <c r="QB48" s="40" t="s">
        <v>62</v>
      </c>
      <c r="QC48" s="40" t="s">
        <v>61</v>
      </c>
      <c r="QD48" s="40"/>
      <c r="QE48" s="40"/>
      <c r="QF48" s="40" t="s">
        <v>46</v>
      </c>
      <c r="QG48" s="40" t="s">
        <v>45</v>
      </c>
      <c r="QH48" s="40" t="s">
        <v>44</v>
      </c>
      <c r="QI48" s="40" t="s">
        <v>60</v>
      </c>
      <c r="QJ48" s="40" t="s">
        <v>59</v>
      </c>
      <c r="QK48" s="40"/>
      <c r="QL48" s="40"/>
      <c r="QM48" s="40" t="s">
        <v>41</v>
      </c>
      <c r="QN48" s="40" t="s">
        <v>40</v>
      </c>
      <c r="QO48" s="40" t="s">
        <v>39</v>
      </c>
      <c r="QP48" s="40" t="s">
        <v>58</v>
      </c>
      <c r="QQ48" s="40" t="s">
        <v>57</v>
      </c>
      <c r="QR48" s="40"/>
      <c r="QS48" s="40"/>
      <c r="QT48" s="40" t="s">
        <v>36</v>
      </c>
      <c r="QU48" s="40" t="s">
        <v>35</v>
      </c>
      <c r="QV48" s="40" t="s">
        <v>34</v>
      </c>
      <c r="QW48" s="40" t="s">
        <v>56</v>
      </c>
      <c r="QX48" s="40" t="s">
        <v>55</v>
      </c>
      <c r="QY48" s="40"/>
      <c r="QZ48" s="40"/>
      <c r="RA48" s="39"/>
      <c r="RB48" s="39"/>
      <c r="RC48" s="38" t="s">
        <v>19</v>
      </c>
      <c r="RP48" s="40" t="s">
        <v>18</v>
      </c>
      <c r="RQ48" s="61" t="s">
        <v>96</v>
      </c>
      <c r="RR48" s="61" t="s">
        <v>54</v>
      </c>
      <c r="RS48" s="40" t="s">
        <v>0</v>
      </c>
      <c r="RT48" s="40" t="s">
        <v>53</v>
      </c>
      <c r="RU48" s="40" t="s">
        <v>52</v>
      </c>
      <c r="RV48" s="40" t="s">
        <v>51</v>
      </c>
      <c r="RW48" s="40" t="s">
        <v>50</v>
      </c>
      <c r="RX48" s="40" t="s">
        <v>49</v>
      </c>
      <c r="RY48" s="40" t="s">
        <v>0</v>
      </c>
      <c r="RZ48" s="40" t="s">
        <v>0</v>
      </c>
      <c r="SA48" s="40" t="s">
        <v>48</v>
      </c>
      <c r="SB48" s="40" t="s">
        <v>47</v>
      </c>
      <c r="SC48" s="40" t="s">
        <v>46</v>
      </c>
      <c r="SD48" s="40" t="s">
        <v>45</v>
      </c>
      <c r="SE48" s="40" t="s">
        <v>44</v>
      </c>
      <c r="SF48" s="40" t="s">
        <v>0</v>
      </c>
      <c r="SG48" s="40" t="s">
        <v>0</v>
      </c>
      <c r="SH48" s="40" t="s">
        <v>43</v>
      </c>
      <c r="SI48" s="40" t="s">
        <v>42</v>
      </c>
      <c r="SJ48" s="40" t="s">
        <v>41</v>
      </c>
      <c r="SK48" s="40" t="s">
        <v>40</v>
      </c>
      <c r="SL48" s="40" t="s">
        <v>39</v>
      </c>
      <c r="SM48" s="40" t="s">
        <v>0</v>
      </c>
      <c r="SN48" s="40" t="s">
        <v>0</v>
      </c>
      <c r="SO48" s="40" t="s">
        <v>38</v>
      </c>
      <c r="SP48" s="40" t="s">
        <v>37</v>
      </c>
      <c r="SQ48" s="40" t="s">
        <v>36</v>
      </c>
      <c r="SR48" s="40" t="s">
        <v>35</v>
      </c>
      <c r="SS48" s="40" t="s">
        <v>34</v>
      </c>
      <c r="ST48" s="40" t="s">
        <v>0</v>
      </c>
      <c r="SU48" s="40" t="s">
        <v>0</v>
      </c>
      <c r="SV48" s="40" t="s">
        <v>33</v>
      </c>
      <c r="SW48" s="40" t="s">
        <v>32</v>
      </c>
      <c r="SX48" s="39"/>
      <c r="SY48" s="39"/>
      <c r="SZ48" s="38" t="s">
        <v>18</v>
      </c>
    </row>
    <row r="49" spans="1:521" ht="15.75" thickBot="1" x14ac:dyDescent="0.3">
      <c r="A49" t="s">
        <v>0</v>
      </c>
      <c r="C49" t="s">
        <v>0</v>
      </c>
      <c r="D49" s="58">
        <v>1.9800000000000002E-2</v>
      </c>
      <c r="E49" s="57">
        <v>2.63E-2</v>
      </c>
      <c r="F49" s="60">
        <v>7.7399999999999997E-2</v>
      </c>
      <c r="G49" s="29"/>
      <c r="H49" s="29"/>
      <c r="I49" s="55">
        <v>4.0599999999999997E-2</v>
      </c>
      <c r="J49" s="52">
        <v>7.4800000000000005E-2</v>
      </c>
      <c r="K49" s="52">
        <v>8.7499999999999994E-2</v>
      </c>
      <c r="L49" s="52">
        <v>0.11700000000000001</v>
      </c>
      <c r="M49" s="52">
        <v>0.123</v>
      </c>
      <c r="N49" s="29"/>
      <c r="O49" s="29"/>
      <c r="P49" s="52">
        <v>0.15909999999999999</v>
      </c>
      <c r="Q49" s="52">
        <v>0.1676</v>
      </c>
      <c r="R49" s="52">
        <v>0.15310000000000001</v>
      </c>
      <c r="S49" s="52">
        <v>0.1653</v>
      </c>
      <c r="T49" s="52">
        <v>0.20930000000000001</v>
      </c>
      <c r="U49" s="29"/>
      <c r="V49" s="29"/>
      <c r="W49" s="52">
        <v>0.19969999999999999</v>
      </c>
      <c r="X49" s="52">
        <v>0.15790000000000001</v>
      </c>
      <c r="Y49" s="52">
        <v>0.15559999999999999</v>
      </c>
      <c r="Z49" s="52">
        <v>0.11840000000000001</v>
      </c>
      <c r="AA49" s="52">
        <v>0.13139999999999999</v>
      </c>
      <c r="AB49" s="29"/>
      <c r="AC49" s="29"/>
      <c r="AD49" s="52">
        <v>0.15210000000000001</v>
      </c>
      <c r="AE49" s="52">
        <v>0.1598</v>
      </c>
      <c r="AF49" s="52">
        <v>0.16930000000000001</v>
      </c>
      <c r="AG49" s="52">
        <v>0.16520000000000001</v>
      </c>
      <c r="AH49" s="52">
        <v>0.1522</v>
      </c>
      <c r="AI49" s="76" t="s">
        <v>80</v>
      </c>
      <c r="AJ49" s="76" t="s">
        <v>79</v>
      </c>
      <c r="AK49" s="76" t="s">
        <v>78</v>
      </c>
      <c r="AN49" t="s">
        <v>0</v>
      </c>
      <c r="AO49" t="s">
        <v>0</v>
      </c>
      <c r="AP49" s="29"/>
      <c r="AQ49" s="29"/>
      <c r="AR49" s="57">
        <v>0.1517</v>
      </c>
      <c r="AS49" s="57">
        <v>0.14680000000000001</v>
      </c>
      <c r="AT49" s="57">
        <v>0.1578</v>
      </c>
      <c r="AU49" s="57">
        <v>0.17249999999999999</v>
      </c>
      <c r="AV49" s="57">
        <v>0.2036</v>
      </c>
      <c r="AW49" s="29"/>
      <c r="AX49" s="29"/>
      <c r="AY49" s="57">
        <v>0.2036</v>
      </c>
      <c r="AZ49" s="52">
        <v>0.19120000000000001</v>
      </c>
      <c r="BA49" s="57">
        <v>0.1807</v>
      </c>
      <c r="BB49" s="57">
        <v>0.18479999999999999</v>
      </c>
      <c r="BC49" s="57">
        <v>0.1898</v>
      </c>
      <c r="BD49" s="29" t="s">
        <v>0</v>
      </c>
      <c r="BE49" s="29"/>
      <c r="BF49" s="57">
        <v>0.1893</v>
      </c>
      <c r="BG49" s="57">
        <v>0.2114</v>
      </c>
      <c r="BH49" s="57">
        <v>0.2278</v>
      </c>
      <c r="BI49" s="57">
        <v>0.2636</v>
      </c>
      <c r="BJ49" s="57">
        <v>0.2331</v>
      </c>
      <c r="BK49" s="29"/>
      <c r="BL49" s="29"/>
      <c r="BM49" s="57">
        <v>0.23880000000000001</v>
      </c>
      <c r="BN49" s="57">
        <v>0.2258</v>
      </c>
      <c r="BO49" s="57">
        <v>0.25480000000000003</v>
      </c>
      <c r="BP49" s="57">
        <v>0.2208</v>
      </c>
      <c r="BQ49" s="60">
        <v>0.23080000000000001</v>
      </c>
      <c r="BR49" s="29"/>
      <c r="BS49" s="29" t="s">
        <v>0</v>
      </c>
      <c r="BT49" s="29" t="s">
        <v>0</v>
      </c>
      <c r="BU49" s="76" t="s">
        <v>80</v>
      </c>
      <c r="BV49" s="76" t="s">
        <v>79</v>
      </c>
      <c r="BW49" s="76" t="s">
        <v>78</v>
      </c>
      <c r="CC49" t="s">
        <v>0</v>
      </c>
      <c r="CD49" s="29" t="s">
        <v>0</v>
      </c>
      <c r="CE49" s="56">
        <v>0.24940000000000001</v>
      </c>
      <c r="CF49" s="56">
        <v>0.24679999999999999</v>
      </c>
      <c r="CG49" s="56">
        <v>0.22770000000000001</v>
      </c>
      <c r="CH49" s="56">
        <v>0.30070000000000002</v>
      </c>
      <c r="CI49" s="56">
        <v>0.3357</v>
      </c>
      <c r="CJ49" s="29" t="s">
        <v>0</v>
      </c>
      <c r="CK49" s="29"/>
      <c r="CL49" s="60">
        <v>0.48980000000000001</v>
      </c>
      <c r="CM49" s="56">
        <v>0.39900000000000002</v>
      </c>
      <c r="CN49" s="56">
        <v>0.41849999999999998</v>
      </c>
      <c r="CO49" s="60">
        <v>0.51900000000000002</v>
      </c>
      <c r="CP49" s="56">
        <v>0.48060000000000003</v>
      </c>
      <c r="CQ49" s="29"/>
      <c r="CR49" s="29"/>
      <c r="CS49" s="56">
        <v>0.50880000000000003</v>
      </c>
      <c r="CT49" s="56">
        <v>0.49320000000000003</v>
      </c>
      <c r="CU49" s="57">
        <v>0.61609999999999998</v>
      </c>
      <c r="CV49" s="57">
        <v>0.71819999999999995</v>
      </c>
      <c r="CW49" s="57">
        <v>0.67069999999999996</v>
      </c>
      <c r="CX49" s="29"/>
      <c r="CY49" s="29"/>
      <c r="CZ49" s="57">
        <v>0.68759999999999999</v>
      </c>
      <c r="DA49" s="57">
        <v>0.60950000000000004</v>
      </c>
      <c r="DB49" s="57">
        <v>0.56910000000000005</v>
      </c>
      <c r="DC49" s="56">
        <v>0.4526</v>
      </c>
      <c r="DD49" s="56">
        <v>0.47749999999999998</v>
      </c>
      <c r="DE49" s="29"/>
      <c r="DF49" s="29" t="s">
        <v>0</v>
      </c>
      <c r="DG49" s="56">
        <v>0.43480000000000002</v>
      </c>
      <c r="DH49" s="56">
        <v>0.41880000000000001</v>
      </c>
      <c r="DI49" s="76" t="s">
        <v>80</v>
      </c>
      <c r="DJ49" s="76" t="s">
        <v>79</v>
      </c>
      <c r="DK49" s="76" t="s">
        <v>78</v>
      </c>
      <c r="DQ49" t="s">
        <v>0</v>
      </c>
      <c r="DR49" t="s">
        <v>0</v>
      </c>
      <c r="DS49" s="57">
        <v>0.4375</v>
      </c>
      <c r="DT49" s="57">
        <v>0.4556</v>
      </c>
      <c r="DU49" s="57">
        <v>0.50390000000000001</v>
      </c>
      <c r="DV49" s="29"/>
      <c r="DW49" s="29"/>
      <c r="DX49" s="57">
        <v>0.4798</v>
      </c>
      <c r="DY49" s="57">
        <v>0.41260000000000002</v>
      </c>
      <c r="DZ49" s="57">
        <v>0.40489999999999998</v>
      </c>
      <c r="EA49" s="57">
        <v>0.34760000000000002</v>
      </c>
      <c r="EB49" s="57">
        <v>0.34100000000000003</v>
      </c>
      <c r="EC49" s="29"/>
      <c r="ED49" s="29"/>
      <c r="EE49" s="57">
        <v>0.32590000000000002</v>
      </c>
      <c r="EF49" s="56">
        <v>0.30759999999999998</v>
      </c>
      <c r="EG49" s="57">
        <v>0.35749999999999998</v>
      </c>
      <c r="EH49" s="57">
        <v>0.3871</v>
      </c>
      <c r="EI49" s="57">
        <v>0.34989999999999999</v>
      </c>
      <c r="EJ49" s="29"/>
      <c r="EK49" s="29"/>
      <c r="EL49" s="57">
        <v>0.37030000000000002</v>
      </c>
      <c r="EM49" s="57">
        <v>0.40629999999999999</v>
      </c>
      <c r="EN49" s="57">
        <v>0.40310000000000001</v>
      </c>
      <c r="EO49" s="57">
        <v>0.3841</v>
      </c>
      <c r="EP49" s="57">
        <v>0.37319999999999998</v>
      </c>
      <c r="EQ49" s="29"/>
      <c r="ER49" s="29" t="s">
        <v>0</v>
      </c>
      <c r="ES49" s="57">
        <v>0.34949999999999998</v>
      </c>
      <c r="ET49" s="57">
        <v>0.3367</v>
      </c>
      <c r="EU49" s="57">
        <v>0.29360000000000003</v>
      </c>
      <c r="EV49" s="57">
        <v>0.28320000000000001</v>
      </c>
      <c r="EW49" s="29" t="s">
        <v>0</v>
      </c>
      <c r="EX49" s="76" t="s">
        <v>80</v>
      </c>
      <c r="EY49" s="76" t="s">
        <v>79</v>
      </c>
      <c r="EZ49" s="76" t="s">
        <v>78</v>
      </c>
      <c r="FG49" t="s">
        <v>0</v>
      </c>
      <c r="FH49" t="s">
        <v>0</v>
      </c>
      <c r="FI49" s="58">
        <v>0.32869999999999999</v>
      </c>
      <c r="FJ49" s="29"/>
      <c r="FK49" s="29" t="s">
        <v>0</v>
      </c>
      <c r="FL49" s="57">
        <v>0.33110000000000001</v>
      </c>
      <c r="FM49" s="57">
        <v>0.3402</v>
      </c>
      <c r="FN49" s="57">
        <v>0.3765</v>
      </c>
      <c r="FO49" s="57">
        <v>0.32950000000000002</v>
      </c>
      <c r="FP49" s="57">
        <v>0.30909999999999999</v>
      </c>
      <c r="FQ49" s="29"/>
      <c r="FR49" s="29"/>
      <c r="FS49" s="57">
        <v>0.35399999999999998</v>
      </c>
      <c r="FT49" s="57">
        <v>0.35410000000000003</v>
      </c>
      <c r="FU49" s="57">
        <v>0.37930000000000003</v>
      </c>
      <c r="FV49" s="57">
        <v>0.37940000000000002</v>
      </c>
      <c r="FW49" s="57">
        <v>0.4093</v>
      </c>
      <c r="FX49" s="29"/>
      <c r="FY49" s="29"/>
      <c r="FZ49" s="57">
        <v>0.34970000000000001</v>
      </c>
      <c r="GA49" s="58">
        <v>0.34320000000000001</v>
      </c>
      <c r="GB49" s="58">
        <v>0.3523</v>
      </c>
      <c r="GC49" s="58">
        <v>0.35599999999999998</v>
      </c>
      <c r="GD49" s="57">
        <v>0.35149999999999998</v>
      </c>
      <c r="GE49" s="29"/>
      <c r="GF49" s="29"/>
      <c r="GG49" s="57">
        <v>0.34710000000000002</v>
      </c>
      <c r="GH49" s="58">
        <v>0.33179999999999998</v>
      </c>
      <c r="GI49" s="58">
        <v>0.36940000000000001</v>
      </c>
      <c r="GJ49" s="58">
        <v>0.40450000000000003</v>
      </c>
      <c r="GK49" s="58">
        <v>0.4128</v>
      </c>
      <c r="GL49" s="29" t="s">
        <v>0</v>
      </c>
      <c r="GM49" s="29" t="s">
        <v>0</v>
      </c>
      <c r="GN49" s="76" t="s">
        <v>80</v>
      </c>
      <c r="GO49" s="76" t="s">
        <v>79</v>
      </c>
      <c r="GP49" s="76" t="s">
        <v>78</v>
      </c>
      <c r="GS49" t="s">
        <v>0</v>
      </c>
      <c r="GY49" t="s">
        <v>0</v>
      </c>
      <c r="GZ49" s="58">
        <v>0.37590000000000001</v>
      </c>
      <c r="HA49" s="58">
        <v>0.37409999999999999</v>
      </c>
      <c r="HB49" s="58">
        <v>0.40860000000000002</v>
      </c>
      <c r="HC49" s="58">
        <v>0.46379999999999999</v>
      </c>
      <c r="HD49" s="58">
        <v>0.41689999999999999</v>
      </c>
      <c r="HE49" s="29"/>
      <c r="HF49" s="29"/>
      <c r="HG49" s="58">
        <v>0.37990000000000002</v>
      </c>
      <c r="HH49" s="58">
        <v>0.41499999999999998</v>
      </c>
      <c r="HI49" s="58">
        <v>0.41649999999999998</v>
      </c>
      <c r="HJ49" s="58">
        <v>0.43140000000000001</v>
      </c>
      <c r="HK49" s="58">
        <v>0.41349999999999998</v>
      </c>
      <c r="HL49" s="29"/>
      <c r="HM49" s="29"/>
      <c r="HN49" s="58">
        <v>0.43909999999999999</v>
      </c>
      <c r="HO49" s="58">
        <v>0.40949999999999998</v>
      </c>
      <c r="HP49" s="58">
        <v>0.39040000000000002</v>
      </c>
      <c r="HQ49" s="58">
        <v>0.39229999999999998</v>
      </c>
      <c r="HR49" s="58">
        <v>0.38269999999999998</v>
      </c>
      <c r="HS49" s="29"/>
      <c r="HT49" s="29"/>
      <c r="HU49" s="58">
        <v>0.39850000000000002</v>
      </c>
      <c r="HV49" s="58">
        <v>0.4194</v>
      </c>
      <c r="HW49" s="58">
        <v>0.42620000000000002</v>
      </c>
      <c r="HX49" s="58">
        <v>0.39700000000000002</v>
      </c>
      <c r="HY49" s="58">
        <v>0.4138</v>
      </c>
      <c r="HZ49" s="29"/>
      <c r="IA49" s="29"/>
      <c r="IB49" s="58">
        <v>0.43940000000000001</v>
      </c>
      <c r="IC49" s="58">
        <v>0.40649999999999997</v>
      </c>
      <c r="ID49" s="29" t="s">
        <v>0</v>
      </c>
      <c r="IE49" s="76" t="s">
        <v>80</v>
      </c>
      <c r="IF49" s="76" t="s">
        <v>79</v>
      </c>
      <c r="IG49" s="76" t="s">
        <v>78</v>
      </c>
      <c r="IK49" t="s">
        <v>0</v>
      </c>
      <c r="IP49" t="s">
        <v>0</v>
      </c>
      <c r="IQ49" t="s">
        <v>0</v>
      </c>
      <c r="IR49" s="58">
        <v>0.40300000000000002</v>
      </c>
      <c r="IS49" s="58">
        <v>0.3871</v>
      </c>
      <c r="IT49" s="58">
        <v>0.37990000000000002</v>
      </c>
      <c r="IU49" s="29"/>
      <c r="IV49" s="29"/>
      <c r="IW49" s="58">
        <v>0.41020000000000001</v>
      </c>
      <c r="IX49" s="58">
        <v>0.39369999999999999</v>
      </c>
      <c r="IY49" s="58">
        <v>0.40250000000000002</v>
      </c>
      <c r="IZ49" s="58">
        <v>0.38069999999999998</v>
      </c>
      <c r="JA49" s="58">
        <v>0.3916</v>
      </c>
      <c r="JB49" s="29"/>
      <c r="JC49" s="29"/>
      <c r="JD49" s="58">
        <v>0.44119999999999998</v>
      </c>
      <c r="JE49" s="58">
        <v>0.47520000000000001</v>
      </c>
      <c r="JF49" s="58">
        <v>0.46289999999999998</v>
      </c>
      <c r="JG49" s="58">
        <v>0.46610000000000001</v>
      </c>
      <c r="JH49" s="58">
        <v>0.47949999999999998</v>
      </c>
      <c r="JI49" s="29"/>
      <c r="JJ49" s="29"/>
      <c r="JK49" s="58">
        <v>0.48120000000000002</v>
      </c>
      <c r="JL49" s="58">
        <v>0.4904</v>
      </c>
      <c r="JM49" s="58">
        <v>0.51470000000000005</v>
      </c>
      <c r="JN49" s="58">
        <v>0.53539999999999999</v>
      </c>
      <c r="JO49" s="58">
        <v>0.55669999999999997</v>
      </c>
      <c r="JP49" s="29"/>
      <c r="JQ49" s="29"/>
      <c r="JR49" s="58">
        <v>0.59030000000000005</v>
      </c>
      <c r="JS49" s="58">
        <v>0.56410000000000005</v>
      </c>
      <c r="JT49" s="58">
        <v>0.59499999999999997</v>
      </c>
      <c r="JU49" s="58">
        <v>0.61890000000000001</v>
      </c>
      <c r="JV49" s="58">
        <v>0.60699999999999998</v>
      </c>
      <c r="JW49" s="76" t="s">
        <v>80</v>
      </c>
      <c r="JX49" s="76" t="s">
        <v>79</v>
      </c>
      <c r="JY49" s="76" t="s">
        <v>78</v>
      </c>
      <c r="KA49" t="s">
        <v>0</v>
      </c>
      <c r="KC49" t="s">
        <v>0</v>
      </c>
      <c r="KI49" t="s">
        <v>0</v>
      </c>
      <c r="KJ49" t="s">
        <v>0</v>
      </c>
      <c r="KK49" s="29"/>
      <c r="KL49" s="29"/>
      <c r="KM49" s="58">
        <v>0.60489999999999999</v>
      </c>
      <c r="KN49" s="58">
        <v>0.61119999999999997</v>
      </c>
      <c r="KO49" s="58">
        <v>0.62809999999999999</v>
      </c>
      <c r="KP49" s="58">
        <v>0.62709999999999999</v>
      </c>
      <c r="KQ49" s="58">
        <v>0.61180000000000001</v>
      </c>
      <c r="KR49" s="29"/>
      <c r="KS49" s="29"/>
      <c r="KT49" s="58">
        <v>0.58140000000000003</v>
      </c>
      <c r="KU49" s="58">
        <v>0.58819999999999995</v>
      </c>
      <c r="KV49" s="58">
        <v>0.60940000000000005</v>
      </c>
      <c r="KW49" s="58">
        <v>0.63180000000000003</v>
      </c>
      <c r="KX49" s="58">
        <v>0.64370000000000005</v>
      </c>
      <c r="KY49" s="29"/>
      <c r="KZ49" s="29"/>
      <c r="LA49" s="58">
        <v>0.63870000000000005</v>
      </c>
      <c r="LB49" s="58">
        <v>0.64629999999999999</v>
      </c>
      <c r="LC49" s="58">
        <v>0.63660000000000005</v>
      </c>
      <c r="LD49" s="58">
        <v>0.62570000000000003</v>
      </c>
      <c r="LE49" s="58">
        <v>0.60050000000000003</v>
      </c>
      <c r="LF49" s="29"/>
      <c r="LG49" s="29"/>
      <c r="LH49" s="58">
        <v>0.60660000000000003</v>
      </c>
      <c r="LI49" s="58">
        <v>0.61729999999999996</v>
      </c>
      <c r="LJ49" s="58">
        <v>0.58430000000000004</v>
      </c>
      <c r="LK49" s="58">
        <v>0.57869999999999999</v>
      </c>
      <c r="LL49" s="58">
        <v>0.57099999999999995</v>
      </c>
      <c r="LM49" s="29"/>
      <c r="LN49" s="29" t="s">
        <v>0</v>
      </c>
      <c r="LO49" s="58">
        <v>0.59179999999999999</v>
      </c>
      <c r="LP49" s="76" t="s">
        <v>80</v>
      </c>
      <c r="LQ49" s="76" t="s">
        <v>79</v>
      </c>
      <c r="LR49" s="76" t="s">
        <v>78</v>
      </c>
      <c r="LT49" t="s">
        <v>0</v>
      </c>
      <c r="LV49" t="s">
        <v>0</v>
      </c>
      <c r="MA49" t="s">
        <v>0</v>
      </c>
      <c r="MC49" t="s">
        <v>0</v>
      </c>
      <c r="MD49" t="s">
        <v>0</v>
      </c>
      <c r="ME49" s="58">
        <v>0.57830000000000004</v>
      </c>
      <c r="MF49" s="58">
        <v>0.54710000000000003</v>
      </c>
      <c r="MG49" s="58">
        <v>0.57369999999999999</v>
      </c>
      <c r="MH49" s="58">
        <v>0.5625</v>
      </c>
      <c r="MI49" s="29"/>
      <c r="MJ49" s="29"/>
      <c r="MK49" s="58">
        <v>0.56369999999999998</v>
      </c>
      <c r="ML49" s="58">
        <v>0.58699999999999997</v>
      </c>
      <c r="MM49" s="58">
        <v>0.57289999999999996</v>
      </c>
      <c r="MN49" s="58">
        <v>0.60899999999999999</v>
      </c>
      <c r="MO49" s="58">
        <v>0.61980000000000002</v>
      </c>
      <c r="MP49" s="29"/>
      <c r="MQ49" s="29"/>
      <c r="MR49" s="58">
        <v>0.61550000000000005</v>
      </c>
      <c r="MS49" s="58">
        <v>0.59130000000000005</v>
      </c>
      <c r="MT49" s="58">
        <v>0.55489999999999995</v>
      </c>
      <c r="MU49" s="58">
        <v>0.56699999999999995</v>
      </c>
      <c r="MV49" s="58">
        <v>0.57869999999999999</v>
      </c>
      <c r="MW49" s="29"/>
      <c r="MX49" s="29"/>
      <c r="MY49" s="58">
        <v>0.57750000000000001</v>
      </c>
      <c r="MZ49" s="58">
        <v>0.56269999999999998</v>
      </c>
      <c r="NA49" s="58">
        <v>0.57969999999999999</v>
      </c>
      <c r="NB49" s="58">
        <v>0.59389999999999998</v>
      </c>
      <c r="NC49" s="58">
        <v>0.58620000000000005</v>
      </c>
      <c r="ND49" s="29"/>
      <c r="NE49" s="29"/>
      <c r="NF49" s="29"/>
      <c r="NG49" s="29"/>
      <c r="NH49" s="29" t="s">
        <v>0</v>
      </c>
      <c r="NI49" s="29" t="s">
        <v>0</v>
      </c>
      <c r="NJ49" s="76" t="s">
        <v>80</v>
      </c>
      <c r="NK49" s="76" t="s">
        <v>79</v>
      </c>
      <c r="NL49" s="76" t="s">
        <v>78</v>
      </c>
      <c r="NN49" t="s">
        <v>0</v>
      </c>
      <c r="NV49" t="s">
        <v>0</v>
      </c>
      <c r="NX49" t="s">
        <v>0</v>
      </c>
      <c r="NY49" t="s">
        <v>0</v>
      </c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 t="s">
        <v>0</v>
      </c>
      <c r="PD49" s="29" t="s">
        <v>0</v>
      </c>
      <c r="PE49" s="76" t="s">
        <v>80</v>
      </c>
      <c r="PF49" s="76" t="s">
        <v>79</v>
      </c>
      <c r="PG49" s="76" t="s">
        <v>78</v>
      </c>
      <c r="PJ49" t="s">
        <v>0</v>
      </c>
      <c r="PR49" t="s">
        <v>0</v>
      </c>
      <c r="PT49" t="s">
        <v>0</v>
      </c>
      <c r="PU49" t="s">
        <v>0</v>
      </c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 t="s">
        <v>0</v>
      </c>
      <c r="QZ49" s="29" t="s">
        <v>0</v>
      </c>
      <c r="RA49" s="76" t="s">
        <v>80</v>
      </c>
      <c r="RB49" s="76" t="s">
        <v>79</v>
      </c>
      <c r="RC49" s="76" t="s">
        <v>78</v>
      </c>
      <c r="RG49" t="s">
        <v>0</v>
      </c>
      <c r="RO49" t="s">
        <v>0</v>
      </c>
      <c r="RP49" t="s">
        <v>0</v>
      </c>
      <c r="RQ49" t="s">
        <v>0</v>
      </c>
      <c r="RR49" t="s">
        <v>0</v>
      </c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 t="s">
        <v>0</v>
      </c>
      <c r="SW49" s="29" t="s">
        <v>0</v>
      </c>
      <c r="SX49" s="76" t="s">
        <v>80</v>
      </c>
      <c r="SY49" s="76" t="s">
        <v>79</v>
      </c>
      <c r="SZ49" s="76" t="s">
        <v>78</v>
      </c>
    </row>
    <row r="50" spans="1:521" ht="15.75" thickBot="1" x14ac:dyDescent="0.3">
      <c r="B50" t="s">
        <v>0</v>
      </c>
      <c r="D50" s="55">
        <v>9.4999999999999998E-3</v>
      </c>
      <c r="E50" s="55">
        <v>2.5899999999999999E-2</v>
      </c>
      <c r="F50" s="57">
        <v>4.1099999999999998E-2</v>
      </c>
      <c r="G50" s="29"/>
      <c r="H50" s="29"/>
      <c r="I50" s="60">
        <v>3.9199999999999999E-2</v>
      </c>
      <c r="J50" s="60">
        <v>5.5599999999999997E-2</v>
      </c>
      <c r="K50" s="57">
        <v>7.0699999999999999E-2</v>
      </c>
      <c r="L50" s="57">
        <v>8.3299999999999999E-2</v>
      </c>
      <c r="M50" s="57">
        <v>6.8199999999999997E-2</v>
      </c>
      <c r="N50" s="29"/>
      <c r="O50" s="29"/>
      <c r="P50" s="57">
        <v>7.1499999999999994E-2</v>
      </c>
      <c r="Q50" s="57">
        <v>7.0900000000000005E-2</v>
      </c>
      <c r="R50" s="56">
        <v>8.8300000000000003E-2</v>
      </c>
      <c r="S50" s="56">
        <v>8.0799999999999997E-2</v>
      </c>
      <c r="T50" s="57">
        <v>7.4700000000000003E-2</v>
      </c>
      <c r="U50" s="29"/>
      <c r="V50" s="29"/>
      <c r="W50" s="57">
        <v>7.4099999999999999E-2</v>
      </c>
      <c r="X50" s="57">
        <v>8.3000000000000004E-2</v>
      </c>
      <c r="Y50" s="57">
        <v>7.9200000000000007E-2</v>
      </c>
      <c r="Z50" s="57">
        <v>8.0799999999999997E-2</v>
      </c>
      <c r="AA50" s="57">
        <v>9.4200000000000006E-2</v>
      </c>
      <c r="AB50" s="29"/>
      <c r="AC50" s="29"/>
      <c r="AD50" s="57">
        <v>0.1129</v>
      </c>
      <c r="AE50" s="57">
        <v>0.11799999999999999</v>
      </c>
      <c r="AF50" s="57">
        <v>0.12770000000000001</v>
      </c>
      <c r="AG50" s="57">
        <v>0.12659999999999999</v>
      </c>
      <c r="AH50" s="56">
        <v>0.1389</v>
      </c>
      <c r="AI50" s="53">
        <f>MIN(AI2:AI9,AI11:AI17,AI19:AI24,AI26:AI30,AI32:AI35,AI37:AI39,AI41:AI42,AI44)</f>
        <v>-1.5100000000000001E-2</v>
      </c>
      <c r="AJ50" s="75">
        <f>AVERAGE(AJ2:AJ8,AJ11:AJ16,AJ19:AJ23,AJ26:AJ29,AJ32:AJ34,AJ37:AJ38,AJ41)</f>
        <v>-3.1164596273291925E-4</v>
      </c>
      <c r="AK50" s="51">
        <f>MAX(AK2:AK9,AK11:AK17,AK19:AK24,AK26:AK30,AK32:AK35,AK37:AK39,AK41:AK42,AK44)</f>
        <v>1.3299999999999999E-2</v>
      </c>
      <c r="AL50" t="s">
        <v>0</v>
      </c>
      <c r="AP50" s="29"/>
      <c r="AQ50" s="29"/>
      <c r="AR50" s="56">
        <v>0.15040000000000001</v>
      </c>
      <c r="AS50" s="56">
        <v>0.1123</v>
      </c>
      <c r="AT50" s="52">
        <v>0.15260000000000001</v>
      </c>
      <c r="AU50" s="52">
        <v>0.1711</v>
      </c>
      <c r="AV50" s="52">
        <v>0.16139999999999999</v>
      </c>
      <c r="AW50" s="29"/>
      <c r="AX50" s="29"/>
      <c r="AY50" s="52">
        <v>0.18440000000000001</v>
      </c>
      <c r="AZ50" s="57">
        <v>0.1865</v>
      </c>
      <c r="BA50" s="52">
        <v>0.1774</v>
      </c>
      <c r="BB50" s="52">
        <v>0.17499999999999999</v>
      </c>
      <c r="BC50" s="52">
        <v>0.16470000000000001</v>
      </c>
      <c r="BD50" s="29"/>
      <c r="BE50" s="29"/>
      <c r="BF50" s="52">
        <v>0.17549999999999999</v>
      </c>
      <c r="BG50" s="52">
        <v>0.1762</v>
      </c>
      <c r="BH50" s="52">
        <v>0.19470000000000001</v>
      </c>
      <c r="BI50" s="52">
        <v>0.1983</v>
      </c>
      <c r="BJ50" s="52">
        <v>0.1653</v>
      </c>
      <c r="BK50" s="29"/>
      <c r="BL50" s="29"/>
      <c r="BM50" s="52">
        <v>0.16889999999999999</v>
      </c>
      <c r="BN50" s="52">
        <v>0.16850000000000001</v>
      </c>
      <c r="BO50" s="52">
        <v>0.1867</v>
      </c>
      <c r="BP50" s="56">
        <v>0.19389999999999999</v>
      </c>
      <c r="BQ50" s="57">
        <v>0.22789999999999999</v>
      </c>
      <c r="BR50" s="29"/>
      <c r="BS50" s="29"/>
      <c r="BT50" s="29"/>
      <c r="BU50" s="49">
        <f>MIN(BU2:BU9,BU11:BU17,BU19:BU24,BU26:BU30,BU32:BU35,BU37:BU39,BU41:BU42,BU44)</f>
        <v>-3.0099999999999998E-2</v>
      </c>
      <c r="BV50" s="75">
        <f>AVERAGE(BV2:BV8,BV11:BV16,BV19:BV23,BV26:BV29,BV32:BV34,BV37:BV38,BV41)</f>
        <v>-3.589285714285714E-4</v>
      </c>
      <c r="BW50" s="55">
        <f>MAX(BW2:BW9,BW11:BW17,BW19:BW24,BW26:BW30,BW32:BW35,BW37:BW39,BW41:BW42,BW44)</f>
        <v>1.67E-2</v>
      </c>
      <c r="BY50" t="s">
        <v>0</v>
      </c>
      <c r="CD50" s="29"/>
      <c r="CE50" s="52">
        <v>0.21160000000000001</v>
      </c>
      <c r="CF50" s="60">
        <v>0.22500000000000001</v>
      </c>
      <c r="CG50" s="52">
        <v>0.2228</v>
      </c>
      <c r="CH50" s="60">
        <v>0.25330000000000003</v>
      </c>
      <c r="CI50" s="60">
        <v>0.27950000000000003</v>
      </c>
      <c r="CJ50" s="29"/>
      <c r="CK50" s="29"/>
      <c r="CL50" s="56">
        <v>0.4345</v>
      </c>
      <c r="CM50" s="60">
        <v>0.31040000000000001</v>
      </c>
      <c r="CN50" s="60">
        <v>0.40660000000000002</v>
      </c>
      <c r="CO50" s="56">
        <v>0.48330000000000001</v>
      </c>
      <c r="CP50" s="58">
        <v>0.35189999999999999</v>
      </c>
      <c r="CQ50" s="29"/>
      <c r="CR50" s="29"/>
      <c r="CS50" s="60">
        <v>0.45739999999999997</v>
      </c>
      <c r="CT50" s="57">
        <v>0.46539999999999998</v>
      </c>
      <c r="CU50" s="56">
        <v>0.57940000000000003</v>
      </c>
      <c r="CV50" s="52">
        <v>0.55579999999999996</v>
      </c>
      <c r="CW50" s="52">
        <v>0.54969999999999997</v>
      </c>
      <c r="CX50" s="29"/>
      <c r="CY50" s="29"/>
      <c r="CZ50" s="52">
        <v>0.55900000000000005</v>
      </c>
      <c r="DA50" s="52">
        <v>0.52170000000000005</v>
      </c>
      <c r="DB50" s="56">
        <v>0.44879999999999998</v>
      </c>
      <c r="DC50" s="57">
        <v>0.44590000000000002</v>
      </c>
      <c r="DD50" s="58">
        <v>0.42549999999999999</v>
      </c>
      <c r="DE50" s="29"/>
      <c r="DF50" s="29"/>
      <c r="DG50" s="57">
        <v>0.39489999999999997</v>
      </c>
      <c r="DH50" s="57">
        <v>0.39960000000000001</v>
      </c>
      <c r="DI50" s="29">
        <f>MIN(DI2:DI9,DI11:DI17,DI19:DI24,DI26:DI30,DI32:DI35,DI37:DI39,DI41:DI42,DI44)</f>
        <v>-4.6600000000000003E-2</v>
      </c>
      <c r="DJ50" s="75">
        <f>AVERAGE(DJ2:DJ8,DJ11:DJ16,DJ19:DJ23,DJ26:DJ29,DJ32:DJ34,DJ37:DJ38,DJ41)</f>
        <v>1.0600649350649348E-4</v>
      </c>
      <c r="DK50" s="29">
        <f>MAX(DK2:DK9,DK11:DK17,DK19:DK24,DK26:DK30,DK32:DK35,DK37:DK39,DK41:DK42,DK44)</f>
        <v>4.1000000000000002E-2</v>
      </c>
      <c r="DM50" t="s">
        <v>0</v>
      </c>
      <c r="DS50" s="56">
        <v>0.41560000000000002</v>
      </c>
      <c r="DT50" s="56">
        <v>0.35809999999999997</v>
      </c>
      <c r="DU50" s="56">
        <v>0.38240000000000002</v>
      </c>
      <c r="DV50" s="29"/>
      <c r="DW50" s="29"/>
      <c r="DX50" s="52">
        <v>0.35249999999999998</v>
      </c>
      <c r="DY50" s="56">
        <v>0.35870000000000002</v>
      </c>
      <c r="DZ50" s="56">
        <v>0.32500000000000001</v>
      </c>
      <c r="EA50" s="56">
        <v>0.32079999999999997</v>
      </c>
      <c r="EB50" s="56">
        <v>0.32279999999999998</v>
      </c>
      <c r="EC50" s="29"/>
      <c r="ED50" s="29"/>
      <c r="EE50" s="56">
        <v>0.2873</v>
      </c>
      <c r="EF50" s="57">
        <v>0.28210000000000002</v>
      </c>
      <c r="EG50" s="56">
        <v>0.34499999999999997</v>
      </c>
      <c r="EH50" s="56">
        <v>0.32390000000000002</v>
      </c>
      <c r="EI50" s="56">
        <v>0.31530000000000002</v>
      </c>
      <c r="EJ50" s="29"/>
      <c r="EK50" s="29"/>
      <c r="EL50" s="56">
        <v>0.32629999999999998</v>
      </c>
      <c r="EM50" s="56">
        <v>0.35060000000000002</v>
      </c>
      <c r="EN50" s="56">
        <v>0.32290000000000002</v>
      </c>
      <c r="EO50" s="52">
        <v>0.29849999999999999</v>
      </c>
      <c r="EP50" s="56">
        <v>0.27589999999999998</v>
      </c>
      <c r="EQ50" s="29"/>
      <c r="ER50" s="29"/>
      <c r="ES50" s="60">
        <v>0.25990000000000002</v>
      </c>
      <c r="ET50" s="60">
        <v>0.27750000000000002</v>
      </c>
      <c r="EU50" s="60">
        <v>0.25580000000000003</v>
      </c>
      <c r="EV50" s="58">
        <v>0.27310000000000001</v>
      </c>
      <c r="EW50" s="29"/>
      <c r="EX50" s="29">
        <f>MIN(EX2:EX9,EX11:EX17,EX19:EX24,EX26:EX30,EX32:EX35,EX37:EX39,EX41:EX42,EX44)</f>
        <v>-1.8800000000000001E-2</v>
      </c>
      <c r="EY50" s="75">
        <f>AVERAGE(EY2:EY8,EY11:EY16,EY19:EY23,EY26:EY29,EY32:EY34,EY37:EY38,EY41)</f>
        <v>6.8214285714285707E-4</v>
      </c>
      <c r="EZ50" s="29">
        <f>MAX(EZ2:EZ9,EZ11:EZ17,EZ19:EZ24,EZ26:EZ30,EZ32:EZ35,EZ37:EZ39,EZ41:EZ42,EZ44)</f>
        <v>2.3599999999999999E-2</v>
      </c>
      <c r="FH50" t="s">
        <v>0</v>
      </c>
      <c r="FI50" s="57">
        <v>0.31630000000000003</v>
      </c>
      <c r="FJ50" s="29"/>
      <c r="FK50" s="29"/>
      <c r="FL50" s="56">
        <v>0.29399999999999998</v>
      </c>
      <c r="FM50" s="60">
        <v>0.30099999999999999</v>
      </c>
      <c r="FN50" s="60">
        <v>0.3654</v>
      </c>
      <c r="FO50" s="60">
        <v>0.3029</v>
      </c>
      <c r="FP50" s="60">
        <v>0.2419</v>
      </c>
      <c r="FQ50" s="29"/>
      <c r="FR50" s="29"/>
      <c r="FS50" s="58">
        <v>0.25090000000000001</v>
      </c>
      <c r="FT50" s="58">
        <v>0.2863</v>
      </c>
      <c r="FU50" s="58">
        <v>0.2913</v>
      </c>
      <c r="FV50" s="58">
        <v>0.27760000000000001</v>
      </c>
      <c r="FW50" s="58">
        <v>0.31950000000000001</v>
      </c>
      <c r="FX50" s="29"/>
      <c r="FY50" s="29"/>
      <c r="FZ50" s="58">
        <v>0.34200000000000003</v>
      </c>
      <c r="GA50" s="57">
        <v>0.33929999999999999</v>
      </c>
      <c r="GB50" s="57">
        <v>0.30230000000000001</v>
      </c>
      <c r="GC50" s="57">
        <v>0.32840000000000003</v>
      </c>
      <c r="GD50" s="58">
        <v>0.34039999999999998</v>
      </c>
      <c r="GE50" s="29"/>
      <c r="GF50" s="29"/>
      <c r="GG50" s="58">
        <v>0.33489999999999998</v>
      </c>
      <c r="GH50" s="57">
        <v>0.27129999999999999</v>
      </c>
      <c r="GI50" s="57">
        <v>0.28839999999999999</v>
      </c>
      <c r="GJ50" s="57">
        <v>0.26269999999999999</v>
      </c>
      <c r="GK50" s="57">
        <v>0.25230000000000002</v>
      </c>
      <c r="GL50" s="29"/>
      <c r="GM50" s="29"/>
      <c r="GN50" s="29">
        <f>MIN(GN2:GN9,GN11:GN17,GN19:GN24,GN26:GN30,GN32:GN35,GN37:GN39,GN41:GN42,GN44)</f>
        <v>-1.8499999999999999E-2</v>
      </c>
      <c r="GO50" s="75">
        <f>AVERAGE(GO2:GO8,GO11:GO16,GO19:GO23,GO26:GO29,GO32:GO34,GO37:GO38,GO41)</f>
        <v>3.549319727891156E-4</v>
      </c>
      <c r="GP50" s="29">
        <f>MAX(GP2:GP9,GP11:GP17,GP19:GP24,GP26:GP30,GP32:GP35,GP37:GP39,GP41:GP42,GP44)</f>
        <v>2.0799999999999999E-2</v>
      </c>
      <c r="GY50" t="s">
        <v>0</v>
      </c>
      <c r="GZ50" s="57">
        <v>0.18640000000000001</v>
      </c>
      <c r="HA50" s="57">
        <v>0.15590000000000001</v>
      </c>
      <c r="HB50" s="53">
        <v>0.1401</v>
      </c>
      <c r="HC50" s="56">
        <v>0.14960000000000001</v>
      </c>
      <c r="HD50" s="53">
        <v>0.16800000000000001</v>
      </c>
      <c r="HE50" s="29"/>
      <c r="HF50" s="29"/>
      <c r="HG50" s="53">
        <v>0.1933</v>
      </c>
      <c r="HH50" s="56">
        <v>0.1459</v>
      </c>
      <c r="HI50" s="56">
        <v>0.1852</v>
      </c>
      <c r="HJ50" s="56">
        <v>0.25069999999999998</v>
      </c>
      <c r="HK50" s="56">
        <v>0.191</v>
      </c>
      <c r="HL50" s="29"/>
      <c r="HM50" s="29"/>
      <c r="HN50" s="56">
        <v>0.19320000000000001</v>
      </c>
      <c r="HO50" s="56">
        <v>0.19</v>
      </c>
      <c r="HP50" s="56">
        <v>0.21290000000000001</v>
      </c>
      <c r="HQ50" s="56">
        <v>0.2165</v>
      </c>
      <c r="HR50" s="56">
        <v>0.21959999999999999</v>
      </c>
      <c r="HS50" s="29"/>
      <c r="HT50" s="29"/>
      <c r="HU50" s="56">
        <v>0.21429999999999999</v>
      </c>
      <c r="HV50" s="56">
        <v>0.222</v>
      </c>
      <c r="HW50" s="56">
        <v>0.24360000000000001</v>
      </c>
      <c r="HX50" s="56">
        <v>0.23830000000000001</v>
      </c>
      <c r="HY50" s="56">
        <v>0.2555</v>
      </c>
      <c r="HZ50" s="29"/>
      <c r="IA50" s="29"/>
      <c r="IB50" s="56">
        <v>0.23169999999999999</v>
      </c>
      <c r="IC50" s="56">
        <v>0.24030000000000001</v>
      </c>
      <c r="ID50" s="29"/>
      <c r="IE50" s="29">
        <f>MIN(IE2:IE9,IE11:IE17,IE19:IE24,IE26:IE30,IE32:IE35,IE37:IE39,IE41:IE42,IE44)</f>
        <v>-2.3400000000000001E-2</v>
      </c>
      <c r="IF50" s="75">
        <f>AVERAGE(IF2:IF8,IF11:IF16,IF19:IF23,IF26:IF29,IF32:IF34,IF37:IF38,IF41)</f>
        <v>2.9999999999999992E-4</v>
      </c>
      <c r="IG50" s="29">
        <f>MAX(IG2:IG9,IG11:IG17,IG19:IG24,IG26:IG30,IG32:IG35,IG37:IG39,IG41:IG42,IG44)</f>
        <v>2.4799999999999999E-2</v>
      </c>
      <c r="IP50" t="s">
        <v>0</v>
      </c>
      <c r="IQ50" t="s">
        <v>0</v>
      </c>
      <c r="IR50" s="56">
        <v>0.23649999999999999</v>
      </c>
      <c r="IS50" s="56">
        <v>0.23380000000000001</v>
      </c>
      <c r="IT50" s="56">
        <v>0.2276</v>
      </c>
      <c r="IU50" s="29"/>
      <c r="IV50" s="29"/>
      <c r="IW50" s="56">
        <v>0.2278</v>
      </c>
      <c r="IX50" s="56">
        <v>0.23680000000000001</v>
      </c>
      <c r="IY50" s="56">
        <v>0.2404</v>
      </c>
      <c r="IZ50" s="56">
        <v>0.2339</v>
      </c>
      <c r="JA50" s="56">
        <v>0.223</v>
      </c>
      <c r="JB50" s="29"/>
      <c r="JC50" s="29"/>
      <c r="JD50" s="56">
        <v>0.23080000000000001</v>
      </c>
      <c r="JE50" s="56">
        <v>0.23769999999999999</v>
      </c>
      <c r="JF50" s="56">
        <v>0.1719</v>
      </c>
      <c r="JG50" s="56">
        <v>0.18360000000000001</v>
      </c>
      <c r="JH50" s="56">
        <v>0.22919999999999999</v>
      </c>
      <c r="JI50" s="29"/>
      <c r="JJ50" s="29"/>
      <c r="JK50" s="56">
        <v>0.21290000000000001</v>
      </c>
      <c r="JL50" s="53">
        <v>0.23980000000000001</v>
      </c>
      <c r="JM50" s="53">
        <v>0.2465</v>
      </c>
      <c r="JN50" s="53">
        <v>0.19209999999999999</v>
      </c>
      <c r="JO50" s="56">
        <v>0.30009999999999998</v>
      </c>
      <c r="JP50" s="29"/>
      <c r="JQ50" s="29"/>
      <c r="JR50" s="56">
        <v>0.2636</v>
      </c>
      <c r="JS50" s="56">
        <v>0.28320000000000001</v>
      </c>
      <c r="JT50" s="56">
        <v>0.3075</v>
      </c>
      <c r="JU50" s="56">
        <v>0.32640000000000002</v>
      </c>
      <c r="JV50" s="56">
        <v>0.31680000000000003</v>
      </c>
      <c r="JW50" s="29">
        <f>MIN(JW2:JW9,JW11:JW17,JW19:JW24,JW26:JW30,JW32:JW35,JW37:JW39,JW41:JW42,JW44)</f>
        <v>-1.3599999999999999E-2</v>
      </c>
      <c r="JX50" s="75">
        <f>AVERAGE(JX2:JX8,JX11:JX16,JX19:JX23,JX26:JX29,JX32:JX34,JX37:JX38,JX41)</f>
        <v>6.9021739130434789E-4</v>
      </c>
      <c r="JY50" s="29">
        <f>MAX(JY2:JY9,JY11:JY17,JY19:JY24,JY26:JY30,JY32:JY35,JY37:JY39,JY41:JY42,JY44)</f>
        <v>1.55E-2</v>
      </c>
      <c r="KH50" t="s">
        <v>0</v>
      </c>
      <c r="KJ50" t="s">
        <v>0</v>
      </c>
      <c r="KK50" s="29"/>
      <c r="KL50" s="29"/>
      <c r="KM50" s="56">
        <v>0.28389999999999999</v>
      </c>
      <c r="KN50" s="56">
        <v>0.30359999999999998</v>
      </c>
      <c r="KO50" s="56">
        <v>0.31909999999999999</v>
      </c>
      <c r="KP50" s="56">
        <v>0.2944</v>
      </c>
      <c r="KQ50" s="56">
        <v>0.31919999999999998</v>
      </c>
      <c r="KR50" s="29"/>
      <c r="KS50" s="29"/>
      <c r="KT50" s="56">
        <v>0.29399999999999998</v>
      </c>
      <c r="KU50" s="56">
        <v>0.28520000000000001</v>
      </c>
      <c r="KV50" s="56">
        <v>0.31940000000000002</v>
      </c>
      <c r="KW50" s="56">
        <v>0.34</v>
      </c>
      <c r="KX50" s="56">
        <v>0.33710000000000001</v>
      </c>
      <c r="KY50" s="29"/>
      <c r="KZ50" s="29"/>
      <c r="LA50" s="56">
        <v>0.33479999999999999</v>
      </c>
      <c r="LB50" s="56">
        <v>0.3271</v>
      </c>
      <c r="LC50" s="56">
        <v>0.27050000000000002</v>
      </c>
      <c r="LD50" s="56">
        <v>0.3196</v>
      </c>
      <c r="LE50" s="56">
        <v>0.30149999999999999</v>
      </c>
      <c r="LF50" s="29"/>
      <c r="LG50" s="29"/>
      <c r="LH50" s="56">
        <v>0.30859999999999999</v>
      </c>
      <c r="LI50" s="56">
        <v>0.32719999999999999</v>
      </c>
      <c r="LJ50" s="56">
        <v>0.29149999999999998</v>
      </c>
      <c r="LK50" s="56">
        <v>0.28549999999999998</v>
      </c>
      <c r="LL50" s="53">
        <v>0.33560000000000001</v>
      </c>
      <c r="LM50" s="29"/>
      <c r="LN50" s="29"/>
      <c r="LO50" s="53">
        <v>0.34160000000000001</v>
      </c>
      <c r="LP50" s="29">
        <f>MIN(LP2:LP9,LP11:LP17,LP19:LP24,LP26:LP30,LP32:LP35,LP37:LP39,LP41:LP42,LP44)</f>
        <v>-1.3100000000000001E-2</v>
      </c>
      <c r="LQ50" s="75">
        <f>AVERAGE(LQ2:LQ8,LQ11:LQ16,LQ19:LQ23,LQ26:LQ29,LQ32:LQ34,LQ37:LQ38,LQ41)</f>
        <v>4.083333333333333E-4</v>
      </c>
      <c r="LR50" s="29">
        <f>MAX(LR2:LR9,LR11:LR17,LR19:LR24,LR26:LR30,LR32:LR35,LR37:LR39,LR41:LR42,LR44)</f>
        <v>1.5100000000000001E-2</v>
      </c>
      <c r="MA50" t="s">
        <v>0</v>
      </c>
      <c r="MC50" t="s">
        <v>0</v>
      </c>
      <c r="MD50" t="s">
        <v>0</v>
      </c>
      <c r="ME50" s="53">
        <v>0.3422</v>
      </c>
      <c r="MF50" s="53">
        <v>0.31219999999999998</v>
      </c>
      <c r="MG50" s="53">
        <v>0.26179999999999998</v>
      </c>
      <c r="MH50" s="53">
        <v>0.27660000000000001</v>
      </c>
      <c r="MI50" s="29"/>
      <c r="MJ50" s="29"/>
      <c r="MK50" s="53">
        <v>0.29010000000000002</v>
      </c>
      <c r="ML50" s="53">
        <v>0.26079999999999998</v>
      </c>
      <c r="MM50" s="53">
        <v>0.30830000000000002</v>
      </c>
      <c r="MN50" s="53">
        <v>0.30020000000000002</v>
      </c>
      <c r="MO50" s="53">
        <v>0.311</v>
      </c>
      <c r="MP50" s="29"/>
      <c r="MQ50" s="29"/>
      <c r="MR50" s="53">
        <v>0.29709999999999998</v>
      </c>
      <c r="MS50" s="53">
        <v>0.30170000000000002</v>
      </c>
      <c r="MT50" s="53">
        <v>0.29139999999999999</v>
      </c>
      <c r="MU50" s="53">
        <v>0.28860000000000002</v>
      </c>
      <c r="MV50" s="53">
        <v>0.27310000000000001</v>
      </c>
      <c r="MW50" s="29"/>
      <c r="MX50" s="29"/>
      <c r="MY50" s="56">
        <v>0.25130000000000002</v>
      </c>
      <c r="MZ50" s="56">
        <v>0.22969999999999999</v>
      </c>
      <c r="NA50" s="56">
        <v>0.24</v>
      </c>
      <c r="NB50" s="56">
        <v>0.21790000000000001</v>
      </c>
      <c r="NC50" s="56">
        <v>0.20680000000000001</v>
      </c>
      <c r="ND50" s="29"/>
      <c r="NE50" s="29"/>
      <c r="NF50" s="29"/>
      <c r="NG50" s="29"/>
      <c r="NH50" s="29"/>
      <c r="NI50" s="29"/>
      <c r="NJ50" s="29">
        <f>MIN(NJ2:NJ9,NJ11:NJ17,NJ19:NJ24,NJ26:NJ30,NJ32:NJ35,NJ37:NJ39,NJ41:NJ42,NJ44)</f>
        <v>-1.6400000000000001E-2</v>
      </c>
      <c r="NK50" s="75">
        <f>AVERAGE(NK2:NK8,NK11:NK16,NK19:NK23,NK26:NK29,NK32:NK34,NK37:NK38,NK41)</f>
        <v>-6.1071428571428572E-4</v>
      </c>
      <c r="NL50" s="29">
        <f>MAX(NL2:NL9,NL11:NL17,NL19:NL24,NL26:NL30,NL32:NL35,NL37:NL39,NL41:NL42,NL44)</f>
        <v>1.5800000000000002E-2</v>
      </c>
      <c r="NV50" t="s">
        <v>0</v>
      </c>
      <c r="NW50" t="s">
        <v>0</v>
      </c>
      <c r="NX50" t="s">
        <v>0</v>
      </c>
      <c r="NY50" t="s">
        <v>0</v>
      </c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>
        <f>MIN(PE2:PE9,PE11:PE17,PE19:PE24,PE26:PE30,PE32:PE35,PE37:PE39,PE41:PE42,PE44)</f>
        <v>0</v>
      </c>
      <c r="PF50" s="75" t="e">
        <f>AVERAGE(PF2:PF8,PF11:PF16,PF19:PF23,PF26:PF29,PF32:PF34,PF37:PF38,PF41)</f>
        <v>#DIV/0!</v>
      </c>
      <c r="PG50" s="29">
        <f>MAX(PG2:PG9,PG11:PG17,PG19:PG24,PG26:PG30,PG32:PG35,PG37:PG39,PG41:PG42,PG44)</f>
        <v>0</v>
      </c>
      <c r="PJ50" t="s">
        <v>0</v>
      </c>
      <c r="PR50" t="s">
        <v>0</v>
      </c>
      <c r="PS50" t="s">
        <v>0</v>
      </c>
      <c r="PT50" t="s">
        <v>0</v>
      </c>
      <c r="PU50" t="s">
        <v>0</v>
      </c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>
        <f>MIN(RA2:RA9,RA11:RA17,RA19:RA24,RA26:RA30,RA32:RA35,RA37:RA39,RA41:RA42,RA44)</f>
        <v>0</v>
      </c>
      <c r="RB50" s="75" t="e">
        <f>AVERAGE(RB2:RB8,RB11:RB16,RB19:RB23,RB26:RB29,RB32:RB34,RB37:RB38,RB41)</f>
        <v>#DIV/0!</v>
      </c>
      <c r="RC50" s="29">
        <f>MAX(RC2:RC9,RC11:RC17,RC19:RC24,RC26:RC30,RC32:RC35,RC37:RC39,RC41:RC42,RC44)</f>
        <v>0</v>
      </c>
      <c r="RO50" t="s">
        <v>0</v>
      </c>
      <c r="RP50" t="s">
        <v>0</v>
      </c>
      <c r="RQ50" t="s">
        <v>0</v>
      </c>
      <c r="RR50" t="s">
        <v>0</v>
      </c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>
        <f>MIN(SX2:SX9,SX11:SX17,SX19:SX24,SX26:SX30,SX32:SX35,SX37:SX39,SX41:SX42,SX44)</f>
        <v>0</v>
      </c>
      <c r="SY50" s="75" t="e">
        <f>AVERAGE(SY2:SY8,SY11:SY16,SY19:SY23,SY26:SY29,SY32:SY34,SY37:SY38,SY41)</f>
        <v>#DIV/0!</v>
      </c>
      <c r="SZ50" s="29">
        <f>MAX(SZ2:SZ9,SZ11:SZ17,SZ19:SZ24,SZ26:SZ30,SZ32:SZ35,SZ37:SZ39,SZ41:SZ42,SZ44)</f>
        <v>0</v>
      </c>
      <c r="TA50" t="s">
        <v>0</v>
      </c>
    </row>
    <row r="51" spans="1:521" ht="15.75" thickBot="1" x14ac:dyDescent="0.3">
      <c r="B51" t="s">
        <v>0</v>
      </c>
      <c r="C51" t="s">
        <v>0</v>
      </c>
      <c r="D51" s="56">
        <v>8.3999999999999995E-3</v>
      </c>
      <c r="E51" s="52">
        <v>2.29E-2</v>
      </c>
      <c r="F51" s="52">
        <v>3.5099999999999999E-2</v>
      </c>
      <c r="G51" s="29"/>
      <c r="H51" s="29"/>
      <c r="I51" s="57">
        <v>2.7699999999999999E-2</v>
      </c>
      <c r="J51" s="57">
        <v>5.1999999999999998E-2</v>
      </c>
      <c r="K51" s="55">
        <v>3.2399999999999998E-2</v>
      </c>
      <c r="L51" s="55">
        <v>3.0599999999999999E-2</v>
      </c>
      <c r="M51" s="55">
        <v>2.0899999999999998E-2</v>
      </c>
      <c r="N51" s="29"/>
      <c r="O51" s="29"/>
      <c r="P51" s="56">
        <v>4.1099999999999998E-2</v>
      </c>
      <c r="Q51" s="56">
        <v>6.7100000000000007E-2</v>
      </c>
      <c r="R51" s="57">
        <v>5.8500000000000003E-2</v>
      </c>
      <c r="S51" s="57">
        <v>5.67E-2</v>
      </c>
      <c r="T51" s="56">
        <v>7.1900000000000006E-2</v>
      </c>
      <c r="U51" s="29"/>
      <c r="V51" s="29"/>
      <c r="W51" s="56">
        <v>6.5799999999999997E-2</v>
      </c>
      <c r="X51" s="56">
        <v>6.8199999999999997E-2</v>
      </c>
      <c r="Y51" s="56">
        <v>7.2900000000000006E-2</v>
      </c>
      <c r="Z51" s="56">
        <v>6.3299999999999995E-2</v>
      </c>
      <c r="AA51" s="56">
        <v>5.4600000000000003E-2</v>
      </c>
      <c r="AB51" s="29"/>
      <c r="AC51" s="29"/>
      <c r="AD51" s="56">
        <v>8.7900000000000006E-2</v>
      </c>
      <c r="AE51" s="56">
        <v>5.9299999999999999E-2</v>
      </c>
      <c r="AF51" s="60">
        <v>6.9099999999999995E-2</v>
      </c>
      <c r="AG51" s="56">
        <v>9.5500000000000002E-2</v>
      </c>
      <c r="AH51" s="57">
        <v>0.1113</v>
      </c>
      <c r="AI51" s="53" t="s">
        <v>102</v>
      </c>
      <c r="AJ51" s="15" t="s">
        <v>82</v>
      </c>
      <c r="AK51" s="51" t="s">
        <v>87</v>
      </c>
      <c r="AN51" t="s">
        <v>0</v>
      </c>
      <c r="AO51" t="s">
        <v>0</v>
      </c>
      <c r="AP51" s="29"/>
      <c r="AQ51" s="29"/>
      <c r="AR51" s="60">
        <v>0.1169</v>
      </c>
      <c r="AS51" s="52">
        <v>0.1077</v>
      </c>
      <c r="AT51" s="56">
        <v>8.3799999999999999E-2</v>
      </c>
      <c r="AU51" s="56">
        <v>8.7400000000000005E-2</v>
      </c>
      <c r="AV51" s="56">
        <v>9.1899999999999996E-2</v>
      </c>
      <c r="AW51" s="29"/>
      <c r="AX51" s="29"/>
      <c r="AY51" s="56">
        <v>9.2600000000000002E-2</v>
      </c>
      <c r="AZ51" s="56">
        <v>0.09</v>
      </c>
      <c r="BA51" s="56">
        <v>6.0600000000000001E-2</v>
      </c>
      <c r="BB51" s="56">
        <v>5.3499999999999999E-2</v>
      </c>
      <c r="BC51" s="60">
        <v>6.0499999999999998E-2</v>
      </c>
      <c r="BD51" s="29"/>
      <c r="BE51" s="29"/>
      <c r="BF51" s="60">
        <v>4.7800000000000002E-2</v>
      </c>
      <c r="BG51" s="60">
        <v>6.8699999999999997E-2</v>
      </c>
      <c r="BH51" s="56">
        <v>5.7500000000000002E-2</v>
      </c>
      <c r="BI51" s="56">
        <v>8.9700000000000002E-2</v>
      </c>
      <c r="BJ51" s="56">
        <v>0.1139</v>
      </c>
      <c r="BK51" s="29"/>
      <c r="BL51" s="29"/>
      <c r="BM51" s="56">
        <v>0.1091</v>
      </c>
      <c r="BN51" s="56">
        <v>0.1205</v>
      </c>
      <c r="BO51" s="56">
        <v>0.1426</v>
      </c>
      <c r="BP51" s="52">
        <v>0.184</v>
      </c>
      <c r="BQ51" s="56">
        <v>0.215</v>
      </c>
      <c r="BR51" s="29"/>
      <c r="BS51" s="29"/>
      <c r="BT51" s="29"/>
      <c r="BU51" s="49" t="s">
        <v>91</v>
      </c>
      <c r="BV51" s="15" t="s">
        <v>82</v>
      </c>
      <c r="BW51" s="55" t="s">
        <v>100</v>
      </c>
      <c r="CB51" t="s">
        <v>0</v>
      </c>
      <c r="CC51" t="s">
        <v>0</v>
      </c>
      <c r="CD51" s="29"/>
      <c r="CE51" s="57">
        <v>0.20469999999999999</v>
      </c>
      <c r="CF51" s="58">
        <v>0.19919999999999999</v>
      </c>
      <c r="CG51" s="60">
        <v>0.17649999999999999</v>
      </c>
      <c r="CH51" s="58">
        <v>0.2024</v>
      </c>
      <c r="CI51" s="58">
        <v>0.21179999999999999</v>
      </c>
      <c r="CJ51" s="29"/>
      <c r="CK51" s="29"/>
      <c r="CL51" s="58">
        <v>0.31009999999999999</v>
      </c>
      <c r="CM51" s="58">
        <v>0.30220000000000002</v>
      </c>
      <c r="CN51" s="58">
        <v>0.29720000000000002</v>
      </c>
      <c r="CO51" s="58">
        <v>0.35089999999999999</v>
      </c>
      <c r="CP51" s="57">
        <v>0.34939999999999999</v>
      </c>
      <c r="CQ51" s="29"/>
      <c r="CR51" s="29"/>
      <c r="CS51" s="58">
        <v>0.40610000000000002</v>
      </c>
      <c r="CT51" s="52">
        <v>0.43309999999999998</v>
      </c>
      <c r="CU51" s="60">
        <v>0.54149999999999998</v>
      </c>
      <c r="CV51" s="56">
        <v>0.51590000000000003</v>
      </c>
      <c r="CW51" s="56">
        <v>0.47070000000000001</v>
      </c>
      <c r="CX51" s="29"/>
      <c r="CY51" s="29"/>
      <c r="CZ51" s="56">
        <v>0.49559999999999998</v>
      </c>
      <c r="DA51" s="56">
        <v>0.45119999999999999</v>
      </c>
      <c r="DB51" s="58">
        <v>0.42320000000000002</v>
      </c>
      <c r="DC51" s="58">
        <v>0.4284</v>
      </c>
      <c r="DD51" s="57">
        <v>0.35659999999999997</v>
      </c>
      <c r="DE51" s="29"/>
      <c r="DF51" s="29"/>
      <c r="DG51" s="58">
        <v>0.39190000000000003</v>
      </c>
      <c r="DH51" s="58">
        <v>0.38979999999999998</v>
      </c>
      <c r="DI51" s="29"/>
      <c r="DJ51" s="15" t="s">
        <v>82</v>
      </c>
      <c r="DK51" s="29"/>
      <c r="DQ51" t="s">
        <v>0</v>
      </c>
      <c r="DR51" t="s">
        <v>0</v>
      </c>
      <c r="DS51" s="60">
        <v>0.39539999999999997</v>
      </c>
      <c r="DT51" s="60">
        <v>0.3523</v>
      </c>
      <c r="DU51" s="52">
        <v>0.37430000000000002</v>
      </c>
      <c r="DV51" s="29"/>
      <c r="DW51" s="29"/>
      <c r="DX51" s="56">
        <v>0.34329999999999999</v>
      </c>
      <c r="DY51" s="52">
        <v>0.34429999999999999</v>
      </c>
      <c r="DZ51" s="52">
        <v>0.31419999999999998</v>
      </c>
      <c r="EA51" s="52">
        <v>0.28570000000000001</v>
      </c>
      <c r="EB51" s="52">
        <v>0.2838</v>
      </c>
      <c r="EC51" s="29"/>
      <c r="ED51" s="29"/>
      <c r="EE51" s="58">
        <v>0.25280000000000002</v>
      </c>
      <c r="EF51" s="58">
        <v>0.2702</v>
      </c>
      <c r="EG51" s="58">
        <v>0.2913</v>
      </c>
      <c r="EH51" s="52">
        <v>0.28589999999999999</v>
      </c>
      <c r="EI51" s="58">
        <v>0.25600000000000001</v>
      </c>
      <c r="EJ51" s="29"/>
      <c r="EK51" s="29"/>
      <c r="EL51" s="52">
        <v>0.27479999999999999</v>
      </c>
      <c r="EM51" s="58">
        <v>0.30890000000000001</v>
      </c>
      <c r="EN51" s="52">
        <v>0.29470000000000002</v>
      </c>
      <c r="EO51" s="60">
        <v>0.26850000000000002</v>
      </c>
      <c r="EP51" s="52">
        <v>0.27189999999999998</v>
      </c>
      <c r="EQ51" s="29"/>
      <c r="ER51" s="29"/>
      <c r="ES51" s="52">
        <v>0.2399</v>
      </c>
      <c r="ET51" s="52">
        <v>0.19869999999999999</v>
      </c>
      <c r="EU51" s="58">
        <v>0.21560000000000001</v>
      </c>
      <c r="EV51" s="56">
        <v>0.24579999999999999</v>
      </c>
      <c r="EW51" s="29"/>
      <c r="EX51" s="29"/>
      <c r="EY51" s="15" t="s">
        <v>82</v>
      </c>
      <c r="EZ51" s="29"/>
      <c r="FH51" t="s">
        <v>0</v>
      </c>
      <c r="FI51" s="56">
        <v>0.31559999999999999</v>
      </c>
      <c r="FJ51" s="29"/>
      <c r="FK51" s="29"/>
      <c r="FL51" s="58">
        <v>0.29160000000000003</v>
      </c>
      <c r="FM51" s="58">
        <v>0.2455</v>
      </c>
      <c r="FN51" s="58">
        <v>0.2487</v>
      </c>
      <c r="FO51" s="58">
        <v>0.2331</v>
      </c>
      <c r="FP51" s="58">
        <v>0.22140000000000001</v>
      </c>
      <c r="FQ51" s="29"/>
      <c r="FR51" s="29"/>
      <c r="FS51" s="56">
        <v>0.24079999999999999</v>
      </c>
      <c r="FT51" s="56">
        <v>0.27150000000000002</v>
      </c>
      <c r="FU51" s="56">
        <v>0.27029999999999998</v>
      </c>
      <c r="FV51" s="56">
        <v>0.26100000000000001</v>
      </c>
      <c r="FW51" s="56">
        <v>0.30530000000000002</v>
      </c>
      <c r="FX51" s="29"/>
      <c r="FY51" s="29"/>
      <c r="FZ51" s="56">
        <v>0.24349999999999999</v>
      </c>
      <c r="GA51" s="56">
        <v>0.23069999999999999</v>
      </c>
      <c r="GB51" s="56">
        <v>0.254</v>
      </c>
      <c r="GC51" s="56">
        <v>0.22789999999999999</v>
      </c>
      <c r="GD51" s="56">
        <v>0.24410000000000001</v>
      </c>
      <c r="GE51" s="29"/>
      <c r="GF51" s="29"/>
      <c r="GG51" s="56">
        <v>0.23619999999999999</v>
      </c>
      <c r="GH51" s="56">
        <v>0.2165</v>
      </c>
      <c r="GI51" s="56">
        <v>0.2079</v>
      </c>
      <c r="GJ51" s="56">
        <v>0.22189999999999999</v>
      </c>
      <c r="GK51" s="56">
        <v>0.24010000000000001</v>
      </c>
      <c r="GL51" s="29"/>
      <c r="GM51" s="29"/>
      <c r="GN51" s="29"/>
      <c r="GO51" s="15" t="s">
        <v>82</v>
      </c>
      <c r="GP51" s="29"/>
      <c r="GU51" t="s">
        <v>0</v>
      </c>
      <c r="GX51" t="s">
        <v>0</v>
      </c>
      <c r="GY51" t="s">
        <v>0</v>
      </c>
      <c r="GZ51" s="56">
        <v>0.1729</v>
      </c>
      <c r="HA51" s="56">
        <v>0.1285</v>
      </c>
      <c r="HB51" s="57">
        <v>0.13669999999999999</v>
      </c>
      <c r="HC51" s="53">
        <v>0.1469</v>
      </c>
      <c r="HD51" s="57">
        <v>0.10299999999999999</v>
      </c>
      <c r="HE51" s="29"/>
      <c r="HF51" s="29"/>
      <c r="HG51" s="56">
        <v>8.0799999999999997E-2</v>
      </c>
      <c r="HH51" s="53">
        <v>0.11899999999999999</v>
      </c>
      <c r="HI51" s="53">
        <v>0.1366</v>
      </c>
      <c r="HJ51" s="57">
        <v>0.1052</v>
      </c>
      <c r="HK51" s="57">
        <v>0.1237</v>
      </c>
      <c r="HL51" s="29"/>
      <c r="HM51" s="29"/>
      <c r="HN51" s="57">
        <v>9.5699999999999993E-2</v>
      </c>
      <c r="HO51" s="57">
        <v>0.1106</v>
      </c>
      <c r="HP51" s="57">
        <v>0.10920000000000001</v>
      </c>
      <c r="HQ51" s="57">
        <v>0.13830000000000001</v>
      </c>
      <c r="HR51" s="57">
        <v>0.15010000000000001</v>
      </c>
      <c r="HS51" s="29"/>
      <c r="HT51" s="29"/>
      <c r="HU51" s="57">
        <v>9.8000000000000004E-2</v>
      </c>
      <c r="HV51" s="53">
        <v>9.2399999999999996E-2</v>
      </c>
      <c r="HW51" s="57">
        <v>0.13120000000000001</v>
      </c>
      <c r="HX51" s="57">
        <v>0.13109999999999999</v>
      </c>
      <c r="HY51" s="57">
        <v>0.14660000000000001</v>
      </c>
      <c r="HZ51" s="29"/>
      <c r="IA51" s="29"/>
      <c r="IB51" s="57">
        <v>0.1525</v>
      </c>
      <c r="IC51" s="57">
        <v>0.1244</v>
      </c>
      <c r="ID51" s="29"/>
      <c r="IE51" s="29"/>
      <c r="IF51" s="15" t="s">
        <v>82</v>
      </c>
      <c r="IG51" s="29"/>
      <c r="IK51" t="s">
        <v>0</v>
      </c>
      <c r="IO51" t="s">
        <v>0</v>
      </c>
      <c r="IP51" t="s">
        <v>0</v>
      </c>
      <c r="IQ51" t="s">
        <v>0</v>
      </c>
      <c r="IR51" s="57">
        <v>0.1065</v>
      </c>
      <c r="IS51" s="53">
        <v>0.10680000000000001</v>
      </c>
      <c r="IT51" s="53">
        <v>0.12189999999999999</v>
      </c>
      <c r="IU51" s="29"/>
      <c r="IV51" s="29"/>
      <c r="IW51" s="53">
        <v>0.1452</v>
      </c>
      <c r="IX51" s="53">
        <v>0.1191</v>
      </c>
      <c r="IY51" s="53">
        <v>0.13100000000000001</v>
      </c>
      <c r="IZ51" s="53">
        <v>0.1205</v>
      </c>
      <c r="JA51" s="53">
        <v>0.1</v>
      </c>
      <c r="JB51" s="29"/>
      <c r="JC51" s="29"/>
      <c r="JD51" s="53">
        <v>0.1012</v>
      </c>
      <c r="JE51" s="53">
        <v>0.1368</v>
      </c>
      <c r="JF51" s="53">
        <v>0.15540000000000001</v>
      </c>
      <c r="JG51" s="53">
        <v>0.1348</v>
      </c>
      <c r="JH51" s="53">
        <v>0.14610000000000001</v>
      </c>
      <c r="JI51" s="29"/>
      <c r="JJ51" s="29"/>
      <c r="JK51" s="53">
        <v>0.15640000000000001</v>
      </c>
      <c r="JL51" s="56">
        <v>0.21410000000000001</v>
      </c>
      <c r="JM51" s="56">
        <v>0.2382</v>
      </c>
      <c r="JN51" s="56">
        <v>0.27810000000000001</v>
      </c>
      <c r="JO51" s="53">
        <v>0.1797</v>
      </c>
      <c r="JP51" s="29"/>
      <c r="JQ51" s="29"/>
      <c r="JR51" s="53">
        <v>0.19289999999999999</v>
      </c>
      <c r="JS51" s="53">
        <v>0.2021</v>
      </c>
      <c r="JT51" s="53">
        <v>0.21279999999999999</v>
      </c>
      <c r="JU51" s="53">
        <v>0.2051</v>
      </c>
      <c r="JV51" s="53">
        <v>0.1769</v>
      </c>
      <c r="JW51" s="29"/>
      <c r="JX51" s="15" t="s">
        <v>82</v>
      </c>
      <c r="JY51" s="29"/>
      <c r="KI51" t="s">
        <v>0</v>
      </c>
      <c r="KK51" s="29"/>
      <c r="KL51" s="29"/>
      <c r="KM51" s="53">
        <v>0.1646</v>
      </c>
      <c r="KN51" s="53">
        <v>0.1903</v>
      </c>
      <c r="KO51" s="53">
        <v>0.19769999999999999</v>
      </c>
      <c r="KP51" s="53">
        <v>0.24610000000000001</v>
      </c>
      <c r="KQ51" s="53">
        <v>0.2041</v>
      </c>
      <c r="KR51" s="29"/>
      <c r="KS51" s="29"/>
      <c r="KT51" s="53">
        <v>0.2009</v>
      </c>
      <c r="KU51" s="53">
        <v>0.19819999999999999</v>
      </c>
      <c r="KV51" s="53">
        <v>0.2107</v>
      </c>
      <c r="KW51" s="53">
        <v>0.19189999999999999</v>
      </c>
      <c r="KX51" s="53">
        <v>0.2165</v>
      </c>
      <c r="KY51" s="29"/>
      <c r="KZ51" s="29"/>
      <c r="LA51" s="53">
        <v>0.24410000000000001</v>
      </c>
      <c r="LB51" s="53">
        <v>0.23980000000000001</v>
      </c>
      <c r="LC51" s="53">
        <v>0.22189999999999999</v>
      </c>
      <c r="LD51" s="53">
        <v>0.2127</v>
      </c>
      <c r="LE51" s="53">
        <v>0.1961</v>
      </c>
      <c r="LF51" s="29"/>
      <c r="LG51" s="29"/>
      <c r="LH51" s="53">
        <v>0.20669999999999999</v>
      </c>
      <c r="LI51" s="53">
        <v>0.22289999999999999</v>
      </c>
      <c r="LJ51" s="53">
        <v>0.24429999999999999</v>
      </c>
      <c r="LK51" s="53">
        <v>0.27660000000000001</v>
      </c>
      <c r="LL51" s="56">
        <v>0.26219999999999999</v>
      </c>
      <c r="LM51" s="29"/>
      <c r="LN51" s="29"/>
      <c r="LO51" s="56">
        <v>0.25990000000000002</v>
      </c>
      <c r="LP51" s="29"/>
      <c r="LQ51" s="15" t="s">
        <v>82</v>
      </c>
      <c r="LR51" s="29"/>
      <c r="MC51" t="s">
        <v>0</v>
      </c>
      <c r="MD51" t="s">
        <v>0</v>
      </c>
      <c r="ME51" s="56">
        <v>0.2064</v>
      </c>
      <c r="MF51" s="56">
        <v>0.20660000000000001</v>
      </c>
      <c r="MG51" s="56">
        <v>0.24809999999999999</v>
      </c>
      <c r="MH51" s="56">
        <v>0.2072</v>
      </c>
      <c r="MI51" s="29"/>
      <c r="MJ51" s="29"/>
      <c r="MK51" s="56">
        <v>0.20050000000000001</v>
      </c>
      <c r="ML51" s="56">
        <v>0.23080000000000001</v>
      </c>
      <c r="MM51" s="56">
        <v>0.24940000000000001</v>
      </c>
      <c r="MN51" s="56">
        <v>0.29120000000000001</v>
      </c>
      <c r="MO51" s="56">
        <v>0.29749999999999999</v>
      </c>
      <c r="MP51" s="29"/>
      <c r="MQ51" s="29"/>
      <c r="MR51" s="56">
        <v>0.28320000000000001</v>
      </c>
      <c r="MS51" s="56">
        <v>0.27339999999999998</v>
      </c>
      <c r="MT51" s="56">
        <v>0.2447</v>
      </c>
      <c r="MU51" s="56">
        <v>0.24540000000000001</v>
      </c>
      <c r="MV51" s="56">
        <v>0.22889999999999999</v>
      </c>
      <c r="MW51" s="29"/>
      <c r="MX51" s="29"/>
      <c r="MY51" s="53">
        <v>0.2442</v>
      </c>
      <c r="MZ51" s="53">
        <v>0.2064</v>
      </c>
      <c r="NA51" s="52">
        <v>0.1537</v>
      </c>
      <c r="NB51" s="52">
        <v>0.14180000000000001</v>
      </c>
      <c r="NC51" s="52">
        <v>0.15509999999999999</v>
      </c>
      <c r="ND51" s="29"/>
      <c r="NE51" s="29"/>
      <c r="NF51" s="29"/>
      <c r="NG51" s="29"/>
      <c r="NH51" s="29"/>
      <c r="NI51" s="29"/>
      <c r="NJ51" s="29"/>
      <c r="NK51" s="15" t="s">
        <v>82</v>
      </c>
      <c r="NL51" s="29"/>
      <c r="NX51" t="s">
        <v>0</v>
      </c>
      <c r="NY51" t="s">
        <v>0</v>
      </c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15" t="s">
        <v>82</v>
      </c>
      <c r="PG51" s="29"/>
      <c r="PH51" t="s">
        <v>0</v>
      </c>
      <c r="PT51" t="s">
        <v>0</v>
      </c>
      <c r="PU51" t="s">
        <v>0</v>
      </c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15" t="s">
        <v>82</v>
      </c>
      <c r="RC51" s="29"/>
      <c r="RE51" t="s">
        <v>0</v>
      </c>
      <c r="RQ51" t="s">
        <v>0</v>
      </c>
      <c r="RR51" t="s">
        <v>0</v>
      </c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15" t="s">
        <v>82</v>
      </c>
      <c r="SZ51" s="29"/>
    </row>
    <row r="52" spans="1:521" ht="15.75" thickBot="1" x14ac:dyDescent="0.3">
      <c r="B52" t="s">
        <v>0</v>
      </c>
      <c r="C52" t="s">
        <v>0</v>
      </c>
      <c r="D52" s="57">
        <v>0</v>
      </c>
      <c r="E52" s="60">
        <v>2.1100000000000001E-2</v>
      </c>
      <c r="F52" s="55">
        <v>2.9499999999999998E-2</v>
      </c>
      <c r="G52" s="29"/>
      <c r="H52" s="29"/>
      <c r="I52" s="56">
        <v>2.5100000000000001E-2</v>
      </c>
      <c r="J52" s="55">
        <v>3.7199999999999997E-2</v>
      </c>
      <c r="K52" s="60">
        <v>1.84E-2</v>
      </c>
      <c r="L52" s="56">
        <v>2.75E-2</v>
      </c>
      <c r="M52" s="56">
        <v>1.9900000000000001E-2</v>
      </c>
      <c r="N52" s="29"/>
      <c r="O52" s="29"/>
      <c r="P52" s="55">
        <v>2.0400000000000001E-2</v>
      </c>
      <c r="Q52" s="55">
        <v>1.3299999999999999E-2</v>
      </c>
      <c r="R52" s="55">
        <v>1.6899999999999998E-2</v>
      </c>
      <c r="S52" s="55">
        <v>1.5800000000000002E-2</v>
      </c>
      <c r="T52" s="55">
        <v>1.7000000000000001E-2</v>
      </c>
      <c r="U52" s="29"/>
      <c r="V52" s="29"/>
      <c r="W52" s="55">
        <v>2.9600000000000001E-2</v>
      </c>
      <c r="X52" s="55">
        <v>2.2800000000000001E-2</v>
      </c>
      <c r="Y52" s="51">
        <v>2.7000000000000001E-3</v>
      </c>
      <c r="Z52" s="51">
        <v>-5.4000000000000003E-3</v>
      </c>
      <c r="AA52" s="60">
        <v>2.1700000000000001E-2</v>
      </c>
      <c r="AB52" s="29"/>
      <c r="AC52" s="29"/>
      <c r="AD52" s="60">
        <v>6.9599999999999995E-2</v>
      </c>
      <c r="AE52" s="60">
        <v>5.1400000000000001E-2</v>
      </c>
      <c r="AF52" s="56">
        <v>6.4199999999999993E-2</v>
      </c>
      <c r="AG52" s="60">
        <v>7.1900000000000006E-2</v>
      </c>
      <c r="AH52" s="60">
        <v>0.1077</v>
      </c>
      <c r="AI52" s="158" t="s">
        <v>62</v>
      </c>
      <c r="AJ52" s="15" t="s">
        <v>81</v>
      </c>
      <c r="AK52" s="154" t="s">
        <v>57</v>
      </c>
      <c r="AN52" t="s">
        <v>0</v>
      </c>
      <c r="AP52" s="29"/>
      <c r="AQ52" s="29"/>
      <c r="AR52" s="52">
        <v>8.2400000000000001E-2</v>
      </c>
      <c r="AS52" s="60">
        <v>3.9300000000000002E-2</v>
      </c>
      <c r="AT52" s="60">
        <v>2.53E-2</v>
      </c>
      <c r="AU52" s="60">
        <v>2.64E-2</v>
      </c>
      <c r="AV52" s="60">
        <v>7.5800000000000006E-2</v>
      </c>
      <c r="AW52" s="29"/>
      <c r="AX52" s="29"/>
      <c r="AY52" s="60">
        <v>7.2099999999999997E-2</v>
      </c>
      <c r="AZ52" s="60">
        <v>5.4399999999999997E-2</v>
      </c>
      <c r="BA52" s="60">
        <v>2.2499999999999999E-2</v>
      </c>
      <c r="BB52" s="60">
        <v>4.7699999999999999E-2</v>
      </c>
      <c r="BC52" s="51">
        <v>5.1400000000000001E-2</v>
      </c>
      <c r="BD52" s="29"/>
      <c r="BE52" s="29"/>
      <c r="BF52" s="56">
        <v>4.58E-2</v>
      </c>
      <c r="BG52" s="56">
        <v>4.6600000000000003E-2</v>
      </c>
      <c r="BH52" s="55">
        <v>5.2999999999999999E-2</v>
      </c>
      <c r="BI52" s="55">
        <v>6.3299999999999995E-2</v>
      </c>
      <c r="BJ52" s="55">
        <v>5.7799999999999997E-2</v>
      </c>
      <c r="BK52" s="29"/>
      <c r="BL52" s="29"/>
      <c r="BM52" s="51">
        <v>2.1700000000000001E-2</v>
      </c>
      <c r="BN52" s="51">
        <v>5.91E-2</v>
      </c>
      <c r="BO52" s="60">
        <v>5.0900000000000001E-2</v>
      </c>
      <c r="BP52" s="58">
        <v>0.1019</v>
      </c>
      <c r="BQ52" s="52">
        <v>0.2039</v>
      </c>
      <c r="BR52" s="29"/>
      <c r="BS52" s="29"/>
      <c r="BT52" s="29"/>
      <c r="BU52" s="141">
        <v>43889</v>
      </c>
      <c r="BV52" s="15" t="s">
        <v>81</v>
      </c>
      <c r="BW52" s="142">
        <v>43880</v>
      </c>
      <c r="CB52" t="s">
        <v>0</v>
      </c>
      <c r="CD52" s="29"/>
      <c r="CE52" s="58">
        <v>0.19309999999999999</v>
      </c>
      <c r="CF52" s="52">
        <v>0.18940000000000001</v>
      </c>
      <c r="CG52" s="57">
        <v>0.16619999999999999</v>
      </c>
      <c r="CH52" s="52">
        <v>0.18</v>
      </c>
      <c r="CI52" s="52">
        <v>0.14130000000000001</v>
      </c>
      <c r="CJ52" s="29"/>
      <c r="CK52" s="29"/>
      <c r="CL52" s="52">
        <v>9.8900000000000002E-2</v>
      </c>
      <c r="CM52" s="52">
        <v>0.192</v>
      </c>
      <c r="CN52" s="52">
        <v>0.18770000000000001</v>
      </c>
      <c r="CO52" s="57">
        <v>0.28239999999999998</v>
      </c>
      <c r="CP52" s="52">
        <v>0.31879999999999997</v>
      </c>
      <c r="CQ52" s="29"/>
      <c r="CR52" s="29"/>
      <c r="CS52" s="57">
        <v>0.34749999999999998</v>
      </c>
      <c r="CT52" s="60">
        <v>0.42709999999999998</v>
      </c>
      <c r="CU52" s="52">
        <v>0.53869999999999996</v>
      </c>
      <c r="CV52" s="60">
        <v>0.42209999999999998</v>
      </c>
      <c r="CW52" s="60">
        <v>0.37809999999999999</v>
      </c>
      <c r="CX52" s="29"/>
      <c r="CY52" s="29"/>
      <c r="CZ52" s="58">
        <v>0.40379999999999999</v>
      </c>
      <c r="DA52" s="58">
        <v>0.38340000000000002</v>
      </c>
      <c r="DB52" s="52">
        <v>0.41110000000000002</v>
      </c>
      <c r="DC52" s="52">
        <v>0.34129999999999999</v>
      </c>
      <c r="DD52" s="60">
        <v>0.2737</v>
      </c>
      <c r="DE52" s="29"/>
      <c r="DF52" s="29"/>
      <c r="DG52" s="60">
        <v>0.30830000000000002</v>
      </c>
      <c r="DH52" s="60">
        <v>0.33050000000000002</v>
      </c>
      <c r="DI52" s="95"/>
      <c r="DJ52" s="15" t="s">
        <v>81</v>
      </c>
      <c r="DK52" s="95"/>
      <c r="DQ52" t="s">
        <v>0</v>
      </c>
      <c r="DS52" s="58">
        <v>0.37509999999999999</v>
      </c>
      <c r="DT52" s="52">
        <v>0.33529999999999999</v>
      </c>
      <c r="DU52" s="60">
        <v>0.35039999999999999</v>
      </c>
      <c r="DV52" s="29"/>
      <c r="DW52" s="29"/>
      <c r="DX52" s="58">
        <v>0.3009</v>
      </c>
      <c r="DY52" s="58">
        <v>0.31830000000000003</v>
      </c>
      <c r="DZ52" s="58">
        <v>0.27989999999999998</v>
      </c>
      <c r="EA52" s="58">
        <v>0.2843</v>
      </c>
      <c r="EB52" s="58">
        <v>0.28160000000000002</v>
      </c>
      <c r="EC52" s="29"/>
      <c r="ED52" s="29"/>
      <c r="EE52" s="52">
        <v>0.24840000000000001</v>
      </c>
      <c r="EF52" s="52">
        <v>0.2177</v>
      </c>
      <c r="EG52" s="52">
        <v>0.26979999999999998</v>
      </c>
      <c r="EH52" s="58">
        <v>0.26550000000000001</v>
      </c>
      <c r="EI52" s="52">
        <v>0.25430000000000003</v>
      </c>
      <c r="EJ52" s="29"/>
      <c r="EK52" s="29"/>
      <c r="EL52" s="58">
        <v>0.27379999999999999</v>
      </c>
      <c r="EM52" s="52">
        <v>0.29170000000000001</v>
      </c>
      <c r="EN52" s="60">
        <v>0.27689999999999998</v>
      </c>
      <c r="EO52" s="56">
        <v>0.26069999999999999</v>
      </c>
      <c r="EP52" s="60">
        <v>0.26800000000000002</v>
      </c>
      <c r="EQ52" s="29"/>
      <c r="ER52" s="29"/>
      <c r="ES52" s="58">
        <v>0.2296</v>
      </c>
      <c r="ET52" s="56">
        <v>0.2167</v>
      </c>
      <c r="EU52" s="52">
        <v>0.16650000000000001</v>
      </c>
      <c r="EV52" s="52">
        <v>0.17549999999999999</v>
      </c>
      <c r="EW52" s="29"/>
      <c r="EX52" s="95"/>
      <c r="EY52" s="15" t="s">
        <v>81</v>
      </c>
      <c r="EZ52" s="95"/>
      <c r="FB52" t="s">
        <v>0</v>
      </c>
      <c r="FI52" s="52">
        <v>0.22589999999999999</v>
      </c>
      <c r="FJ52" s="29"/>
      <c r="FK52" s="29"/>
      <c r="FL52" s="60">
        <v>0.27700000000000002</v>
      </c>
      <c r="FM52" s="56">
        <v>0.2301</v>
      </c>
      <c r="FN52" s="56">
        <v>0.24390000000000001</v>
      </c>
      <c r="FO52" s="56">
        <v>0.214</v>
      </c>
      <c r="FP52" s="56">
        <v>0.21229999999999999</v>
      </c>
      <c r="FQ52" s="29"/>
      <c r="FR52" s="29"/>
      <c r="FS52" s="60">
        <v>0.19739999999999999</v>
      </c>
      <c r="FT52" s="60">
        <v>0.23799999999999999</v>
      </c>
      <c r="FU52" s="60">
        <v>0.27029999999999998</v>
      </c>
      <c r="FV52" s="60">
        <v>0.253</v>
      </c>
      <c r="FW52" s="60">
        <v>0.29770000000000002</v>
      </c>
      <c r="FX52" s="29"/>
      <c r="FY52" s="29"/>
      <c r="FZ52" s="60">
        <v>0.2157</v>
      </c>
      <c r="GA52" s="52">
        <v>0.1764</v>
      </c>
      <c r="GB52" s="52">
        <v>0.1484</v>
      </c>
      <c r="GC52" s="60">
        <v>0.16089999999999999</v>
      </c>
      <c r="GD52" s="60">
        <v>0.18390000000000001</v>
      </c>
      <c r="GE52" s="29"/>
      <c r="GF52" s="29"/>
      <c r="GG52" s="60">
        <v>0.17119999999999999</v>
      </c>
      <c r="GH52" s="60">
        <v>0.1057</v>
      </c>
      <c r="GI52" s="60">
        <v>0.106</v>
      </c>
      <c r="GJ52" s="60">
        <v>8.7800000000000003E-2</v>
      </c>
      <c r="GK52" s="60">
        <v>6.2899999999999998E-2</v>
      </c>
      <c r="GL52" s="29"/>
      <c r="GM52" s="29"/>
      <c r="GN52" s="95"/>
      <c r="GO52" s="15" t="s">
        <v>81</v>
      </c>
      <c r="GP52" s="95"/>
      <c r="GW52" t="s">
        <v>0</v>
      </c>
      <c r="GZ52" s="53">
        <v>2.5100000000000001E-2</v>
      </c>
      <c r="HA52" s="53">
        <v>0.1258</v>
      </c>
      <c r="HB52" s="56">
        <v>0.12280000000000001</v>
      </c>
      <c r="HC52" s="57">
        <v>0.112</v>
      </c>
      <c r="HD52" s="56">
        <v>7.7100000000000002E-2</v>
      </c>
      <c r="HE52" s="29"/>
      <c r="HF52" s="29"/>
      <c r="HG52" s="57">
        <v>6.25E-2</v>
      </c>
      <c r="HH52" s="57">
        <v>6.4000000000000001E-2</v>
      </c>
      <c r="HI52" s="57">
        <v>3.49E-2</v>
      </c>
      <c r="HJ52" s="53">
        <v>1.6299999999999999E-2</v>
      </c>
      <c r="HK52" s="53">
        <v>4.8899999999999999E-2</v>
      </c>
      <c r="HL52" s="29"/>
      <c r="HM52" s="29"/>
      <c r="HN52" s="53">
        <v>9.1399999999999995E-2</v>
      </c>
      <c r="HO52" s="53">
        <v>6.7299999999999999E-2</v>
      </c>
      <c r="HP52" s="53">
        <v>5.8500000000000003E-2</v>
      </c>
      <c r="HQ52" s="53">
        <v>4.6600000000000003E-2</v>
      </c>
      <c r="HR52" s="53">
        <v>3.9300000000000002E-2</v>
      </c>
      <c r="HS52" s="29"/>
      <c r="HT52" s="29"/>
      <c r="HU52" s="53">
        <v>8.43E-2</v>
      </c>
      <c r="HV52" s="57">
        <v>7.9399999999999998E-2</v>
      </c>
      <c r="HW52" s="53">
        <v>6.6199999999999995E-2</v>
      </c>
      <c r="HX52" s="53">
        <v>8.8800000000000004E-2</v>
      </c>
      <c r="HY52" s="53">
        <v>6.9400000000000003E-2</v>
      </c>
      <c r="HZ52" s="29"/>
      <c r="IA52" s="29"/>
      <c r="IB52" s="53">
        <v>7.8399999999999997E-2</v>
      </c>
      <c r="IC52" s="53">
        <v>0.1008</v>
      </c>
      <c r="ID52" s="29"/>
      <c r="IE52" s="95"/>
      <c r="IF52" s="15" t="s">
        <v>81</v>
      </c>
      <c r="IG52" s="95"/>
      <c r="IR52" s="53">
        <v>9.9599999999999994E-2</v>
      </c>
      <c r="IS52" s="57">
        <v>9.9199999999999997E-2</v>
      </c>
      <c r="IT52" s="57">
        <v>9.0499999999999997E-2</v>
      </c>
      <c r="IU52" s="29"/>
      <c r="IV52" s="29"/>
      <c r="IW52" s="57">
        <v>7.1099999999999997E-2</v>
      </c>
      <c r="IX52" s="57">
        <v>8.14E-2</v>
      </c>
      <c r="IY52" s="57">
        <v>4.5400000000000003E-2</v>
      </c>
      <c r="IZ52" s="57">
        <v>5.8500000000000003E-2</v>
      </c>
      <c r="JA52" s="57">
        <v>5.8900000000000001E-2</v>
      </c>
      <c r="JB52" s="29"/>
      <c r="JC52" s="29"/>
      <c r="JD52" s="57">
        <v>7.0800000000000002E-2</v>
      </c>
      <c r="JE52" s="57">
        <v>6.0699999999999997E-2</v>
      </c>
      <c r="JF52" s="57">
        <v>3.9199999999999999E-2</v>
      </c>
      <c r="JG52" s="57">
        <v>6.4899999999999999E-2</v>
      </c>
      <c r="JH52" s="57">
        <v>4.4900000000000002E-2</v>
      </c>
      <c r="JI52" s="29"/>
      <c r="JJ52" s="29"/>
      <c r="JK52" s="57">
        <v>2.7699999999999999E-2</v>
      </c>
      <c r="JL52" s="57">
        <v>-2.3900000000000001E-2</v>
      </c>
      <c r="JM52" s="57">
        <v>-3.4599999999999999E-2</v>
      </c>
      <c r="JN52" s="57">
        <v>-3.4000000000000002E-2</v>
      </c>
      <c r="JO52" s="57">
        <v>-5.5E-2</v>
      </c>
      <c r="JP52" s="29"/>
      <c r="JQ52" s="29"/>
      <c r="JR52" s="57">
        <v>-9.7500000000000003E-2</v>
      </c>
      <c r="JS52" s="60">
        <v>-9.0899999999999995E-2</v>
      </c>
      <c r="JT52" s="60">
        <v>-0.10580000000000001</v>
      </c>
      <c r="JU52" s="60">
        <v>-0.10730000000000001</v>
      </c>
      <c r="JV52" s="51">
        <v>-8.5400000000000004E-2</v>
      </c>
      <c r="JW52" s="95"/>
      <c r="JX52" s="15" t="s">
        <v>81</v>
      </c>
      <c r="JY52" s="95"/>
      <c r="KK52" s="29"/>
      <c r="KL52" s="29"/>
      <c r="KM52" s="51">
        <v>-8.0100000000000005E-2</v>
      </c>
      <c r="KN52" s="51">
        <v>-0.1051</v>
      </c>
      <c r="KO52" s="51">
        <v>-0.10639999999999999</v>
      </c>
      <c r="KP52" s="51">
        <v>-9.5299999999999996E-2</v>
      </c>
      <c r="KQ52" s="51">
        <v>-0.1017</v>
      </c>
      <c r="KR52" s="29"/>
      <c r="KS52" s="29"/>
      <c r="KT52" s="51">
        <v>-8.2199999999999995E-2</v>
      </c>
      <c r="KU52" s="52">
        <v>-6.6400000000000001E-2</v>
      </c>
      <c r="KV52" s="52">
        <v>-6.6000000000000003E-2</v>
      </c>
      <c r="KW52" s="52">
        <v>-7.5700000000000003E-2</v>
      </c>
      <c r="KX52" s="52">
        <v>-8.72E-2</v>
      </c>
      <c r="KY52" s="29"/>
      <c r="KZ52" s="29"/>
      <c r="LA52" s="52">
        <v>-9.3799999999999994E-2</v>
      </c>
      <c r="LB52" s="51">
        <v>-4.9000000000000002E-2</v>
      </c>
      <c r="LC52" s="52">
        <v>-6.2799999999999995E-2</v>
      </c>
      <c r="LD52" s="51">
        <v>-3.1E-2</v>
      </c>
      <c r="LE52" s="52">
        <v>-5.6300000000000003E-2</v>
      </c>
      <c r="LF52" s="29"/>
      <c r="LG52" s="29"/>
      <c r="LH52" s="52">
        <v>-5.0200000000000002E-2</v>
      </c>
      <c r="LI52" s="52">
        <v>-6.3E-2</v>
      </c>
      <c r="LJ52" s="51">
        <v>-5.3400000000000003E-2</v>
      </c>
      <c r="LK52" s="51">
        <v>-5.9499999999999997E-2</v>
      </c>
      <c r="LL52" s="51">
        <v>-2.76E-2</v>
      </c>
      <c r="LM52" s="29"/>
      <c r="LN52" s="29"/>
      <c r="LO52" s="51">
        <v>-2.0299999999999999E-2</v>
      </c>
      <c r="LP52" s="95"/>
      <c r="LQ52" s="15" t="s">
        <v>81</v>
      </c>
      <c r="LR52" s="95"/>
      <c r="ME52" s="51">
        <v>-6.4000000000000003E-3</v>
      </c>
      <c r="MF52" s="51">
        <v>-1.4200000000000001E-2</v>
      </c>
      <c r="MG52" s="52">
        <v>-3.2000000000000001E-2</v>
      </c>
      <c r="MH52" s="52">
        <v>-3.1E-2</v>
      </c>
      <c r="MI52" s="29"/>
      <c r="MJ52" s="29"/>
      <c r="MK52" s="52">
        <v>5.4000000000000003E-3</v>
      </c>
      <c r="ML52" s="52">
        <v>3.2800000000000003E-2</v>
      </c>
      <c r="MM52" s="52">
        <v>1.4800000000000001E-2</v>
      </c>
      <c r="MN52" s="52">
        <v>3.4700000000000002E-2</v>
      </c>
      <c r="MO52" s="52">
        <v>3.2099999999999997E-2</v>
      </c>
      <c r="MP52" s="29"/>
      <c r="MQ52" s="29"/>
      <c r="MR52" s="52">
        <v>4.1000000000000002E-2</v>
      </c>
      <c r="MS52" s="52">
        <v>6.7599999999999993E-2</v>
      </c>
      <c r="MT52" s="52">
        <v>9.1800000000000007E-2</v>
      </c>
      <c r="MU52" s="52">
        <v>6.6299999999999998E-2</v>
      </c>
      <c r="MV52" s="52">
        <v>7.1300000000000002E-2</v>
      </c>
      <c r="MW52" s="29"/>
      <c r="MX52" s="29"/>
      <c r="MY52" s="52">
        <v>8.1900000000000001E-2</v>
      </c>
      <c r="MZ52" s="52">
        <v>0.14050000000000001</v>
      </c>
      <c r="NA52" s="53">
        <v>0.13339999999999999</v>
      </c>
      <c r="NB52" s="53">
        <v>0.1065</v>
      </c>
      <c r="NC52" s="53">
        <v>9.6000000000000002E-2</v>
      </c>
      <c r="ND52" s="29"/>
      <c r="NE52" s="29"/>
      <c r="NF52" s="29"/>
      <c r="NG52" s="29"/>
      <c r="NH52" s="29"/>
      <c r="NI52" s="29"/>
      <c r="NJ52" s="95"/>
      <c r="NK52" s="15" t="s">
        <v>81</v>
      </c>
      <c r="NL52" s="95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95"/>
      <c r="PF52" s="15" t="s">
        <v>81</v>
      </c>
      <c r="PG52" s="95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95"/>
      <c r="RB52" s="15" t="s">
        <v>81</v>
      </c>
      <c r="RC52" s="95"/>
      <c r="RD52" t="s">
        <v>0</v>
      </c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95"/>
      <c r="SY52" s="15" t="s">
        <v>81</v>
      </c>
      <c r="SZ52" s="95"/>
    </row>
    <row r="53" spans="1:521" ht="15.75" thickBot="1" x14ac:dyDescent="0.3">
      <c r="B53" t="s">
        <v>0</v>
      </c>
      <c r="D53" s="52">
        <v>-1.5E-3</v>
      </c>
      <c r="E53" s="58">
        <v>-4.0000000000000001E-3</v>
      </c>
      <c r="F53" s="58">
        <v>-1.6999999999999999E-3</v>
      </c>
      <c r="G53" s="29"/>
      <c r="H53" s="29"/>
      <c r="I53" s="58">
        <v>1.7399999999999999E-2</v>
      </c>
      <c r="J53" s="56">
        <v>2.6599999999999999E-2</v>
      </c>
      <c r="K53" s="56">
        <v>1.18E-2</v>
      </c>
      <c r="L53" s="58">
        <v>-2.3999999999999998E-3</v>
      </c>
      <c r="M53" s="58">
        <v>-6.1999999999999998E-3</v>
      </c>
      <c r="N53" s="29"/>
      <c r="O53" s="29"/>
      <c r="P53" s="58">
        <v>1.06E-2</v>
      </c>
      <c r="Q53" s="58">
        <v>2.8E-3</v>
      </c>
      <c r="R53" s="58">
        <v>1.2999999999999999E-2</v>
      </c>
      <c r="S53" s="58">
        <v>-8.9999999999999998E-4</v>
      </c>
      <c r="T53" s="58">
        <v>-2.0400000000000001E-2</v>
      </c>
      <c r="U53" s="29"/>
      <c r="V53" s="29"/>
      <c r="W53" s="58">
        <v>-1.5699999999999999E-2</v>
      </c>
      <c r="X53" s="58">
        <v>-1.3299999999999999E-2</v>
      </c>
      <c r="Y53" s="58">
        <v>-1.15E-2</v>
      </c>
      <c r="Z53" s="60">
        <v>-8.0000000000000002E-3</v>
      </c>
      <c r="AA53" s="55">
        <v>-2.0500000000000001E-2</v>
      </c>
      <c r="AB53" s="29"/>
      <c r="AC53" s="29"/>
      <c r="AD53" s="51">
        <v>-2.01E-2</v>
      </c>
      <c r="AE53" s="55">
        <v>-5.4999999999999997E-3</v>
      </c>
      <c r="AF53" s="58">
        <v>-2.1600000000000001E-2</v>
      </c>
      <c r="AG53" s="51">
        <v>1.6E-2</v>
      </c>
      <c r="AH53" s="51">
        <v>7.7100000000000002E-2</v>
      </c>
      <c r="AI53" s="76" t="s">
        <v>80</v>
      </c>
      <c r="AJ53" s="76" t="s">
        <v>79</v>
      </c>
      <c r="AK53" s="76" t="s">
        <v>78</v>
      </c>
      <c r="AN53" t="s">
        <v>0</v>
      </c>
      <c r="AP53" s="29"/>
      <c r="AQ53" s="29"/>
      <c r="AR53" s="58">
        <v>4.6800000000000001E-2</v>
      </c>
      <c r="AS53" s="58">
        <v>3.0599999999999999E-2</v>
      </c>
      <c r="AT53" s="58">
        <v>6.4999999999999997E-3</v>
      </c>
      <c r="AU53" s="58">
        <v>6.4000000000000003E-3</v>
      </c>
      <c r="AV53" s="58">
        <v>7.7999999999999996E-3</v>
      </c>
      <c r="AW53" s="29"/>
      <c r="AX53" s="29"/>
      <c r="AY53" s="58">
        <v>-1.6500000000000001E-2</v>
      </c>
      <c r="AZ53" s="51">
        <v>-1.5599999999999999E-2</v>
      </c>
      <c r="BA53" s="55">
        <v>-1.4800000000000001E-2</v>
      </c>
      <c r="BB53" s="51">
        <v>4.4499999999999998E-2</v>
      </c>
      <c r="BC53" s="56">
        <v>3.2599999999999997E-2</v>
      </c>
      <c r="BD53" s="29"/>
      <c r="BE53" s="29"/>
      <c r="BF53" s="51">
        <v>2.0899999999999998E-2</v>
      </c>
      <c r="BG53" s="51">
        <v>4.0599999999999997E-2</v>
      </c>
      <c r="BH53" s="51">
        <v>5.4000000000000003E-3</v>
      </c>
      <c r="BI53" s="51">
        <v>1.4500000000000001E-2</v>
      </c>
      <c r="BJ53" s="51">
        <v>3.8399999999999997E-2</v>
      </c>
      <c r="BK53" s="29"/>
      <c r="BL53" s="29"/>
      <c r="BM53" s="55">
        <v>1.8700000000000001E-2</v>
      </c>
      <c r="BN53" s="60">
        <v>3.8800000000000001E-2</v>
      </c>
      <c r="BO53" s="58">
        <v>3.2000000000000001E-2</v>
      </c>
      <c r="BP53" s="60">
        <v>8.0799999999999997E-2</v>
      </c>
      <c r="BQ53" s="58">
        <v>0.12280000000000001</v>
      </c>
      <c r="BR53" s="29"/>
      <c r="BS53" s="29"/>
      <c r="BT53" s="29"/>
      <c r="BU53" s="76" t="s">
        <v>80</v>
      </c>
      <c r="BV53" s="76" t="s">
        <v>79</v>
      </c>
      <c r="BW53" s="76" t="s">
        <v>78</v>
      </c>
      <c r="CB53" t="s">
        <v>0</v>
      </c>
      <c r="CD53" s="29"/>
      <c r="CE53" s="60">
        <v>0.15790000000000001</v>
      </c>
      <c r="CF53" s="57">
        <v>0.1716</v>
      </c>
      <c r="CG53" s="58">
        <v>0.1588</v>
      </c>
      <c r="CH53" s="57">
        <v>0.12230000000000001</v>
      </c>
      <c r="CI53" s="57">
        <v>8.0299999999999996E-2</v>
      </c>
      <c r="CJ53" s="29"/>
      <c r="CK53" s="29"/>
      <c r="CL53" s="57">
        <v>5.16E-2</v>
      </c>
      <c r="CM53" s="57">
        <v>0.15670000000000001</v>
      </c>
      <c r="CN53" s="57">
        <v>0.1583</v>
      </c>
      <c r="CO53" s="52">
        <v>0.2198</v>
      </c>
      <c r="CP53" s="60">
        <v>0.2949</v>
      </c>
      <c r="CQ53" s="29"/>
      <c r="CR53" s="29"/>
      <c r="CS53" s="52">
        <v>0.33889999999999998</v>
      </c>
      <c r="CT53" s="58">
        <v>0.37780000000000002</v>
      </c>
      <c r="CU53" s="58">
        <v>0.46189999999999998</v>
      </c>
      <c r="CV53" s="58">
        <v>0.3831</v>
      </c>
      <c r="CW53" s="58">
        <v>0.3387</v>
      </c>
      <c r="CX53" s="29"/>
      <c r="CY53" s="29"/>
      <c r="CZ53" s="60">
        <v>0.34870000000000001</v>
      </c>
      <c r="DA53" s="60">
        <v>0.26229999999999998</v>
      </c>
      <c r="DB53" s="60">
        <v>0.2228</v>
      </c>
      <c r="DC53" s="60">
        <v>0.23130000000000001</v>
      </c>
      <c r="DD53" s="52">
        <v>0.22750000000000001</v>
      </c>
      <c r="DE53" s="29"/>
      <c r="DF53" s="29"/>
      <c r="DG53" s="52">
        <v>0.2525</v>
      </c>
      <c r="DH53" s="52">
        <v>0.27929999999999999</v>
      </c>
      <c r="DI53" s="76" t="s">
        <v>80</v>
      </c>
      <c r="DJ53" s="76" t="s">
        <v>79</v>
      </c>
      <c r="DK53" s="76" t="s">
        <v>78</v>
      </c>
      <c r="DQ53" t="s">
        <v>0</v>
      </c>
      <c r="DS53" s="52">
        <v>0.29930000000000001</v>
      </c>
      <c r="DT53" s="58">
        <v>0.31130000000000002</v>
      </c>
      <c r="DU53" s="58">
        <v>0.3256</v>
      </c>
      <c r="DV53" s="29"/>
      <c r="DW53" s="29"/>
      <c r="DX53" s="60">
        <v>0.26269999999999999</v>
      </c>
      <c r="DY53" s="60">
        <v>0.22839999999999999</v>
      </c>
      <c r="DZ53" s="60">
        <v>0.2094</v>
      </c>
      <c r="EA53" s="60">
        <v>0.1789</v>
      </c>
      <c r="EB53" s="60">
        <v>0.18310000000000001</v>
      </c>
      <c r="EC53" s="29"/>
      <c r="ED53" s="29"/>
      <c r="EE53" s="60">
        <v>0.21609999999999999</v>
      </c>
      <c r="EF53" s="60">
        <v>0.2132</v>
      </c>
      <c r="EG53" s="60">
        <v>0.26889999999999997</v>
      </c>
      <c r="EH53" s="60">
        <v>0.25829999999999997</v>
      </c>
      <c r="EI53" s="60">
        <v>0.2492</v>
      </c>
      <c r="EJ53" s="29"/>
      <c r="EK53" s="29"/>
      <c r="EL53" s="60">
        <v>0.25619999999999998</v>
      </c>
      <c r="EM53" s="60">
        <v>0.28299999999999997</v>
      </c>
      <c r="EN53" s="58">
        <v>0.27489999999999998</v>
      </c>
      <c r="EO53" s="58">
        <v>0.21940000000000001</v>
      </c>
      <c r="EP53" s="58">
        <v>0.2429</v>
      </c>
      <c r="EQ53" s="29"/>
      <c r="ER53" s="29"/>
      <c r="ES53" s="56">
        <v>0.22420000000000001</v>
      </c>
      <c r="ET53" s="58">
        <v>0.21210000000000001</v>
      </c>
      <c r="EU53" s="56">
        <v>0.17960000000000001</v>
      </c>
      <c r="EV53" s="60">
        <v>0.19819999999999999</v>
      </c>
      <c r="EW53" s="29"/>
      <c r="EX53" s="76" t="s">
        <v>80</v>
      </c>
      <c r="EY53" s="76" t="s">
        <v>79</v>
      </c>
      <c r="EZ53" s="76" t="s">
        <v>78</v>
      </c>
      <c r="FI53" s="60">
        <v>0.24790000000000001</v>
      </c>
      <c r="FJ53" s="29"/>
      <c r="FK53" s="29"/>
      <c r="FL53" s="52">
        <v>0.2213</v>
      </c>
      <c r="FM53" s="52">
        <v>0.22589999999999999</v>
      </c>
      <c r="FN53" s="52">
        <v>0.20780000000000001</v>
      </c>
      <c r="FO53" s="52">
        <v>0.1913</v>
      </c>
      <c r="FP53" s="52">
        <v>0.1807</v>
      </c>
      <c r="FQ53" s="29"/>
      <c r="FR53" s="29"/>
      <c r="FS53" s="52">
        <v>0.19439999999999999</v>
      </c>
      <c r="FT53" s="52">
        <v>0.21290000000000001</v>
      </c>
      <c r="FU53" s="52">
        <v>0.22620000000000001</v>
      </c>
      <c r="FV53" s="52">
        <v>0.22489999999999999</v>
      </c>
      <c r="FW53" s="52">
        <v>0.24579999999999999</v>
      </c>
      <c r="FX53" s="29"/>
      <c r="FY53" s="29"/>
      <c r="FZ53" s="52">
        <v>0.1772</v>
      </c>
      <c r="GA53" s="60">
        <v>0.16800000000000001</v>
      </c>
      <c r="GB53" s="60">
        <v>0.14230000000000001</v>
      </c>
      <c r="GC53" s="52">
        <v>0.14699999999999999</v>
      </c>
      <c r="GD53" s="52">
        <v>0.1525</v>
      </c>
      <c r="GE53" s="29"/>
      <c r="GF53" s="29"/>
      <c r="GG53" s="52">
        <v>0.14119999999999999</v>
      </c>
      <c r="GH53" s="52">
        <v>6.7299999999999999E-2</v>
      </c>
      <c r="GI53" s="52">
        <v>4.7399999999999998E-2</v>
      </c>
      <c r="GJ53" s="52">
        <v>5.0200000000000002E-2</v>
      </c>
      <c r="GK53" s="52">
        <v>4.99E-2</v>
      </c>
      <c r="GL53" s="29"/>
      <c r="GM53" s="29"/>
      <c r="GN53" s="76" t="s">
        <v>80</v>
      </c>
      <c r="GO53" s="76" t="s">
        <v>79</v>
      </c>
      <c r="GP53" s="76" t="s">
        <v>78</v>
      </c>
      <c r="GZ53" s="60">
        <v>1.38E-2</v>
      </c>
      <c r="HA53" s="52">
        <v>-4.0000000000000002E-4</v>
      </c>
      <c r="HB53" s="52">
        <v>-3.7699999999999997E-2</v>
      </c>
      <c r="HC53" s="52">
        <v>-5.04E-2</v>
      </c>
      <c r="HD53" s="52">
        <v>-2.9399999999999999E-2</v>
      </c>
      <c r="HE53" s="29"/>
      <c r="HF53" s="29"/>
      <c r="HG53" s="52">
        <v>-5.8400000000000001E-2</v>
      </c>
      <c r="HH53" s="52">
        <v>-6.4299999999999996E-2</v>
      </c>
      <c r="HI53" s="52">
        <v>-7.4200000000000002E-2</v>
      </c>
      <c r="HJ53" s="52">
        <v>-7.4999999999999997E-3</v>
      </c>
      <c r="HK53" s="52">
        <v>-9.9000000000000008E-3</v>
      </c>
      <c r="HL53" s="29"/>
      <c r="HM53" s="29"/>
      <c r="HN53" s="52">
        <v>-4.4699999999999997E-2</v>
      </c>
      <c r="HO53" s="52">
        <v>-2.86E-2</v>
      </c>
      <c r="HP53" s="60">
        <v>-2.1600000000000001E-2</v>
      </c>
      <c r="HQ53" s="60">
        <v>9.1000000000000004E-3</v>
      </c>
      <c r="HR53" s="60">
        <v>2.8199999999999999E-2</v>
      </c>
      <c r="HS53" s="29"/>
      <c r="HT53" s="29"/>
      <c r="HU53" s="52">
        <v>-1.5900000000000001E-2</v>
      </c>
      <c r="HV53" s="60">
        <v>-1.14E-2</v>
      </c>
      <c r="HW53" s="52">
        <v>1.1999999999999999E-3</v>
      </c>
      <c r="HX53" s="52">
        <v>2.3999999999999998E-3</v>
      </c>
      <c r="HY53" s="52">
        <v>1.7000000000000001E-2</v>
      </c>
      <c r="HZ53" s="29"/>
      <c r="IA53" s="29"/>
      <c r="IB53" s="52">
        <v>2.1399999999999999E-2</v>
      </c>
      <c r="IC53" s="52">
        <v>1.37E-2</v>
      </c>
      <c r="ID53" s="29"/>
      <c r="IE53" s="76" t="s">
        <v>80</v>
      </c>
      <c r="IF53" s="76" t="s">
        <v>79</v>
      </c>
      <c r="IG53" s="76" t="s">
        <v>78</v>
      </c>
      <c r="IR53" s="52">
        <v>-1.0200000000000001E-2</v>
      </c>
      <c r="IS53" s="52">
        <v>-1.2699999999999999E-2</v>
      </c>
      <c r="IT53" s="52">
        <v>-2.0199999999999999E-2</v>
      </c>
      <c r="IU53" s="29"/>
      <c r="IV53" s="29"/>
      <c r="IW53" s="52">
        <v>1.44E-2</v>
      </c>
      <c r="IX53" s="52">
        <v>2.9499999999999998E-2</v>
      </c>
      <c r="IY53" s="52">
        <v>6.1999999999999998E-3</v>
      </c>
      <c r="IZ53" s="52">
        <v>3.1199999999999999E-2</v>
      </c>
      <c r="JA53" s="52">
        <v>2.2599999999999999E-2</v>
      </c>
      <c r="JB53" s="29"/>
      <c r="JC53" s="29"/>
      <c r="JD53" s="52">
        <v>3.6200000000000003E-2</v>
      </c>
      <c r="JE53" s="52">
        <v>1.9400000000000001E-2</v>
      </c>
      <c r="JF53" s="52">
        <v>1.6199999999999999E-2</v>
      </c>
      <c r="JG53" s="52">
        <v>3.9899999999999998E-2</v>
      </c>
      <c r="JH53" s="52">
        <v>1.55E-2</v>
      </c>
      <c r="JI53" s="29"/>
      <c r="JJ53" s="29"/>
      <c r="JK53" s="52">
        <v>1.2800000000000001E-2</v>
      </c>
      <c r="JL53" s="52">
        <v>-3.9399999999999998E-2</v>
      </c>
      <c r="JM53" s="52">
        <v>-7.4899999999999994E-2</v>
      </c>
      <c r="JN53" s="52">
        <v>-7.7399999999999997E-2</v>
      </c>
      <c r="JO53" s="52">
        <v>-0.1145</v>
      </c>
      <c r="JP53" s="29"/>
      <c r="JQ53" s="29"/>
      <c r="JR53" s="60">
        <v>-0.1143</v>
      </c>
      <c r="JS53" s="57">
        <v>-9.8599999999999993E-2</v>
      </c>
      <c r="JT53" s="57">
        <v>-0.12559999999999999</v>
      </c>
      <c r="JU53" s="51">
        <v>-0.1135</v>
      </c>
      <c r="JV53" s="57">
        <v>-0.1047</v>
      </c>
      <c r="JW53" s="76" t="s">
        <v>80</v>
      </c>
      <c r="JX53" s="76" t="s">
        <v>79</v>
      </c>
      <c r="JY53" s="76" t="s">
        <v>78</v>
      </c>
      <c r="KG53" t="s">
        <v>0</v>
      </c>
      <c r="KK53" s="29"/>
      <c r="KL53" s="29"/>
      <c r="KM53" s="57">
        <v>-9.2100000000000001E-2</v>
      </c>
      <c r="KN53" s="57">
        <v>-0.1147</v>
      </c>
      <c r="KO53" s="52">
        <v>-0.1082</v>
      </c>
      <c r="KP53" s="52">
        <v>-0.13719999999999999</v>
      </c>
      <c r="KQ53" s="52">
        <v>-0.10390000000000001</v>
      </c>
      <c r="KR53" s="29"/>
      <c r="KS53" s="29"/>
      <c r="KT53" s="52">
        <v>-9.3200000000000005E-2</v>
      </c>
      <c r="KU53" s="51">
        <v>-9.4500000000000001E-2</v>
      </c>
      <c r="KV53" s="57">
        <v>-0.1082</v>
      </c>
      <c r="KW53" s="51">
        <v>-9.7500000000000003E-2</v>
      </c>
      <c r="KX53" s="51">
        <v>-8.8700000000000001E-2</v>
      </c>
      <c r="KY53" s="29"/>
      <c r="KZ53" s="29"/>
      <c r="LA53" s="51">
        <v>-0.10290000000000001</v>
      </c>
      <c r="LB53" s="52">
        <v>-0.1187</v>
      </c>
      <c r="LC53" s="51">
        <v>-8.8700000000000001E-2</v>
      </c>
      <c r="LD53" s="52">
        <v>-7.6799999999999993E-2</v>
      </c>
      <c r="LE53" s="51">
        <v>-9.1499999999999998E-2</v>
      </c>
      <c r="LF53" s="29"/>
      <c r="LG53" s="29"/>
      <c r="LH53" s="51">
        <v>-9.9699999999999997E-2</v>
      </c>
      <c r="LI53" s="51">
        <v>-6.4299999999999996E-2</v>
      </c>
      <c r="LJ53" s="52">
        <v>-5.74E-2</v>
      </c>
      <c r="LK53" s="52">
        <v>-6.4799999999999996E-2</v>
      </c>
      <c r="LL53" s="52">
        <v>-9.8100000000000007E-2</v>
      </c>
      <c r="LM53" s="29"/>
      <c r="LN53" s="29"/>
      <c r="LO53" s="52">
        <v>-8.2199999999999995E-2</v>
      </c>
      <c r="LP53" s="76" t="s">
        <v>80</v>
      </c>
      <c r="LQ53" s="76" t="s">
        <v>79</v>
      </c>
      <c r="LR53" s="76" t="s">
        <v>78</v>
      </c>
      <c r="ME53" s="52">
        <v>-5.4800000000000001E-2</v>
      </c>
      <c r="MF53" s="52">
        <v>-4.82E-2</v>
      </c>
      <c r="MG53" s="51">
        <v>-3.2599999999999997E-2</v>
      </c>
      <c r="MH53" s="51">
        <v>-3.6999999999999998E-2</v>
      </c>
      <c r="MI53" s="29"/>
      <c r="MJ53" s="29"/>
      <c r="MK53" s="51">
        <v>-9.5100000000000004E-2</v>
      </c>
      <c r="ML53" s="57">
        <v>-0.14000000000000001</v>
      </c>
      <c r="MM53" s="57">
        <v>-0.17699999999999999</v>
      </c>
      <c r="MN53" s="57">
        <v>-0.15390000000000001</v>
      </c>
      <c r="MO53" s="57">
        <v>-0.16400000000000001</v>
      </c>
      <c r="MP53" s="29"/>
      <c r="MQ53" s="29"/>
      <c r="MR53" s="49">
        <v>-0.16389999999999999</v>
      </c>
      <c r="MS53" s="49">
        <v>-0.16</v>
      </c>
      <c r="MT53" s="49">
        <v>-0.15079999999999999</v>
      </c>
      <c r="MU53" s="49">
        <v>-0.13039999999999999</v>
      </c>
      <c r="MV53" s="49">
        <v>-0.1157</v>
      </c>
      <c r="MW53" s="29"/>
      <c r="MX53" s="29"/>
      <c r="MY53" s="60">
        <v>-0.1522</v>
      </c>
      <c r="MZ53" s="57">
        <v>-0.12620000000000001</v>
      </c>
      <c r="NA53" s="57">
        <v>-7.6999999999999999E-2</v>
      </c>
      <c r="NB53" s="57">
        <v>-7.1599999999999997E-2</v>
      </c>
      <c r="NC53" s="57">
        <v>-6.2199999999999998E-2</v>
      </c>
      <c r="ND53" s="29"/>
      <c r="NE53" s="29"/>
      <c r="NF53" s="29"/>
      <c r="NG53" s="29"/>
      <c r="NH53" s="29"/>
      <c r="NI53" s="29"/>
      <c r="NJ53" s="76" t="s">
        <v>80</v>
      </c>
      <c r="NK53" s="76" t="s">
        <v>79</v>
      </c>
      <c r="NL53" s="76" t="s">
        <v>78</v>
      </c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76" t="s">
        <v>80</v>
      </c>
      <c r="PF53" s="76" t="s">
        <v>79</v>
      </c>
      <c r="PG53" s="76" t="s">
        <v>78</v>
      </c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76" t="s">
        <v>80</v>
      </c>
      <c r="RB53" s="76" t="s">
        <v>79</v>
      </c>
      <c r="RC53" s="76" t="s">
        <v>78</v>
      </c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76" t="s">
        <v>80</v>
      </c>
      <c r="SY53" s="76" t="s">
        <v>79</v>
      </c>
      <c r="SZ53" s="76" t="s">
        <v>78</v>
      </c>
    </row>
    <row r="54" spans="1:521" ht="15.75" thickBot="1" x14ac:dyDescent="0.3">
      <c r="B54" t="s">
        <v>0</v>
      </c>
      <c r="D54" s="53">
        <v>-2.7000000000000001E-3</v>
      </c>
      <c r="E54" s="56">
        <v>-7.0000000000000001E-3</v>
      </c>
      <c r="F54" s="56">
        <v>-3.5999999999999999E-3</v>
      </c>
      <c r="G54" s="29"/>
      <c r="H54" s="29"/>
      <c r="I54" s="52">
        <v>9.1999999999999998E-3</v>
      </c>
      <c r="J54" s="58">
        <v>3.7000000000000002E-3</v>
      </c>
      <c r="K54" s="58">
        <v>-1.26E-2</v>
      </c>
      <c r="L54" s="60">
        <v>-4.1000000000000003E-3</v>
      </c>
      <c r="M54" s="60">
        <v>-1.2500000000000001E-2</v>
      </c>
      <c r="N54" s="29"/>
      <c r="O54" s="29"/>
      <c r="P54" s="60">
        <v>-4.99E-2</v>
      </c>
      <c r="Q54" s="60">
        <v>-5.96E-2</v>
      </c>
      <c r="R54" s="60">
        <v>-6.3700000000000007E-2</v>
      </c>
      <c r="S54" s="51">
        <v>-6.4199999999999993E-2</v>
      </c>
      <c r="T54" s="60">
        <v>-6.4100000000000004E-2</v>
      </c>
      <c r="U54" s="29"/>
      <c r="V54" s="29"/>
      <c r="W54" s="60">
        <v>-6.9699999999999998E-2</v>
      </c>
      <c r="X54" s="60">
        <v>-3.6799999999999999E-2</v>
      </c>
      <c r="Y54" s="55">
        <v>-2.52E-2</v>
      </c>
      <c r="Z54" s="55">
        <v>-1.89E-2</v>
      </c>
      <c r="AA54" s="51">
        <v>-2.86E-2</v>
      </c>
      <c r="AB54" s="29"/>
      <c r="AC54" s="29"/>
      <c r="AD54" s="58">
        <v>-2.7799999999999998E-2</v>
      </c>
      <c r="AE54" s="58">
        <v>-1.9300000000000001E-2</v>
      </c>
      <c r="AF54" s="55">
        <v>-2.75E-2</v>
      </c>
      <c r="AG54" s="58">
        <v>-4.1999999999999997E-3</v>
      </c>
      <c r="AH54" s="58">
        <v>2.8199999999999999E-2</v>
      </c>
      <c r="AI54" s="53">
        <f>MIN(AI10,AI18,AI25,AI31,AI36,AI40,AI43,AI45,AI46)</f>
        <v>-6.7799999999999999E-2</v>
      </c>
      <c r="AJ54" s="75">
        <f>AVERAGE(AJ10,AJ18,AJ25,AJ31,AJ36,AJ40,AJ43,AJ45)</f>
        <v>-6.1370967741935459E-4</v>
      </c>
      <c r="AK54" s="52">
        <f>MAX(AK10,AK18,AK25,AK31,AK36,AK40,AK43,AK45,AK46)</f>
        <v>6.5600000000000006E-2</v>
      </c>
      <c r="AN54" t="s">
        <v>0</v>
      </c>
      <c r="AP54" s="29"/>
      <c r="AQ54" s="29"/>
      <c r="AR54" s="51">
        <v>-2.1600000000000001E-2</v>
      </c>
      <c r="AS54" s="51">
        <v>-2E-3</v>
      </c>
      <c r="AT54" s="51">
        <v>-1.21E-2</v>
      </c>
      <c r="AU54" s="55">
        <v>-4.2500000000000003E-2</v>
      </c>
      <c r="AV54" s="55">
        <v>-2.58E-2</v>
      </c>
      <c r="AW54" s="29"/>
      <c r="AX54" s="29"/>
      <c r="AY54" s="51">
        <v>-2.7099999999999999E-2</v>
      </c>
      <c r="AZ54" s="58">
        <v>-2.8400000000000002E-2</v>
      </c>
      <c r="BA54" s="51">
        <v>-1.7999999999999999E-2</v>
      </c>
      <c r="BB54" s="55">
        <v>-2.23E-2</v>
      </c>
      <c r="BC54" s="55">
        <v>-6.1000000000000004E-3</v>
      </c>
      <c r="BD54" s="29"/>
      <c r="BE54" s="29"/>
      <c r="BF54" s="55">
        <v>3.3E-3</v>
      </c>
      <c r="BG54" s="55">
        <v>9.4000000000000004E-3</v>
      </c>
      <c r="BH54" s="60">
        <v>-3.85E-2</v>
      </c>
      <c r="BI54" s="58">
        <v>-4.7500000000000001E-2</v>
      </c>
      <c r="BJ54" s="58">
        <v>-2.35E-2</v>
      </c>
      <c r="BK54" s="29"/>
      <c r="BL54" s="29"/>
      <c r="BM54" s="60">
        <v>1.5299999999999999E-2</v>
      </c>
      <c r="BN54" s="55">
        <v>1.2200000000000001E-2</v>
      </c>
      <c r="BO54" s="51">
        <v>1.67E-2</v>
      </c>
      <c r="BP54" s="51">
        <v>-2.3599999999999999E-2</v>
      </c>
      <c r="BQ54" s="55">
        <v>-6.4500000000000002E-2</v>
      </c>
      <c r="BR54" s="29"/>
      <c r="BS54" s="29"/>
      <c r="BT54" s="29"/>
      <c r="BU54" s="60">
        <f>MIN(BU10,BU18,BU25,BU31,BU36,BU40,BU43,BU45,BU46)</f>
        <v>-0.1072</v>
      </c>
      <c r="BV54" s="75">
        <f>AVERAGE(BV10,BV18,BV25,BV31,BV36,BV40,BV43,BV45)</f>
        <v>-2.084677419354838E-4</v>
      </c>
      <c r="BW54" s="60">
        <f>MAX(BW10,BW18,BW25,BW31,BW36,BW40,BW43,BW45,BW46)</f>
        <v>0.15</v>
      </c>
      <c r="CB54" t="s">
        <v>0</v>
      </c>
      <c r="CD54" s="29"/>
      <c r="CE54" s="55">
        <v>-4.19E-2</v>
      </c>
      <c r="CF54" s="55">
        <v>-0.1118</v>
      </c>
      <c r="CG54" s="51">
        <v>-8.9399999999999993E-2</v>
      </c>
      <c r="CH54" s="51">
        <v>-6.93E-2</v>
      </c>
      <c r="CI54" s="51">
        <v>-4.3200000000000002E-2</v>
      </c>
      <c r="CJ54" s="29"/>
      <c r="CK54" s="29"/>
      <c r="CL54" s="51">
        <v>-1.78E-2</v>
      </c>
      <c r="CM54" s="51">
        <v>-5.1200000000000002E-2</v>
      </c>
      <c r="CN54" s="51">
        <v>-0.10440000000000001</v>
      </c>
      <c r="CO54" s="51">
        <v>-0.16220000000000001</v>
      </c>
      <c r="CP54" s="55">
        <v>-0.22370000000000001</v>
      </c>
      <c r="CQ54" s="29"/>
      <c r="CR54" s="29"/>
      <c r="CS54" s="51">
        <v>-0.28210000000000002</v>
      </c>
      <c r="CT54" s="51">
        <v>-0.32119999999999999</v>
      </c>
      <c r="CU54" s="55">
        <v>-0.4002</v>
      </c>
      <c r="CV54" s="55">
        <v>-0.30059999999999998</v>
      </c>
      <c r="CW54" s="55">
        <v>-0.24110000000000001</v>
      </c>
      <c r="CX54" s="29"/>
      <c r="CY54" s="29"/>
      <c r="CZ54" s="55">
        <v>-0.33250000000000002</v>
      </c>
      <c r="DA54" s="55">
        <v>-0.38290000000000002</v>
      </c>
      <c r="DB54" s="55">
        <v>-0.2525</v>
      </c>
      <c r="DC54" s="51">
        <v>-0.22109999999999999</v>
      </c>
      <c r="DD54" s="51">
        <v>-0.12130000000000001</v>
      </c>
      <c r="DE54" s="29"/>
      <c r="DF54" s="29"/>
      <c r="DG54" s="51">
        <v>-0.1113</v>
      </c>
      <c r="DH54" s="51">
        <v>-0.1072</v>
      </c>
      <c r="DI54" s="29">
        <f>MIN(DI10,DI18,DI25,DI31,DI36,DI40,DI43,DI45,DI46)</f>
        <v>-0.22409999999999999</v>
      </c>
      <c r="DJ54" s="75">
        <f>AVERAGE(DJ10,DJ18,DJ25,DJ31,DJ36,DJ40,DJ43,DJ45)</f>
        <v>-3.0403225806451527E-4</v>
      </c>
      <c r="DK54" s="29">
        <f>MAX(DK10,DK18,DK25,DK31,DK36,DK40,DK43,DK45,DK46)</f>
        <v>0.21029999999999999</v>
      </c>
      <c r="DQ54" t="s">
        <v>0</v>
      </c>
      <c r="DS54" s="51">
        <v>-9.4899999999999998E-2</v>
      </c>
      <c r="DT54" s="51">
        <v>-5.6399999999999999E-2</v>
      </c>
      <c r="DU54" s="51">
        <v>-0.1011</v>
      </c>
      <c r="DV54" s="29"/>
      <c r="DW54" s="29"/>
      <c r="DX54" s="51">
        <v>-0.1462</v>
      </c>
      <c r="DY54" s="51">
        <v>-0.1341</v>
      </c>
      <c r="DZ54" s="51">
        <v>-0.10979999999999999</v>
      </c>
      <c r="EA54" s="51">
        <v>-0.1094</v>
      </c>
      <c r="EB54" s="51">
        <v>-0.10979999999999999</v>
      </c>
      <c r="EC54" s="29"/>
      <c r="ED54" s="29"/>
      <c r="EE54" s="51">
        <v>-8.8300000000000003E-2</v>
      </c>
      <c r="EF54" s="51">
        <v>-3.95E-2</v>
      </c>
      <c r="EG54" s="51">
        <v>-3.4299999999999997E-2</v>
      </c>
      <c r="EH54" s="51">
        <v>-5.1999999999999998E-2</v>
      </c>
      <c r="EI54" s="51">
        <v>-5.4800000000000001E-2</v>
      </c>
      <c r="EJ54" s="29"/>
      <c r="EK54" s="29"/>
      <c r="EL54" s="51">
        <v>-8.09E-2</v>
      </c>
      <c r="EM54" s="51">
        <v>-0.13969999999999999</v>
      </c>
      <c r="EN54" s="51">
        <v>-0.1196</v>
      </c>
      <c r="EO54" s="51">
        <v>-0.12970000000000001</v>
      </c>
      <c r="EP54" s="51">
        <v>-0.12740000000000001</v>
      </c>
      <c r="EQ54" s="29"/>
      <c r="ER54" s="29"/>
      <c r="ES54" s="51">
        <v>-0.1031</v>
      </c>
      <c r="ET54" s="51">
        <v>-0.11940000000000001</v>
      </c>
      <c r="EU54" s="51">
        <v>-0.1305</v>
      </c>
      <c r="EV54" s="51">
        <v>-5.2400000000000002E-2</v>
      </c>
      <c r="EW54" s="29"/>
      <c r="EX54" s="29">
        <f>MIN(EX10,EX18,EX25,EX31,EX36,EX40,EX43,EX45,EX46)</f>
        <v>-9.4600000000000004E-2</v>
      </c>
      <c r="EY54" s="75">
        <f>AVERAGE(EY10,EY18,EY25,EY31,EY36,EY40,EY43,EY45)</f>
        <v>2.8951612903225805E-4</v>
      </c>
      <c r="EZ54" s="29">
        <f>MAX(EZ10,EZ18,EZ25,EZ31,EZ36,EZ40,EZ43,EZ45,EZ46)</f>
        <v>0.12429999999999999</v>
      </c>
      <c r="FG54" t="s">
        <v>0</v>
      </c>
      <c r="FI54" s="51">
        <v>-9.2399999999999996E-2</v>
      </c>
      <c r="FJ54" s="29"/>
      <c r="FK54" s="29"/>
      <c r="FL54" s="51">
        <v>-0.1132</v>
      </c>
      <c r="FM54" s="51">
        <v>-0.10680000000000001</v>
      </c>
      <c r="FN54" s="51">
        <v>-0.14099999999999999</v>
      </c>
      <c r="FO54" s="51">
        <v>-0.17249999999999999</v>
      </c>
      <c r="FP54" s="51">
        <v>-0.15939999999999999</v>
      </c>
      <c r="FQ54" s="29"/>
      <c r="FR54" s="29"/>
      <c r="FS54" s="51">
        <v>-0.16350000000000001</v>
      </c>
      <c r="FT54" s="51">
        <v>-0.21820000000000001</v>
      </c>
      <c r="FU54" s="51">
        <v>-0.2104</v>
      </c>
      <c r="FV54" s="51">
        <v>-0.2137</v>
      </c>
      <c r="FW54" s="51">
        <v>-0.27829999999999999</v>
      </c>
      <c r="FX54" s="29"/>
      <c r="FY54" s="29"/>
      <c r="FZ54" s="53">
        <v>-0.19700000000000001</v>
      </c>
      <c r="GA54" s="53">
        <v>-0.18920000000000001</v>
      </c>
      <c r="GB54" s="53">
        <v>-0.13969999999999999</v>
      </c>
      <c r="GC54" s="53">
        <v>-0.1573</v>
      </c>
      <c r="GD54" s="53">
        <v>-0.1726</v>
      </c>
      <c r="GE54" s="29"/>
      <c r="GF54" s="29"/>
      <c r="GG54" s="53">
        <v>-0.1618</v>
      </c>
      <c r="GH54" s="53">
        <v>-8.7300000000000003E-2</v>
      </c>
      <c r="GI54" s="53">
        <v>-0.11070000000000001</v>
      </c>
      <c r="GJ54" s="53">
        <v>-0.11360000000000001</v>
      </c>
      <c r="GK54" s="53">
        <v>-8.2000000000000003E-2</v>
      </c>
      <c r="GL54" s="29"/>
      <c r="GM54" s="29"/>
      <c r="GN54" s="29" t="e">
        <f>MIN(GN10,GN18,GN25,GN31,GN36,GN40,GN43,GN45,GN46)</f>
        <v>#VALUE!</v>
      </c>
      <c r="GO54" s="75">
        <f>AVERAGE(GO10,GO18,GO25,GO31,GO36,GO40,GO43,GO45)</f>
        <v>5.0645161290322534E-4</v>
      </c>
      <c r="GP54" s="29" t="e">
        <f>MAX(GP10,GP18,GP25,GP31,GP36,GP40,GP43,GP45,GP46)</f>
        <v>#VALUE!</v>
      </c>
      <c r="GZ54" s="52">
        <v>-3.5000000000000001E-3</v>
      </c>
      <c r="HA54" s="60">
        <v>-0.10920000000000001</v>
      </c>
      <c r="HB54" s="60">
        <v>-0.1484</v>
      </c>
      <c r="HC54" s="49">
        <v>-0.1905</v>
      </c>
      <c r="HD54" s="49">
        <v>-0.14019999999999999</v>
      </c>
      <c r="HE54" s="29"/>
      <c r="HF54" s="29"/>
      <c r="HG54" s="49">
        <v>-0.1074</v>
      </c>
      <c r="HH54" s="60">
        <v>-0.12720000000000001</v>
      </c>
      <c r="HI54" s="60">
        <v>-0.1074</v>
      </c>
      <c r="HJ54" s="60">
        <v>-1.54E-2</v>
      </c>
      <c r="HK54" s="60">
        <v>-0.04</v>
      </c>
      <c r="HL54" s="29"/>
      <c r="HM54" s="29"/>
      <c r="HN54" s="60">
        <v>-6.2E-2</v>
      </c>
      <c r="HO54" s="60">
        <v>-4.7500000000000001E-2</v>
      </c>
      <c r="HP54" s="52">
        <v>-2.6499999999999999E-2</v>
      </c>
      <c r="HQ54" s="52">
        <v>-5.4000000000000003E-3</v>
      </c>
      <c r="HR54" s="52">
        <v>2.5899999999999999E-2</v>
      </c>
      <c r="HS54" s="29"/>
      <c r="HT54" s="29"/>
      <c r="HU54" s="60">
        <v>-2.4E-2</v>
      </c>
      <c r="HV54" s="52">
        <v>-2.3699999999999999E-2</v>
      </c>
      <c r="HW54" s="60">
        <v>-3.8999999999999998E-3</v>
      </c>
      <c r="HX54" s="60">
        <v>-1.5100000000000001E-2</v>
      </c>
      <c r="HY54" s="60">
        <v>-1.4E-3</v>
      </c>
      <c r="HZ54" s="29"/>
      <c r="IA54" s="29"/>
      <c r="IB54" s="60">
        <v>-2.58E-2</v>
      </c>
      <c r="IC54" s="60">
        <v>-8.6599999999999996E-2</v>
      </c>
      <c r="ID54" s="29"/>
      <c r="IE54" s="29">
        <f>MIN(IE10,IE18,IE25,IE31,IE36,IE40,IE43,IE45,IE46)</f>
        <v>-0.123</v>
      </c>
      <c r="IF54" s="75">
        <f>AVERAGE(IF10,IF18,IF25,IF31,IF36,IF40,IF43,IF45)</f>
        <v>1.4758064516129073E-4</v>
      </c>
      <c r="IG54" s="29">
        <f>MAX(IG10,IG18,IG25,IG31,IG36,IG40,IG43,IG45,IG46)</f>
        <v>0.1071</v>
      </c>
      <c r="IP54" t="s">
        <v>0</v>
      </c>
      <c r="IR54" s="60">
        <v>-6.5100000000000005E-2</v>
      </c>
      <c r="IS54" s="60">
        <v>-7.6300000000000007E-2</v>
      </c>
      <c r="IT54" s="60">
        <v>-8.1100000000000005E-2</v>
      </c>
      <c r="IU54" s="29"/>
      <c r="IV54" s="29"/>
      <c r="IW54" s="60">
        <v>-0.1026</v>
      </c>
      <c r="IX54" s="60">
        <v>-0.10879999999999999</v>
      </c>
      <c r="IY54" s="49">
        <v>-0.1133</v>
      </c>
      <c r="IZ54" s="60">
        <v>-0.1041</v>
      </c>
      <c r="JA54" s="60">
        <v>-8.1699999999999995E-2</v>
      </c>
      <c r="JB54" s="29"/>
      <c r="JC54" s="29"/>
      <c r="JD54" s="60">
        <v>-9.8000000000000004E-2</v>
      </c>
      <c r="JE54" s="60">
        <v>-0.10340000000000001</v>
      </c>
      <c r="JF54" s="60">
        <v>-0.1022</v>
      </c>
      <c r="JG54" s="60">
        <v>-0.1061</v>
      </c>
      <c r="JH54" s="60">
        <v>-0.1062</v>
      </c>
      <c r="JI54" s="29"/>
      <c r="JJ54" s="29"/>
      <c r="JK54" s="49">
        <v>-0.13439999999999999</v>
      </c>
      <c r="JL54" s="49">
        <v>-0.10299999999999999</v>
      </c>
      <c r="JM54" s="49">
        <v>-8.5500000000000007E-2</v>
      </c>
      <c r="JN54" s="49">
        <v>-0.1235</v>
      </c>
      <c r="JO54" s="49">
        <v>-0.1343</v>
      </c>
      <c r="JP54" s="29"/>
      <c r="JQ54" s="29"/>
      <c r="JR54" s="49">
        <v>-0.1197</v>
      </c>
      <c r="JS54" s="52">
        <v>-0.1399</v>
      </c>
      <c r="JT54" s="52">
        <v>-0.1648</v>
      </c>
      <c r="JU54" s="57">
        <v>-0.1416</v>
      </c>
      <c r="JV54" s="52">
        <v>-0.125</v>
      </c>
      <c r="JW54" s="29">
        <f>MIN(JW10,JW18,JW25,JW31,JW36,JW40,JW43,JW45,JW46)</f>
        <v>-7.3900000000000007E-2</v>
      </c>
      <c r="JX54" s="75">
        <f>AVERAGE(JX10,JX18,JX25,JX31,JX36,JX40,JX43,JX45)</f>
        <v>5.5927419354838762E-4</v>
      </c>
      <c r="JY54" s="29">
        <f>MAX(JY10,JY18,JY25,JY31,JY36,JY40,JY43,JY45,JY46)</f>
        <v>8.3400000000000002E-2</v>
      </c>
      <c r="KI54" t="s">
        <v>0</v>
      </c>
      <c r="KK54" s="29"/>
      <c r="KL54" s="29"/>
      <c r="KM54" s="52">
        <v>-0.10920000000000001</v>
      </c>
      <c r="KN54" s="52">
        <v>-0.1182</v>
      </c>
      <c r="KO54" s="57">
        <v>-0.1472</v>
      </c>
      <c r="KP54" s="57">
        <v>-0.15670000000000001</v>
      </c>
      <c r="KQ54" s="57">
        <v>-0.1041</v>
      </c>
      <c r="KR54" s="29"/>
      <c r="KS54" s="29"/>
      <c r="KT54" s="57">
        <v>-9.9500000000000005E-2</v>
      </c>
      <c r="KU54" s="57">
        <v>-9.5100000000000004E-2</v>
      </c>
      <c r="KV54" s="51">
        <v>-0.11940000000000001</v>
      </c>
      <c r="KW54" s="57">
        <v>-0.111</v>
      </c>
      <c r="KX54" s="57">
        <v>-0.1182</v>
      </c>
      <c r="KY54" s="29"/>
      <c r="KZ54" s="29"/>
      <c r="LA54" s="57">
        <v>-0.14610000000000001</v>
      </c>
      <c r="LB54" s="57">
        <v>-0.18779999999999999</v>
      </c>
      <c r="LC54" s="57">
        <v>-0.13150000000000001</v>
      </c>
      <c r="LD54" s="57">
        <v>-0.15620000000000001</v>
      </c>
      <c r="LE54" s="57">
        <v>-0.1323</v>
      </c>
      <c r="LF54" s="29"/>
      <c r="LG54" s="29"/>
      <c r="LH54" s="57">
        <v>-0.12189999999999999</v>
      </c>
      <c r="LI54" s="57">
        <v>-0.14549999999999999</v>
      </c>
      <c r="LJ54" s="57">
        <v>-0.1757</v>
      </c>
      <c r="LK54" s="57">
        <v>-0.17449999999999999</v>
      </c>
      <c r="LL54" s="49">
        <v>-0.17299999999999999</v>
      </c>
      <c r="LM54" s="29"/>
      <c r="LN54" s="29"/>
      <c r="LO54" s="49">
        <v>-0.1888</v>
      </c>
      <c r="LP54" s="29">
        <f>MIN(LP10,LP18,LP25,LP31,LP36,LP40,LP43,LP45,LP46)</f>
        <v>-7.0900000000000005E-2</v>
      </c>
      <c r="LQ54" s="75">
        <f>AVERAGE(LQ10,LQ18,LQ25,LQ31,LQ36,LQ40,LQ43,LQ45)</f>
        <v>-1.7258064516129004E-4</v>
      </c>
      <c r="LR54" s="29">
        <f>MAX(LR10,LR18,LR25,LR31,LR36,LR40,LR43,LR45,LR46)</f>
        <v>7.0900000000000005E-2</v>
      </c>
      <c r="MC54" t="s">
        <v>0</v>
      </c>
      <c r="ME54" s="49">
        <v>-0.15240000000000001</v>
      </c>
      <c r="MF54" s="49">
        <v>-0.1242</v>
      </c>
      <c r="MG54" s="49">
        <v>-0.17150000000000001</v>
      </c>
      <c r="MH54" s="49">
        <v>-0.16200000000000001</v>
      </c>
      <c r="MI54" s="29"/>
      <c r="MJ54" s="29"/>
      <c r="MK54" s="49">
        <v>-0.18049999999999999</v>
      </c>
      <c r="ML54" s="51">
        <v>-0.1694</v>
      </c>
      <c r="MM54" s="49">
        <v>-0.17799999999999999</v>
      </c>
      <c r="MN54" s="49">
        <v>-0.20200000000000001</v>
      </c>
      <c r="MO54" s="49">
        <v>-0.19120000000000001</v>
      </c>
      <c r="MP54" s="29"/>
      <c r="MQ54" s="29"/>
      <c r="MR54" s="57">
        <v>-0.18229999999999999</v>
      </c>
      <c r="MS54" s="57">
        <v>-0.19439999999999999</v>
      </c>
      <c r="MT54" s="57">
        <v>-0.2092</v>
      </c>
      <c r="MU54" s="57">
        <v>-0.21909999999999999</v>
      </c>
      <c r="MV54" s="60">
        <v>-0.19520000000000001</v>
      </c>
      <c r="MW54" s="29"/>
      <c r="MX54" s="29"/>
      <c r="MY54" s="57">
        <v>-0.15440000000000001</v>
      </c>
      <c r="MZ54" s="60">
        <v>-0.15040000000000001</v>
      </c>
      <c r="NA54" s="60">
        <v>-0.1399</v>
      </c>
      <c r="NB54" s="60">
        <v>-0.1396</v>
      </c>
      <c r="NC54" s="60">
        <v>-0.14410000000000001</v>
      </c>
      <c r="ND54" s="29"/>
      <c r="NE54" s="29"/>
      <c r="NF54" s="29"/>
      <c r="NG54" s="29"/>
      <c r="NH54" s="29"/>
      <c r="NI54" s="29"/>
      <c r="NJ54" s="29">
        <f>MIN(NJ10,NJ18,NJ25,NJ31,NJ36,NJ40,NJ43,NJ45,NJ46)</f>
        <v>-0.10720000000000002</v>
      </c>
      <c r="NK54" s="75">
        <f>AVERAGE(NK10,NK18,NK25,NK31,NK36,NK40,NK43,NK45)</f>
        <v>-9.5685483870967781E-4</v>
      </c>
      <c r="NL54" s="29">
        <f>MAX(NL10,NL18,NL25,NL31,NL36,NL40,NL43,NL45,NL46)</f>
        <v>6.8999999999999992E-2</v>
      </c>
      <c r="NX54" t="s">
        <v>0</v>
      </c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>
        <f>MIN(PE10,PE18,PE25,PE31,PE36,PE40,PE43,PE45,PE46)</f>
        <v>0</v>
      </c>
      <c r="PF54" s="75">
        <f>AVERAGE(PF10,PF18,PF25,PF31,PF36,PF40,PF43,PF45)</f>
        <v>0</v>
      </c>
      <c r="PG54" s="29">
        <f>MAX(PG10,PG18,PG25,PG31,PG36,PG40,PG43,PG45,PG46)</f>
        <v>0</v>
      </c>
      <c r="PT54" t="s">
        <v>0</v>
      </c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>
        <f>MIN(RA10,RA18,RA25,RA31,RA36,RA40,RA43,RA45,RA46)</f>
        <v>0</v>
      </c>
      <c r="RB54" s="75">
        <f>AVERAGE(RB10,RB18,RB25,RB31,RB36,RB40,RB43,RB45)</f>
        <v>0</v>
      </c>
      <c r="RC54" s="29">
        <f>MAX(RC10,RC18,RC25,RC31,RC36,RC40,RC43,RC45,RC46)</f>
        <v>0</v>
      </c>
      <c r="RQ54" t="s">
        <v>0</v>
      </c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>
        <f>MIN(SX10,SX18,SX25,SX31,SX36,SX40,SX43,SX45,SX46)</f>
        <v>0</v>
      </c>
      <c r="SY54" s="75">
        <f>AVERAGE(SY10,SY18,SY25,SY31,SY36,SY40,SY43,SY45)</f>
        <v>0</v>
      </c>
      <c r="SZ54" s="29">
        <f>MAX(SZ10,SZ18,SZ25,SZ31,SZ36,SZ40,SZ43,SZ45,SZ46)</f>
        <v>0</v>
      </c>
    </row>
    <row r="55" spans="1:521" ht="15.75" thickBot="1" x14ac:dyDescent="0.3">
      <c r="B55" t="s">
        <v>0</v>
      </c>
      <c r="D55" s="60">
        <v>-8.0999999999999996E-3</v>
      </c>
      <c r="E55" s="53">
        <v>-8.6E-3</v>
      </c>
      <c r="F55" s="53">
        <v>-4.65E-2</v>
      </c>
      <c r="G55" s="29"/>
      <c r="H55" s="29"/>
      <c r="I55" s="51">
        <v>-3.1399999999999997E-2</v>
      </c>
      <c r="J55" s="51">
        <v>-3.85E-2</v>
      </c>
      <c r="K55" s="51">
        <v>-3.8600000000000002E-2</v>
      </c>
      <c r="L55" s="51">
        <v>-4.7800000000000002E-2</v>
      </c>
      <c r="M55" s="51">
        <v>-6.4100000000000004E-2</v>
      </c>
      <c r="N55" s="29"/>
      <c r="O55" s="29"/>
      <c r="P55" s="49">
        <v>-6.7799999999999999E-2</v>
      </c>
      <c r="Q55" s="53">
        <v>-7.5999999999999998E-2</v>
      </c>
      <c r="R55" s="53">
        <v>-0.08</v>
      </c>
      <c r="S55" s="49">
        <v>-7.4800000000000005E-2</v>
      </c>
      <c r="T55" s="49">
        <v>-8.8300000000000003E-2</v>
      </c>
      <c r="U55" s="29"/>
      <c r="V55" s="29"/>
      <c r="W55" s="49">
        <v>-8.8900000000000007E-2</v>
      </c>
      <c r="X55" s="51">
        <v>-5.7799999999999997E-2</v>
      </c>
      <c r="Y55" s="60">
        <v>-3.7600000000000001E-2</v>
      </c>
      <c r="Z55" s="58">
        <v>-3.5900000000000001E-2</v>
      </c>
      <c r="AA55" s="58">
        <v>-4.4999999999999998E-2</v>
      </c>
      <c r="AB55" s="29"/>
      <c r="AC55" s="29"/>
      <c r="AD55" s="55">
        <v>-3.4500000000000003E-2</v>
      </c>
      <c r="AE55" s="51">
        <v>-3.6200000000000003E-2</v>
      </c>
      <c r="AF55" s="51">
        <v>-3.3599999999999998E-2</v>
      </c>
      <c r="AG55" s="55">
        <v>-3.0599999999999999E-2</v>
      </c>
      <c r="AH55" s="55">
        <v>-6.4000000000000001E-2</v>
      </c>
      <c r="AI55" s="53" t="s">
        <v>134</v>
      </c>
      <c r="AJ55" s="15" t="s">
        <v>72</v>
      </c>
      <c r="AK55" s="52" t="s">
        <v>1</v>
      </c>
      <c r="AN55" t="s">
        <v>0</v>
      </c>
      <c r="AO55" t="s">
        <v>0</v>
      </c>
      <c r="AP55" s="29"/>
      <c r="AQ55" s="29"/>
      <c r="AR55" s="55">
        <v>-6.1899999999999997E-2</v>
      </c>
      <c r="AS55" s="55">
        <v>-6.2700000000000006E-2</v>
      </c>
      <c r="AT55" s="55">
        <v>-5.4699999999999999E-2</v>
      </c>
      <c r="AU55" s="51">
        <v>-4.7399999999999998E-2</v>
      </c>
      <c r="AV55" s="51">
        <v>-4.7E-2</v>
      </c>
      <c r="AW55" s="29"/>
      <c r="AX55" s="29"/>
      <c r="AY55" s="55">
        <v>-3.4200000000000001E-2</v>
      </c>
      <c r="AZ55" s="55">
        <v>-3.2500000000000001E-2</v>
      </c>
      <c r="BA55" s="58">
        <v>-6.7500000000000004E-2</v>
      </c>
      <c r="BB55" s="58">
        <v>-8.9200000000000002E-2</v>
      </c>
      <c r="BC55" s="58">
        <v>-9.3600000000000003E-2</v>
      </c>
      <c r="BD55" s="29"/>
      <c r="BE55" s="29"/>
      <c r="BF55" s="58">
        <v>-8.9800000000000005E-2</v>
      </c>
      <c r="BG55" s="58">
        <v>-9.9699999999999997E-2</v>
      </c>
      <c r="BH55" s="58">
        <v>-6.9800000000000001E-2</v>
      </c>
      <c r="BI55" s="60">
        <v>-6.3700000000000007E-2</v>
      </c>
      <c r="BJ55" s="60">
        <v>-5.2699999999999997E-2</v>
      </c>
      <c r="BK55" s="29"/>
      <c r="BL55" s="29"/>
      <c r="BM55" s="58">
        <v>-9.4000000000000004E-3</v>
      </c>
      <c r="BN55" s="58">
        <v>-1E-4</v>
      </c>
      <c r="BO55" s="55">
        <v>6.0000000000000001E-3</v>
      </c>
      <c r="BP55" s="55">
        <v>-6.3700000000000007E-2</v>
      </c>
      <c r="BQ55" s="51">
        <v>-6.9000000000000006E-2</v>
      </c>
      <c r="BR55" s="29"/>
      <c r="BS55" s="29"/>
      <c r="BT55" s="29"/>
      <c r="BU55" s="60" t="s">
        <v>31</v>
      </c>
      <c r="BV55" s="15" t="s">
        <v>72</v>
      </c>
      <c r="BW55" s="60" t="s">
        <v>31</v>
      </c>
      <c r="CB55" t="s">
        <v>0</v>
      </c>
      <c r="CD55" s="29"/>
      <c r="CE55" s="51">
        <v>-0.1366</v>
      </c>
      <c r="CF55" s="51">
        <v>-0.11799999999999999</v>
      </c>
      <c r="CG55" s="55">
        <v>-0.1241</v>
      </c>
      <c r="CH55" s="55">
        <v>-0.17499999999999999</v>
      </c>
      <c r="CI55" s="55">
        <v>-0.22450000000000001</v>
      </c>
      <c r="CJ55" s="29"/>
      <c r="CK55" s="29"/>
      <c r="CL55" s="55">
        <v>-0.43419999999999997</v>
      </c>
      <c r="CM55" s="55">
        <v>-0.3574</v>
      </c>
      <c r="CN55" s="55">
        <v>-0.39439999999999997</v>
      </c>
      <c r="CO55" s="55">
        <v>-0.36770000000000003</v>
      </c>
      <c r="CP55" s="51">
        <v>-0.2656</v>
      </c>
      <c r="CQ55" s="29"/>
      <c r="CR55" s="29"/>
      <c r="CS55" s="55">
        <v>-0.35449999999999998</v>
      </c>
      <c r="CT55" s="55">
        <v>-0.35510000000000003</v>
      </c>
      <c r="CU55" s="51">
        <v>-0.49059999999999998</v>
      </c>
      <c r="CV55" s="51">
        <v>-0.49380000000000002</v>
      </c>
      <c r="CW55" s="51">
        <v>-0.42609999999999998</v>
      </c>
      <c r="CX55" s="29"/>
      <c r="CY55" s="29"/>
      <c r="CZ55" s="51">
        <v>-0.49220000000000003</v>
      </c>
      <c r="DA55" s="51">
        <v>-0.39960000000000001</v>
      </c>
      <c r="DB55" s="51">
        <v>-0.33700000000000002</v>
      </c>
      <c r="DC55" s="55">
        <v>-0.26829999999999998</v>
      </c>
      <c r="DD55" s="55">
        <v>-0.3367</v>
      </c>
      <c r="DE55" s="29"/>
      <c r="DF55" s="29"/>
      <c r="DG55" s="55">
        <v>-0.41899999999999998</v>
      </c>
      <c r="DH55" s="55">
        <v>-0.34760000000000002</v>
      </c>
      <c r="DI55" s="29"/>
      <c r="DJ55" s="15" t="s">
        <v>72</v>
      </c>
      <c r="DK55" s="29"/>
      <c r="DQ55" t="s">
        <v>0</v>
      </c>
      <c r="DR55" t="s">
        <v>0</v>
      </c>
      <c r="DS55" s="55">
        <v>-0.38279999999999997</v>
      </c>
      <c r="DT55" s="55">
        <v>-0.33479999999999999</v>
      </c>
      <c r="DU55" s="55">
        <v>-0.32629999999999998</v>
      </c>
      <c r="DV55" s="29"/>
      <c r="DW55" s="29"/>
      <c r="DX55" s="55">
        <v>-0.29210000000000003</v>
      </c>
      <c r="DY55" s="49">
        <v>-0.6028</v>
      </c>
      <c r="DZ55" s="49">
        <v>-0.56000000000000005</v>
      </c>
      <c r="EA55" s="55">
        <v>-0.34449999999999997</v>
      </c>
      <c r="EB55" s="55">
        <v>-0.33689999999999998</v>
      </c>
      <c r="EC55" s="29"/>
      <c r="ED55" s="29"/>
      <c r="EE55" s="55">
        <v>-0.31580000000000003</v>
      </c>
      <c r="EF55" s="55">
        <v>-0.3453</v>
      </c>
      <c r="EG55" s="55">
        <v>-0.4133</v>
      </c>
      <c r="EH55" s="55">
        <v>-0.38419999999999999</v>
      </c>
      <c r="EI55" s="55">
        <v>-0.37240000000000001</v>
      </c>
      <c r="EJ55" s="29"/>
      <c r="EK55" s="29"/>
      <c r="EL55" s="55">
        <v>-0.44109999999999999</v>
      </c>
      <c r="EM55" s="55">
        <v>-0.4345</v>
      </c>
      <c r="EN55" s="55">
        <v>-0.41099999999999998</v>
      </c>
      <c r="EO55" s="55">
        <v>-0.37459999999999999</v>
      </c>
      <c r="EP55" s="53">
        <v>-0.35699999999999998</v>
      </c>
      <c r="EQ55" s="29"/>
      <c r="ER55" s="29"/>
      <c r="ES55" s="53">
        <v>-0.28439999999999999</v>
      </c>
      <c r="ET55" s="53">
        <v>-0.255</v>
      </c>
      <c r="EU55" s="53">
        <v>-0.21190000000000001</v>
      </c>
      <c r="EV55" s="53">
        <v>-0.2853</v>
      </c>
      <c r="EW55" s="29"/>
      <c r="EX55" s="29"/>
      <c r="EY55" s="15" t="s">
        <v>72</v>
      </c>
      <c r="EZ55" s="29"/>
      <c r="FG55" t="s">
        <v>0</v>
      </c>
      <c r="FI55" s="53">
        <v>-0.38240000000000002</v>
      </c>
      <c r="FJ55" s="29"/>
      <c r="FK55" s="29"/>
      <c r="FL55" s="53">
        <v>-0.35659999999999997</v>
      </c>
      <c r="FM55" s="53">
        <v>-0.33939999999999998</v>
      </c>
      <c r="FN55" s="53">
        <v>-0.34710000000000002</v>
      </c>
      <c r="FO55" s="53">
        <v>-0.2651</v>
      </c>
      <c r="FP55" s="53">
        <v>-0.23599999999999999</v>
      </c>
      <c r="FQ55" s="29"/>
      <c r="FR55" s="29"/>
      <c r="FS55" s="53">
        <v>-0.24590000000000001</v>
      </c>
      <c r="FT55" s="53">
        <v>-0.27039999999999997</v>
      </c>
      <c r="FU55" s="53">
        <v>-0.26269999999999999</v>
      </c>
      <c r="FV55" s="53">
        <v>-0.25430000000000003</v>
      </c>
      <c r="FW55" s="53">
        <v>-0.29120000000000001</v>
      </c>
      <c r="FX55" s="29"/>
      <c r="FY55" s="29"/>
      <c r="FZ55" s="51">
        <v>-0.26919999999999999</v>
      </c>
      <c r="GA55" s="51">
        <v>-0.23780000000000001</v>
      </c>
      <c r="GB55" s="51">
        <v>-0.28570000000000001</v>
      </c>
      <c r="GC55" s="51">
        <v>-0.26979999999999998</v>
      </c>
      <c r="GD55" s="51">
        <v>-0.28760000000000002</v>
      </c>
      <c r="GE55" s="29"/>
      <c r="GF55" s="29"/>
      <c r="GG55" s="51">
        <v>-0.27389999999999998</v>
      </c>
      <c r="GH55" s="51">
        <v>-0.23630000000000001</v>
      </c>
      <c r="GI55" s="51">
        <v>-0.2732</v>
      </c>
      <c r="GJ55" s="51">
        <v>-0.2545</v>
      </c>
      <c r="GK55" s="51">
        <v>-0.2467</v>
      </c>
      <c r="GL55" s="29"/>
      <c r="GM55" s="29"/>
      <c r="GN55" s="29"/>
      <c r="GO55" s="15" t="s">
        <v>72</v>
      </c>
      <c r="GP55" s="29"/>
      <c r="GV55" t="s">
        <v>0</v>
      </c>
      <c r="GX55" t="s">
        <v>0</v>
      </c>
      <c r="GZ55" s="51">
        <v>-0.2082</v>
      </c>
      <c r="HA55" s="51">
        <v>-0.19400000000000001</v>
      </c>
      <c r="HB55" s="51">
        <v>-0.19639999999999999</v>
      </c>
      <c r="HC55" s="60">
        <v>-0.1948</v>
      </c>
      <c r="HD55" s="51">
        <v>-0.16300000000000001</v>
      </c>
      <c r="HE55" s="29"/>
      <c r="HF55" s="29"/>
      <c r="HG55" s="51">
        <v>-0.16400000000000001</v>
      </c>
      <c r="HH55" s="51">
        <v>-0.15959999999999999</v>
      </c>
      <c r="HI55" s="49">
        <v>-0.16800000000000001</v>
      </c>
      <c r="HJ55" s="51">
        <v>-0.2112</v>
      </c>
      <c r="HK55" s="49">
        <v>-0.20699999999999999</v>
      </c>
      <c r="HL55" s="29"/>
      <c r="HM55" s="29"/>
      <c r="HN55" s="49">
        <v>-0.19450000000000001</v>
      </c>
      <c r="HO55" s="49">
        <v>-0.21079999999999999</v>
      </c>
      <c r="HP55" s="49">
        <v>-0.2021</v>
      </c>
      <c r="HQ55" s="49">
        <v>-0.21490000000000001</v>
      </c>
      <c r="HR55" s="49">
        <v>-0.23100000000000001</v>
      </c>
      <c r="HS55" s="29"/>
      <c r="HT55" s="29"/>
      <c r="HU55" s="49">
        <v>-0.17780000000000001</v>
      </c>
      <c r="HV55" s="49">
        <v>-0.18</v>
      </c>
      <c r="HW55" s="49">
        <v>-0.24310000000000001</v>
      </c>
      <c r="HX55" s="49">
        <v>-0.21479999999999999</v>
      </c>
      <c r="HY55" s="49">
        <v>-0.21160000000000001</v>
      </c>
      <c r="HZ55" s="29"/>
      <c r="IA55" s="29"/>
      <c r="IB55" s="49">
        <v>-0.20930000000000001</v>
      </c>
      <c r="IC55" s="49">
        <v>-0.18690000000000001</v>
      </c>
      <c r="ID55" s="29"/>
      <c r="IE55" s="29"/>
      <c r="IF55" s="15" t="s">
        <v>72</v>
      </c>
      <c r="IG55" s="29"/>
      <c r="IP55" t="s">
        <v>0</v>
      </c>
      <c r="IR55" s="49">
        <v>-0.17169999999999999</v>
      </c>
      <c r="IS55" s="49">
        <v>-0.13270000000000001</v>
      </c>
      <c r="IT55" s="49">
        <v>-0.11600000000000001</v>
      </c>
      <c r="IU55" s="29"/>
      <c r="IV55" s="29"/>
      <c r="IW55" s="49">
        <v>-0.1193</v>
      </c>
      <c r="IX55" s="49">
        <v>-0.1206</v>
      </c>
      <c r="IY55" s="60">
        <v>-0.1232</v>
      </c>
      <c r="IZ55" s="49">
        <v>-0.10829999999999999</v>
      </c>
      <c r="JA55" s="49">
        <v>-0.10589999999999999</v>
      </c>
      <c r="JB55" s="29"/>
      <c r="JC55" s="29"/>
      <c r="JD55" s="49">
        <v>-0.1394</v>
      </c>
      <c r="JE55" s="49">
        <v>-0.16059999999999999</v>
      </c>
      <c r="JF55" s="49">
        <v>-0.1278</v>
      </c>
      <c r="JG55" s="49">
        <v>-0.1515</v>
      </c>
      <c r="JH55" s="49">
        <v>-0.14360000000000001</v>
      </c>
      <c r="JI55" s="29"/>
      <c r="JJ55" s="29"/>
      <c r="JK55" s="60">
        <v>-0.14929999999999999</v>
      </c>
      <c r="JL55" s="60">
        <v>-0.16309999999999999</v>
      </c>
      <c r="JM55" s="60">
        <v>-0.2041</v>
      </c>
      <c r="JN55" s="60">
        <v>-0.17860000000000001</v>
      </c>
      <c r="JO55" s="60">
        <v>-0.13439999999999999</v>
      </c>
      <c r="JP55" s="29"/>
      <c r="JQ55" s="29"/>
      <c r="JR55" s="52">
        <v>-0.13239999999999999</v>
      </c>
      <c r="JS55" s="49">
        <v>-0.155</v>
      </c>
      <c r="JT55" s="51">
        <v>-0.16889999999999999</v>
      </c>
      <c r="JU55" s="49">
        <v>-0.1459</v>
      </c>
      <c r="JV55" s="60">
        <v>-0.1711</v>
      </c>
      <c r="JW55" s="29"/>
      <c r="JX55" s="15" t="s">
        <v>72</v>
      </c>
      <c r="JY55" s="29"/>
      <c r="KK55" s="29"/>
      <c r="KL55" s="29"/>
      <c r="KM55" s="60">
        <v>-0.17219999999999999</v>
      </c>
      <c r="KN55" s="60">
        <v>-0.1777</v>
      </c>
      <c r="KO55" s="60">
        <v>-0.2</v>
      </c>
      <c r="KP55" s="49">
        <v>-0.1777</v>
      </c>
      <c r="KQ55" s="60">
        <v>-0.1855</v>
      </c>
      <c r="KR55" s="29"/>
      <c r="KS55" s="29"/>
      <c r="KT55" s="60">
        <v>-0.1832</v>
      </c>
      <c r="KU55" s="60">
        <v>-0.22550000000000001</v>
      </c>
      <c r="KV55" s="49">
        <v>-0.2666</v>
      </c>
      <c r="KW55" s="49">
        <v>-0.309</v>
      </c>
      <c r="KX55" s="60">
        <v>-0.25700000000000001</v>
      </c>
      <c r="KY55" s="29"/>
      <c r="KZ55" s="29"/>
      <c r="LA55" s="60">
        <v>-0.2344</v>
      </c>
      <c r="LB55" s="60">
        <v>-0.22509999999999999</v>
      </c>
      <c r="LC55" s="60">
        <v>-0.23</v>
      </c>
      <c r="LD55" s="60">
        <v>-0.2278</v>
      </c>
      <c r="LE55" s="60">
        <v>-0.20680000000000001</v>
      </c>
      <c r="LF55" s="29"/>
      <c r="LG55" s="29"/>
      <c r="LH55" s="60">
        <v>-0.21229999999999999</v>
      </c>
      <c r="LI55" s="60">
        <v>-0.27239999999999998</v>
      </c>
      <c r="LJ55" s="49">
        <v>-0.2616</v>
      </c>
      <c r="LK55" s="49">
        <v>-0.2356</v>
      </c>
      <c r="LL55" s="57">
        <v>-0.24540000000000001</v>
      </c>
      <c r="LM55" s="29"/>
      <c r="LN55" s="29"/>
      <c r="LO55" s="57">
        <v>-0.25130000000000002</v>
      </c>
      <c r="LP55" s="29"/>
      <c r="LQ55" s="15" t="s">
        <v>72</v>
      </c>
      <c r="LR55" s="29"/>
      <c r="MC55" t="s">
        <v>0</v>
      </c>
      <c r="ME55" s="57">
        <v>-0.24859999999999999</v>
      </c>
      <c r="MF55" s="57">
        <v>-0.23499999999999999</v>
      </c>
      <c r="MG55" s="57">
        <v>-0.20610000000000001</v>
      </c>
      <c r="MH55" s="57">
        <v>-0.20949999999999999</v>
      </c>
      <c r="MI55" s="29"/>
      <c r="MJ55" s="29"/>
      <c r="MK55" s="57">
        <v>-0.18920000000000001</v>
      </c>
      <c r="ML55" s="49">
        <v>-0.23100000000000001</v>
      </c>
      <c r="MM55" s="51">
        <v>-0.19309999999999999</v>
      </c>
      <c r="MN55" s="60">
        <v>-0.2671</v>
      </c>
      <c r="MO55" s="60">
        <v>-0.27979999999999999</v>
      </c>
      <c r="MP55" s="29"/>
      <c r="MQ55" s="29"/>
      <c r="MR55" s="60">
        <v>-0.26200000000000001</v>
      </c>
      <c r="MS55" s="60">
        <v>-0.251</v>
      </c>
      <c r="MT55" s="60">
        <v>-0.2263</v>
      </c>
      <c r="MU55" s="60">
        <v>-0.22</v>
      </c>
      <c r="MV55" s="57">
        <v>-0.2069</v>
      </c>
      <c r="MW55" s="29"/>
      <c r="MX55" s="29"/>
      <c r="MY55" s="49">
        <v>-0.1847</v>
      </c>
      <c r="MZ55" s="49">
        <v>-0.20230000000000001</v>
      </c>
      <c r="NA55" s="49">
        <v>-0.26650000000000001</v>
      </c>
      <c r="NB55" s="51">
        <v>-0.25359999999999999</v>
      </c>
      <c r="NC55" s="51">
        <v>-0.2432</v>
      </c>
      <c r="ND55" s="29"/>
      <c r="NE55" s="29"/>
      <c r="NF55" s="29"/>
      <c r="NG55" s="29"/>
      <c r="NH55" s="29"/>
      <c r="NI55" s="29"/>
      <c r="NJ55" s="29"/>
      <c r="NK55" s="15" t="s">
        <v>72</v>
      </c>
      <c r="NL55" s="29"/>
      <c r="NX55" t="s">
        <v>0</v>
      </c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15" t="s">
        <v>72</v>
      </c>
      <c r="PG55" s="29"/>
      <c r="PT55" t="s">
        <v>0</v>
      </c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15" t="s">
        <v>72</v>
      </c>
      <c r="RC55" s="29"/>
      <c r="RQ55" t="s">
        <v>0</v>
      </c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15" t="s">
        <v>72</v>
      </c>
      <c r="SZ55" s="29"/>
    </row>
    <row r="56" spans="1:521" ht="15.75" thickBot="1" x14ac:dyDescent="0.3">
      <c r="C56" t="s">
        <v>0</v>
      </c>
      <c r="D56" s="51">
        <v>-9.9000000000000008E-3</v>
      </c>
      <c r="E56" s="49">
        <v>-2.1399999999999999E-2</v>
      </c>
      <c r="F56" s="49">
        <v>-5.3100000000000001E-2</v>
      </c>
      <c r="G56" s="29"/>
      <c r="H56" s="29"/>
      <c r="I56" s="49">
        <v>-5.6399999999999999E-2</v>
      </c>
      <c r="J56" s="49">
        <v>-7.22E-2</v>
      </c>
      <c r="K56" s="49">
        <v>-4.4999999999999998E-2</v>
      </c>
      <c r="L56" s="49">
        <v>-8.0100000000000005E-2</v>
      </c>
      <c r="M56" s="49">
        <v>-6.59E-2</v>
      </c>
      <c r="N56" s="29"/>
      <c r="O56" s="29"/>
      <c r="P56" s="53">
        <v>-7.3499999999999996E-2</v>
      </c>
      <c r="Q56" s="49">
        <v>-9.2999999999999999E-2</v>
      </c>
      <c r="R56" s="51">
        <v>-8.8900000000000007E-2</v>
      </c>
      <c r="S56" s="60">
        <v>-8.6199999999999999E-2</v>
      </c>
      <c r="T56" s="51">
        <v>-9.4600000000000004E-2</v>
      </c>
      <c r="U56" s="29"/>
      <c r="V56" s="29"/>
      <c r="W56" s="51">
        <v>-9.3399999999999997E-2</v>
      </c>
      <c r="X56" s="49">
        <v>-9.5699999999999993E-2</v>
      </c>
      <c r="Y56" s="49">
        <v>-0.10290000000000001</v>
      </c>
      <c r="Z56" s="49">
        <v>-6.83E-2</v>
      </c>
      <c r="AA56" s="49">
        <v>-6.7900000000000002E-2</v>
      </c>
      <c r="AB56" s="29"/>
      <c r="AC56" s="29"/>
      <c r="AD56" s="49">
        <v>-0.13270000000000001</v>
      </c>
      <c r="AE56" s="49">
        <v>-0.1278</v>
      </c>
      <c r="AF56" s="49">
        <v>-0.14380000000000001</v>
      </c>
      <c r="AG56" s="49">
        <v>-0.19450000000000001</v>
      </c>
      <c r="AH56" s="49">
        <v>-0.2432</v>
      </c>
      <c r="AI56" s="155" t="s">
        <v>135</v>
      </c>
      <c r="AJ56" s="74" t="s">
        <v>77</v>
      </c>
      <c r="AK56" s="156" t="s">
        <v>135</v>
      </c>
      <c r="AP56" s="29"/>
      <c r="AQ56" s="29"/>
      <c r="AR56" s="49">
        <v>-0.20519999999999999</v>
      </c>
      <c r="AS56" s="49">
        <v>-0.1694</v>
      </c>
      <c r="AT56" s="49">
        <v>-0.17910000000000001</v>
      </c>
      <c r="AU56" s="53">
        <v>-0.18690000000000001</v>
      </c>
      <c r="AV56" s="53">
        <v>-0.23169999999999999</v>
      </c>
      <c r="AW56" s="29"/>
      <c r="AX56" s="29"/>
      <c r="AY56" s="53">
        <v>-0.21479999999999999</v>
      </c>
      <c r="AZ56" s="53">
        <v>-0.19500000000000001</v>
      </c>
      <c r="BA56" s="53">
        <v>-0.1678</v>
      </c>
      <c r="BB56" s="53">
        <v>-0.187</v>
      </c>
      <c r="BC56" s="53">
        <v>-0.19270000000000001</v>
      </c>
      <c r="BD56" s="29"/>
      <c r="BE56" s="29"/>
      <c r="BF56" s="53">
        <v>-0.191</v>
      </c>
      <c r="BG56" s="53">
        <v>-0.20219999999999999</v>
      </c>
      <c r="BH56" s="53">
        <v>-0.19600000000000001</v>
      </c>
      <c r="BI56" s="53">
        <v>-0.245</v>
      </c>
      <c r="BJ56" s="53">
        <v>-0.25650000000000001</v>
      </c>
      <c r="BK56" s="29"/>
      <c r="BL56" s="29"/>
      <c r="BM56" s="53">
        <v>-0.28010000000000002</v>
      </c>
      <c r="BN56" s="53">
        <v>-0.2999</v>
      </c>
      <c r="BO56" s="49">
        <v>-0.34079999999999999</v>
      </c>
      <c r="BP56" s="53">
        <v>-0.34560000000000002</v>
      </c>
      <c r="BQ56" s="53">
        <v>-0.43090000000000001</v>
      </c>
      <c r="BR56" s="29" t="s">
        <v>0</v>
      </c>
      <c r="BS56" s="29"/>
      <c r="BT56" s="29"/>
      <c r="BU56" s="196">
        <v>43880</v>
      </c>
      <c r="BV56" s="74" t="s">
        <v>77</v>
      </c>
      <c r="BW56" s="196">
        <v>43889</v>
      </c>
      <c r="CC56" t="s">
        <v>0</v>
      </c>
      <c r="CD56" s="29"/>
      <c r="CE56" s="53">
        <v>-0.40310000000000001</v>
      </c>
      <c r="CF56" s="53">
        <v>-0.3634</v>
      </c>
      <c r="CG56" s="53">
        <v>-0.31909999999999999</v>
      </c>
      <c r="CH56" s="53">
        <v>-0.37040000000000001</v>
      </c>
      <c r="CI56" s="53">
        <v>-0.37240000000000001</v>
      </c>
      <c r="CJ56" s="29"/>
      <c r="CK56" s="29"/>
      <c r="CL56" s="49">
        <v>-0.4647</v>
      </c>
      <c r="CM56" s="49">
        <v>-0.46510000000000001</v>
      </c>
      <c r="CN56" s="49">
        <v>-0.45939999999999998</v>
      </c>
      <c r="CO56" s="49">
        <v>-0.59299999999999997</v>
      </c>
      <c r="CP56" s="49">
        <v>-0.5625</v>
      </c>
      <c r="CQ56" s="29"/>
      <c r="CR56" s="29"/>
      <c r="CS56" s="49">
        <v>-0.5827</v>
      </c>
      <c r="CT56" s="49">
        <v>-0.62390000000000001</v>
      </c>
      <c r="CU56" s="49">
        <v>-0.76690000000000003</v>
      </c>
      <c r="CV56" s="49">
        <v>-0.77869999999999995</v>
      </c>
      <c r="CW56" s="49">
        <v>-0.76559999999999995</v>
      </c>
      <c r="CX56" s="29"/>
      <c r="CY56" s="29"/>
      <c r="CZ56" s="49">
        <v>-0.75790000000000002</v>
      </c>
      <c r="DA56" s="49">
        <v>-0.65459999999999996</v>
      </c>
      <c r="DB56" s="49">
        <v>-0.65900000000000003</v>
      </c>
      <c r="DC56" s="49">
        <v>-0.61009999999999998</v>
      </c>
      <c r="DD56" s="49">
        <v>-0.57289999999999996</v>
      </c>
      <c r="DE56" s="29"/>
      <c r="DF56" s="29" t="s">
        <v>0</v>
      </c>
      <c r="DG56" s="49">
        <v>-0.56759999999999999</v>
      </c>
      <c r="DH56" s="49">
        <v>-0.63749999999999996</v>
      </c>
      <c r="DI56" s="157"/>
      <c r="DJ56" s="74" t="s">
        <v>77</v>
      </c>
      <c r="DK56" s="157"/>
      <c r="DS56" s="49">
        <v>-0.66720000000000002</v>
      </c>
      <c r="DT56" s="49">
        <v>-0.64729999999999999</v>
      </c>
      <c r="DU56" s="49">
        <v>-0.6855</v>
      </c>
      <c r="DV56" s="29"/>
      <c r="DW56" s="29"/>
      <c r="DX56" s="49">
        <v>-0.60150000000000003</v>
      </c>
      <c r="DY56" s="55">
        <v>-0.28610000000000002</v>
      </c>
      <c r="DZ56" s="55">
        <v>-0.3085</v>
      </c>
      <c r="EA56" s="53">
        <v>-0.4894</v>
      </c>
      <c r="EB56" s="53">
        <v>-0.47760000000000002</v>
      </c>
      <c r="EC56" s="29"/>
      <c r="ED56" s="29"/>
      <c r="EE56" s="53">
        <v>-0.4355</v>
      </c>
      <c r="EF56" s="53">
        <v>-0.39479999999999998</v>
      </c>
      <c r="EG56" s="53">
        <v>-0.4894</v>
      </c>
      <c r="EH56" s="53">
        <v>-0.46</v>
      </c>
      <c r="EI56" s="53">
        <v>-0.4415</v>
      </c>
      <c r="EJ56" s="29"/>
      <c r="EK56" s="29"/>
      <c r="EL56" s="53">
        <v>-0.45490000000000003</v>
      </c>
      <c r="EM56" s="53">
        <v>-0.48480000000000001</v>
      </c>
      <c r="EN56" s="53">
        <v>-0.43219999999999997</v>
      </c>
      <c r="EO56" s="53">
        <v>-0.38129999999999997</v>
      </c>
      <c r="EP56" s="55">
        <v>-0.40260000000000001</v>
      </c>
      <c r="EQ56" s="29"/>
      <c r="ER56" s="29"/>
      <c r="ES56" s="55">
        <v>-0.39269999999999999</v>
      </c>
      <c r="ET56" s="55">
        <v>-0.38119999999999998</v>
      </c>
      <c r="EU56" s="55">
        <v>-0.35089999999999999</v>
      </c>
      <c r="EV56" s="55">
        <v>-0.40339999999999998</v>
      </c>
      <c r="EW56" s="29"/>
      <c r="EX56" s="157"/>
      <c r="EY56" s="74" t="s">
        <v>77</v>
      </c>
      <c r="EZ56" s="157"/>
      <c r="FI56" s="55">
        <v>-0.46100000000000002</v>
      </c>
      <c r="FJ56" s="29"/>
      <c r="FK56" s="29"/>
      <c r="FL56" s="55">
        <v>-0.4501</v>
      </c>
      <c r="FM56" s="55">
        <v>-0.41739999999999999</v>
      </c>
      <c r="FN56" s="55">
        <v>-0.44469999999999998</v>
      </c>
      <c r="FO56" s="55">
        <v>-0.38629999999999998</v>
      </c>
      <c r="FP56" s="55">
        <v>-0.37890000000000001</v>
      </c>
      <c r="FQ56" s="29"/>
      <c r="FR56" s="29"/>
      <c r="FS56" s="55">
        <v>-0.39029999999999998</v>
      </c>
      <c r="FT56" s="55">
        <v>-0.43380000000000002</v>
      </c>
      <c r="FU56" s="55">
        <v>-0.42549999999999999</v>
      </c>
      <c r="FV56" s="55">
        <v>-0.38950000000000001</v>
      </c>
      <c r="FW56" s="55">
        <v>-0.39710000000000001</v>
      </c>
      <c r="FX56" s="29"/>
      <c r="FY56" s="29"/>
      <c r="FZ56" s="55">
        <v>-0.35160000000000002</v>
      </c>
      <c r="GA56" s="55">
        <v>-0.36520000000000002</v>
      </c>
      <c r="GB56" s="55">
        <v>-0.37559999999999999</v>
      </c>
      <c r="GC56" s="55">
        <v>-0.38479999999999998</v>
      </c>
      <c r="GD56" s="55">
        <v>-0.38969999999999999</v>
      </c>
      <c r="GE56" s="29"/>
      <c r="GF56" s="29"/>
      <c r="GG56" s="55">
        <v>-0.37769999999999998</v>
      </c>
      <c r="GH56" s="55">
        <v>-0.32050000000000001</v>
      </c>
      <c r="GI56" s="55">
        <v>-0.28760000000000002</v>
      </c>
      <c r="GJ56" s="55">
        <v>-0.32100000000000001</v>
      </c>
      <c r="GK56" s="55">
        <v>-0.33389999999999997</v>
      </c>
      <c r="GL56" s="29"/>
      <c r="GM56" s="29"/>
      <c r="GN56" s="157"/>
      <c r="GO56" s="74" t="s">
        <v>77</v>
      </c>
      <c r="GP56" s="157"/>
      <c r="GZ56" s="55">
        <v>-0.27260000000000001</v>
      </c>
      <c r="HA56" s="55">
        <v>-0.2671</v>
      </c>
      <c r="HB56" s="49">
        <v>-0.2195</v>
      </c>
      <c r="HC56" s="51">
        <v>-0.20660000000000001</v>
      </c>
      <c r="HD56" s="60">
        <v>-0.24110000000000001</v>
      </c>
      <c r="HE56" s="29"/>
      <c r="HF56" s="29"/>
      <c r="HG56" s="60">
        <v>-0.18509999999999999</v>
      </c>
      <c r="HH56" s="49">
        <v>-0.1699</v>
      </c>
      <c r="HI56" s="51">
        <v>-0.1759</v>
      </c>
      <c r="HJ56" s="49">
        <v>-0.24779999999999999</v>
      </c>
      <c r="HK56" s="51">
        <v>-0.23880000000000001</v>
      </c>
      <c r="HL56" s="29"/>
      <c r="HM56" s="29"/>
      <c r="HN56" s="51">
        <v>-0.22</v>
      </c>
      <c r="HO56" s="51">
        <v>-0.2278</v>
      </c>
      <c r="HP56" s="51">
        <v>-0.24160000000000001</v>
      </c>
      <c r="HQ56" s="51">
        <v>-0.30880000000000002</v>
      </c>
      <c r="HR56" s="55">
        <v>-0.33410000000000001</v>
      </c>
      <c r="HS56" s="29"/>
      <c r="HT56" s="29"/>
      <c r="HU56" s="51">
        <v>-0.313</v>
      </c>
      <c r="HV56" s="51">
        <v>-0.29449999999999998</v>
      </c>
      <c r="HW56" s="51">
        <v>-0.31469999999999998</v>
      </c>
      <c r="HX56" s="51">
        <v>-0.31680000000000003</v>
      </c>
      <c r="HY56" s="51">
        <v>-0.36149999999999999</v>
      </c>
      <c r="HZ56" s="29"/>
      <c r="IA56" s="29"/>
      <c r="IB56" s="55">
        <v>-0.37090000000000001</v>
      </c>
      <c r="IC56" s="55">
        <v>-0.34050000000000002</v>
      </c>
      <c r="ID56" s="29"/>
      <c r="IE56" s="157"/>
      <c r="IF56" s="74" t="s">
        <v>77</v>
      </c>
      <c r="IG56" s="157"/>
      <c r="IN56" t="s">
        <v>0</v>
      </c>
      <c r="IR56" s="51">
        <v>-0.2989</v>
      </c>
      <c r="IS56" s="51">
        <v>-0.31040000000000001</v>
      </c>
      <c r="IT56" s="51">
        <v>-0.30890000000000001</v>
      </c>
      <c r="IU56" s="29"/>
      <c r="IV56" s="29"/>
      <c r="IW56" s="51">
        <v>-0.32550000000000001</v>
      </c>
      <c r="IX56" s="51">
        <v>-0.27900000000000003</v>
      </c>
      <c r="IY56" s="51">
        <v>-0.2626</v>
      </c>
      <c r="IZ56" s="51">
        <v>-0.25309999999999999</v>
      </c>
      <c r="JA56" s="51">
        <v>-0.2412</v>
      </c>
      <c r="JB56" s="29"/>
      <c r="JC56" s="29"/>
      <c r="JD56" s="51">
        <v>-0.27829999999999999</v>
      </c>
      <c r="JE56" s="51">
        <v>-0.28710000000000002</v>
      </c>
      <c r="JF56" s="51">
        <v>-0.28389999999999999</v>
      </c>
      <c r="JG56" s="51">
        <v>-0.28199999999999997</v>
      </c>
      <c r="JH56" s="51">
        <v>-0.29089999999999999</v>
      </c>
      <c r="JI56" s="29"/>
      <c r="JJ56" s="29"/>
      <c r="JK56" s="51">
        <v>-0.246</v>
      </c>
      <c r="JL56" s="51">
        <v>-0.25119999999999998</v>
      </c>
      <c r="JM56" s="51">
        <v>-0.25609999999999999</v>
      </c>
      <c r="JN56" s="51">
        <v>-0.25490000000000002</v>
      </c>
      <c r="JO56" s="51">
        <v>-0.23599999999999999</v>
      </c>
      <c r="JP56" s="29"/>
      <c r="JQ56" s="29"/>
      <c r="JR56" s="51">
        <v>-0.21870000000000001</v>
      </c>
      <c r="JS56" s="51">
        <v>-0.18440000000000001</v>
      </c>
      <c r="JT56" s="49">
        <v>-0.17050000000000001</v>
      </c>
      <c r="JU56" s="52">
        <v>-0.1885</v>
      </c>
      <c r="JV56" s="49">
        <v>-0.2031</v>
      </c>
      <c r="JW56" s="157"/>
      <c r="JX56" s="74" t="s">
        <v>77</v>
      </c>
      <c r="JY56" s="157"/>
      <c r="KK56" s="29"/>
      <c r="KL56" s="29"/>
      <c r="KM56" s="49">
        <v>-0.21410000000000001</v>
      </c>
      <c r="KN56" s="49">
        <v>-0.2243</v>
      </c>
      <c r="KO56" s="49">
        <v>-0.22189999999999999</v>
      </c>
      <c r="KP56" s="60">
        <v>-0.20449999999999999</v>
      </c>
      <c r="KQ56" s="49">
        <v>-0.2429</v>
      </c>
      <c r="KR56" s="29"/>
      <c r="KS56" s="29"/>
      <c r="KT56" s="49">
        <v>-0.24709999999999999</v>
      </c>
      <c r="KU56" s="49">
        <v>-0.26100000000000001</v>
      </c>
      <c r="KV56" s="60">
        <v>-0.27100000000000002</v>
      </c>
      <c r="KW56" s="60">
        <v>-0.27860000000000001</v>
      </c>
      <c r="KX56" s="49">
        <v>-0.32150000000000001</v>
      </c>
      <c r="KY56" s="29"/>
      <c r="KZ56" s="29"/>
      <c r="LA56" s="49">
        <v>-0.32579999999999998</v>
      </c>
      <c r="LB56" s="49">
        <v>-0.31009999999999999</v>
      </c>
      <c r="LC56" s="49">
        <v>-0.31359999999999999</v>
      </c>
      <c r="LD56" s="49">
        <v>-0.36520000000000002</v>
      </c>
      <c r="LE56" s="49">
        <v>-0.33110000000000001</v>
      </c>
      <c r="LF56" s="29"/>
      <c r="LG56" s="29"/>
      <c r="LH56" s="49">
        <v>-0.33979999999999999</v>
      </c>
      <c r="LI56" s="49">
        <v>-0.33250000000000002</v>
      </c>
      <c r="LJ56" s="60">
        <v>-0.26829999999999998</v>
      </c>
      <c r="LK56" s="60">
        <v>-0.31709999999999999</v>
      </c>
      <c r="LL56" s="60">
        <v>-0.2863</v>
      </c>
      <c r="LM56" s="29" t="s">
        <v>0</v>
      </c>
      <c r="LN56" s="29"/>
      <c r="LO56" s="60">
        <v>-0.33950000000000002</v>
      </c>
      <c r="LP56" s="157"/>
      <c r="LQ56" s="74" t="s">
        <v>77</v>
      </c>
      <c r="LR56" s="157"/>
      <c r="ME56" s="60">
        <v>-0.34089999999999998</v>
      </c>
      <c r="MF56" s="60">
        <v>-0.34810000000000002</v>
      </c>
      <c r="MG56" s="60">
        <v>-0.31909999999999999</v>
      </c>
      <c r="MH56" s="60">
        <v>-0.32890000000000003</v>
      </c>
      <c r="MI56" s="29"/>
      <c r="MJ56" s="29"/>
      <c r="MK56" s="60">
        <v>-0.31219999999999998</v>
      </c>
      <c r="ML56" s="60">
        <v>-0.2432</v>
      </c>
      <c r="MM56" s="60">
        <v>-0.29360000000000003</v>
      </c>
      <c r="MN56" s="51">
        <v>-0.30030000000000001</v>
      </c>
      <c r="MO56" s="51">
        <v>-0.31669999999999998</v>
      </c>
      <c r="MP56" s="29"/>
      <c r="MQ56" s="29"/>
      <c r="MR56" s="51">
        <v>-0.30070000000000002</v>
      </c>
      <c r="MS56" s="51">
        <v>-0.28170000000000001</v>
      </c>
      <c r="MT56" s="51">
        <v>-0.2419</v>
      </c>
      <c r="MU56" s="51">
        <v>-0.24399999999999999</v>
      </c>
      <c r="MV56" s="51">
        <v>-0.26740000000000003</v>
      </c>
      <c r="MW56" s="29"/>
      <c r="MX56" s="29"/>
      <c r="MY56" s="51">
        <v>-0.28539999999999999</v>
      </c>
      <c r="MZ56" s="51">
        <v>-0.3135</v>
      </c>
      <c r="NA56" s="51">
        <v>-0.27239999999999998</v>
      </c>
      <c r="NB56" s="49">
        <v>-0.26829999999999998</v>
      </c>
      <c r="NC56" s="49">
        <v>-0.25779999999999997</v>
      </c>
      <c r="ND56" s="29"/>
      <c r="NE56" s="29"/>
      <c r="NF56" s="29"/>
      <c r="NG56" s="29" t="s">
        <v>0</v>
      </c>
      <c r="NH56" s="29"/>
      <c r="NI56" s="29"/>
      <c r="NJ56" s="157"/>
      <c r="NK56" s="74" t="s">
        <v>77</v>
      </c>
      <c r="NL56" s="157"/>
      <c r="NY56" t="s">
        <v>0</v>
      </c>
      <c r="NZ56" s="29"/>
      <c r="OA56" s="29"/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 t="s">
        <v>0</v>
      </c>
      <c r="PC56" s="29"/>
      <c r="PD56" s="29"/>
      <c r="PE56" s="157"/>
      <c r="PF56" s="74" t="s">
        <v>77</v>
      </c>
      <c r="PG56" s="157"/>
      <c r="PI56" t="s">
        <v>0</v>
      </c>
      <c r="PV56" s="29"/>
      <c r="PW56" s="29"/>
      <c r="PX56" s="29"/>
      <c r="PY56" s="29"/>
      <c r="PZ56" s="29"/>
      <c r="QA56" s="29"/>
      <c r="QB56" s="29"/>
      <c r="QC56" s="29"/>
      <c r="QD56" s="29"/>
      <c r="QE56" s="29"/>
      <c r="QF56" s="29"/>
      <c r="QG56" s="29"/>
      <c r="QH56" s="29"/>
      <c r="QI56" s="29"/>
      <c r="QJ56" s="29"/>
      <c r="QK56" s="29"/>
      <c r="QL56" s="29"/>
      <c r="QM56" s="29"/>
      <c r="QN56" s="29"/>
      <c r="QO56" s="29"/>
      <c r="QP56" s="29"/>
      <c r="QQ56" s="29"/>
      <c r="QR56" s="29"/>
      <c r="QS56" s="29"/>
      <c r="QT56" s="29"/>
      <c r="QU56" s="29"/>
      <c r="QV56" s="29"/>
      <c r="QW56" s="29"/>
      <c r="QX56" s="29" t="s">
        <v>0</v>
      </c>
      <c r="QY56" s="29"/>
      <c r="QZ56" s="29"/>
      <c r="RA56" s="157"/>
      <c r="RB56" s="74" t="s">
        <v>77</v>
      </c>
      <c r="RC56" s="157"/>
      <c r="RF56" t="s">
        <v>0</v>
      </c>
      <c r="RS56" s="29"/>
      <c r="RT56" s="29"/>
      <c r="RU56" s="29"/>
      <c r="RV56" s="29"/>
      <c r="RW56" s="29"/>
      <c r="RX56" s="29"/>
      <c r="RY56" s="29"/>
      <c r="RZ56" s="29"/>
      <c r="SA56" s="29"/>
      <c r="SB56" s="29"/>
      <c r="SC56" s="29"/>
      <c r="SD56" s="29"/>
      <c r="SE56" s="29"/>
      <c r="SF56" s="29"/>
      <c r="SG56" s="29"/>
      <c r="SH56" s="29"/>
      <c r="SI56" s="29"/>
      <c r="SJ56" s="29"/>
      <c r="SK56" s="29"/>
      <c r="SL56" s="29"/>
      <c r="SM56" s="29"/>
      <c r="SN56" s="29"/>
      <c r="SO56" s="29"/>
      <c r="SP56" s="29"/>
      <c r="SQ56" s="29"/>
      <c r="SR56" s="29"/>
      <c r="SS56" s="29"/>
      <c r="ST56" s="29"/>
      <c r="SU56" s="29" t="s">
        <v>0</v>
      </c>
      <c r="SV56" s="29"/>
      <c r="SW56" s="29"/>
      <c r="SX56" s="157"/>
      <c r="SY56" s="74" t="s">
        <v>77</v>
      </c>
      <c r="SZ56" s="157"/>
    </row>
    <row r="57" spans="1:521" ht="15.75" thickBot="1" x14ac:dyDescent="0.3">
      <c r="D57" s="49">
        <v>-1.55E-2</v>
      </c>
      <c r="E57" s="51">
        <v>-5.5199999999999999E-2</v>
      </c>
      <c r="F57" s="51">
        <v>-7.8200000000000006E-2</v>
      </c>
      <c r="G57" s="29"/>
      <c r="H57" s="29"/>
      <c r="I57" s="53">
        <v>-7.1400000000000005E-2</v>
      </c>
      <c r="J57" s="53">
        <v>-0.13919999999999999</v>
      </c>
      <c r="K57" s="53">
        <v>-0.1246</v>
      </c>
      <c r="L57" s="53">
        <v>-0.124</v>
      </c>
      <c r="M57" s="53">
        <v>-8.3299999999999999E-2</v>
      </c>
      <c r="N57" s="29"/>
      <c r="O57" s="29"/>
      <c r="P57" s="51">
        <v>-0.1115</v>
      </c>
      <c r="Q57" s="51">
        <v>-9.3100000000000002E-2</v>
      </c>
      <c r="R57" s="49">
        <v>-9.7199999999999995E-2</v>
      </c>
      <c r="S57" s="53">
        <v>-9.2499999999999999E-2</v>
      </c>
      <c r="T57" s="53">
        <v>-0.1055</v>
      </c>
      <c r="U57" s="29"/>
      <c r="V57" s="29"/>
      <c r="W57" s="53">
        <v>-0.10150000000000001</v>
      </c>
      <c r="X57" s="53">
        <v>-0.1283</v>
      </c>
      <c r="Y57" s="53">
        <v>-0.13320000000000001</v>
      </c>
      <c r="Z57" s="53">
        <v>-0.126</v>
      </c>
      <c r="AA57" s="53">
        <v>-0.1399</v>
      </c>
      <c r="AB57" s="29"/>
      <c r="AC57" s="29"/>
      <c r="AD57" s="53">
        <v>-0.2074</v>
      </c>
      <c r="AE57" s="53">
        <v>-0.19969999999999999</v>
      </c>
      <c r="AF57" s="53">
        <v>-0.20380000000000001</v>
      </c>
      <c r="AG57" s="53">
        <v>-0.24590000000000001</v>
      </c>
      <c r="AH57" s="53">
        <v>-0.30819999999999997</v>
      </c>
      <c r="AI57" s="131"/>
      <c r="AJ57" s="132"/>
      <c r="AK57" s="133"/>
      <c r="AP57" s="29"/>
      <c r="AQ57" s="29"/>
      <c r="AR57" s="53">
        <v>-0.25950000000000001</v>
      </c>
      <c r="AS57" s="53">
        <v>-0.2026</v>
      </c>
      <c r="AT57" s="53">
        <v>-0.18010000000000001</v>
      </c>
      <c r="AU57" s="49">
        <v>-0.187</v>
      </c>
      <c r="AV57" s="49">
        <v>-0.23599999999999999</v>
      </c>
      <c r="AW57" s="29"/>
      <c r="AX57" s="29"/>
      <c r="AY57" s="49">
        <v>-0.2601</v>
      </c>
      <c r="AZ57" s="49">
        <v>-0.25059999999999999</v>
      </c>
      <c r="BA57" s="49">
        <v>-0.1731</v>
      </c>
      <c r="BB57" s="49">
        <v>-0.20699999999999999</v>
      </c>
      <c r="BC57" s="49">
        <v>-0.20660000000000001</v>
      </c>
      <c r="BD57" s="29"/>
      <c r="BE57" s="29"/>
      <c r="BF57" s="49">
        <v>-0.20180000000000001</v>
      </c>
      <c r="BG57" s="49">
        <v>-0.251</v>
      </c>
      <c r="BH57" s="49">
        <v>-0.2341</v>
      </c>
      <c r="BI57" s="49">
        <v>-0.2732</v>
      </c>
      <c r="BJ57" s="49">
        <v>-0.27579999999999999</v>
      </c>
      <c r="BK57" s="29"/>
      <c r="BL57" s="29"/>
      <c r="BM57" s="49">
        <v>-0.28299999999999997</v>
      </c>
      <c r="BN57" s="49">
        <v>-0.32490000000000002</v>
      </c>
      <c r="BO57" s="53">
        <v>-0.34889999999999999</v>
      </c>
      <c r="BP57" s="49">
        <v>-0.34849999999999998</v>
      </c>
      <c r="BQ57" s="49">
        <v>-0.436</v>
      </c>
      <c r="BR57" s="29" t="s">
        <v>0</v>
      </c>
      <c r="BS57" s="29"/>
      <c r="BT57" s="29"/>
      <c r="BU57" s="151"/>
      <c r="BV57" s="152"/>
      <c r="BW57" s="153"/>
      <c r="BY57" t="s">
        <v>0</v>
      </c>
      <c r="CD57" s="29"/>
      <c r="CE57" s="49">
        <v>-0.43509999999999999</v>
      </c>
      <c r="CF57" s="49">
        <v>-0.43880000000000002</v>
      </c>
      <c r="CG57" s="49">
        <v>-0.4194</v>
      </c>
      <c r="CH57" s="49">
        <v>-0.44400000000000001</v>
      </c>
      <c r="CI57" s="49">
        <v>-0.40849999999999997</v>
      </c>
      <c r="CJ57" s="29"/>
      <c r="CK57" s="29"/>
      <c r="CL57" s="53">
        <v>-0.46820000000000001</v>
      </c>
      <c r="CM57" s="53">
        <v>-0.48659999999999998</v>
      </c>
      <c r="CN57" s="53">
        <v>-0.5101</v>
      </c>
      <c r="CO57" s="53">
        <v>-0.73250000000000004</v>
      </c>
      <c r="CP57" s="53">
        <v>-0.74380000000000002</v>
      </c>
      <c r="CQ57" s="29"/>
      <c r="CR57" s="29"/>
      <c r="CS57" s="53">
        <v>-0.83940000000000003</v>
      </c>
      <c r="CT57" s="53">
        <v>-0.89639999999999997</v>
      </c>
      <c r="CU57" s="53">
        <v>-1.0799000000000001</v>
      </c>
      <c r="CV57" s="53">
        <v>-1.022</v>
      </c>
      <c r="CW57" s="53">
        <v>-1.0088999999999999</v>
      </c>
      <c r="CX57" s="29"/>
      <c r="CY57" s="29"/>
      <c r="CZ57" s="53">
        <v>-0.94589999999999996</v>
      </c>
      <c r="DA57" s="53">
        <v>-0.82479999999999998</v>
      </c>
      <c r="DB57" s="53">
        <v>-0.86029999999999995</v>
      </c>
      <c r="DC57" s="53">
        <v>-0.83379999999999999</v>
      </c>
      <c r="DD57" s="53">
        <v>-0.76370000000000005</v>
      </c>
      <c r="DE57" s="29"/>
      <c r="DF57" s="29" t="s">
        <v>0</v>
      </c>
      <c r="DG57" s="53">
        <v>-0.71830000000000005</v>
      </c>
      <c r="DH57" s="53">
        <v>-0.75949999999999995</v>
      </c>
      <c r="DI57" s="151"/>
      <c r="DJ57" s="152"/>
      <c r="DK57" s="153"/>
      <c r="DS57" s="53">
        <v>-0.81179999999999997</v>
      </c>
      <c r="DT57" s="53">
        <v>-0.80789999999999995</v>
      </c>
      <c r="DU57" s="53">
        <v>-0.85750000000000004</v>
      </c>
      <c r="DV57" s="29"/>
      <c r="DW57" s="29"/>
      <c r="DX57" s="53">
        <v>-0.73319999999999996</v>
      </c>
      <c r="DY57" s="53">
        <v>-0.67310000000000003</v>
      </c>
      <c r="DZ57" s="53">
        <v>-0.58889999999999998</v>
      </c>
      <c r="EA57" s="49">
        <v>-0.50780000000000003</v>
      </c>
      <c r="EB57" s="49">
        <v>-0.52190000000000003</v>
      </c>
      <c r="EC57" s="29"/>
      <c r="ED57" s="29"/>
      <c r="EE57" s="49">
        <v>-0.52480000000000004</v>
      </c>
      <c r="EF57" s="49">
        <v>-0.54510000000000003</v>
      </c>
      <c r="EG57" s="49">
        <v>-0.62939999999999996</v>
      </c>
      <c r="EH57" s="49">
        <v>-0.65839999999999999</v>
      </c>
      <c r="EI57" s="49">
        <v>-0.58989999999999998</v>
      </c>
      <c r="EJ57" s="29"/>
      <c r="EK57" s="29"/>
      <c r="EL57" s="49">
        <v>-0.55840000000000001</v>
      </c>
      <c r="EM57" s="49">
        <v>-0.61539999999999995</v>
      </c>
      <c r="EN57" s="49">
        <v>-0.64359999999999995</v>
      </c>
      <c r="EO57" s="49">
        <v>-0.57950000000000002</v>
      </c>
      <c r="EP57" s="49">
        <v>-0.57879999999999998</v>
      </c>
      <c r="EQ57" s="29"/>
      <c r="ER57" s="29"/>
      <c r="ES57" s="49">
        <v>-0.55679999999999996</v>
      </c>
      <c r="ET57" s="49">
        <v>-0.55200000000000005</v>
      </c>
      <c r="EU57" s="49">
        <v>-0.48370000000000002</v>
      </c>
      <c r="EV57" s="49">
        <v>-0.50049999999999994</v>
      </c>
      <c r="EW57" s="29"/>
      <c r="EX57" s="151"/>
      <c r="EY57" s="152"/>
      <c r="EZ57" s="153"/>
      <c r="FI57" s="49">
        <v>-0.5645</v>
      </c>
      <c r="FJ57" s="29"/>
      <c r="FK57" s="29"/>
      <c r="FL57" s="49">
        <v>-0.56100000000000005</v>
      </c>
      <c r="FM57" s="49">
        <v>-0.54500000000000004</v>
      </c>
      <c r="FN57" s="49">
        <v>-0.57540000000000002</v>
      </c>
      <c r="FO57" s="49">
        <v>-0.51280000000000003</v>
      </c>
      <c r="FP57" s="49">
        <v>-0.45700000000000002</v>
      </c>
      <c r="FQ57" s="29"/>
      <c r="FR57" s="29"/>
      <c r="FS57" s="49">
        <v>-0.50370000000000004</v>
      </c>
      <c r="FT57" s="49">
        <v>-0.50629999999999997</v>
      </c>
      <c r="FU57" s="49">
        <v>-0.60470000000000002</v>
      </c>
      <c r="FV57" s="49">
        <v>-0.60429999999999995</v>
      </c>
      <c r="FW57" s="49">
        <v>-0.67689999999999995</v>
      </c>
      <c r="FX57" s="29"/>
      <c r="FY57" s="29"/>
      <c r="FZ57" s="49">
        <v>-0.57620000000000005</v>
      </c>
      <c r="GA57" s="49">
        <v>-0.53129999999999999</v>
      </c>
      <c r="GB57" s="49">
        <v>-0.4642</v>
      </c>
      <c r="GC57" s="49">
        <v>-0.47420000000000001</v>
      </c>
      <c r="GD57" s="49">
        <v>-0.4884</v>
      </c>
      <c r="GE57" s="29"/>
      <c r="GF57" s="29"/>
      <c r="GG57" s="49">
        <v>-0.48309999999999997</v>
      </c>
      <c r="GH57" s="49">
        <v>-0.41439999999999999</v>
      </c>
      <c r="GI57" s="49">
        <v>-0.41349999999999998</v>
      </c>
      <c r="GJ57" s="49">
        <v>-0.40389999999999998</v>
      </c>
      <c r="GK57" s="49">
        <v>-0.42130000000000001</v>
      </c>
      <c r="GL57" s="29"/>
      <c r="GM57" s="29"/>
      <c r="GN57" s="151"/>
      <c r="GO57" s="152"/>
      <c r="GP57" s="153"/>
      <c r="GZ57" s="49">
        <v>-0.35570000000000002</v>
      </c>
      <c r="HA57" s="49">
        <v>-0.27950000000000003</v>
      </c>
      <c r="HB57" s="55">
        <v>-0.27210000000000001</v>
      </c>
      <c r="HC57" s="55">
        <v>-0.2959</v>
      </c>
      <c r="HD57" s="55">
        <v>-0.25719999999999998</v>
      </c>
      <c r="HE57" s="29"/>
      <c r="HF57" s="29"/>
      <c r="HG57" s="55">
        <v>-0.26750000000000002</v>
      </c>
      <c r="HH57" s="55">
        <v>-0.2888</v>
      </c>
      <c r="HI57" s="55">
        <v>-0.31359999999999999</v>
      </c>
      <c r="HJ57" s="55">
        <v>-0.3876</v>
      </c>
      <c r="HK57" s="55">
        <v>-0.3473</v>
      </c>
      <c r="HL57" s="29"/>
      <c r="HM57" s="29"/>
      <c r="HN57" s="55">
        <v>-0.36409999999999998</v>
      </c>
      <c r="HO57" s="55">
        <v>-0.3286</v>
      </c>
      <c r="HP57" s="55">
        <v>-0.34510000000000002</v>
      </c>
      <c r="HQ57" s="55">
        <v>-0.33960000000000001</v>
      </c>
      <c r="HR57" s="51">
        <v>-0.34660000000000002</v>
      </c>
      <c r="HS57" s="29"/>
      <c r="HT57" s="29"/>
      <c r="HU57" s="55">
        <v>-0.33029999999999998</v>
      </c>
      <c r="HV57" s="55">
        <v>-0.3695</v>
      </c>
      <c r="HW57" s="55">
        <v>-0.37259999999999999</v>
      </c>
      <c r="HX57" s="55">
        <v>-0.37680000000000002</v>
      </c>
      <c r="HY57" s="55">
        <v>-0.39369999999999999</v>
      </c>
      <c r="HZ57" s="29"/>
      <c r="IA57" s="29"/>
      <c r="IB57" s="51">
        <v>-0.38290000000000002</v>
      </c>
      <c r="IC57" s="51">
        <v>-0.3372</v>
      </c>
      <c r="ID57" s="29"/>
      <c r="IE57" s="151"/>
      <c r="IF57" s="152"/>
      <c r="IG57" s="153"/>
      <c r="IR57" s="55">
        <v>-0.36520000000000002</v>
      </c>
      <c r="IS57" s="55">
        <v>-0.36030000000000001</v>
      </c>
      <c r="IT57" s="55">
        <v>-0.35920000000000002</v>
      </c>
      <c r="IU57" s="29"/>
      <c r="IV57" s="29"/>
      <c r="IW57" s="55">
        <v>-0.38679999999999998</v>
      </c>
      <c r="IX57" s="55">
        <v>-0.41760000000000003</v>
      </c>
      <c r="IY57" s="55">
        <v>-0.39190000000000003</v>
      </c>
      <c r="IZ57" s="55">
        <v>-0.42480000000000001</v>
      </c>
      <c r="JA57" s="55">
        <v>-0.43280000000000002</v>
      </c>
      <c r="JB57" s="29"/>
      <c r="JC57" s="29"/>
      <c r="JD57" s="55">
        <v>-0.43</v>
      </c>
      <c r="JE57" s="55">
        <v>-0.44419999999999998</v>
      </c>
      <c r="JF57" s="55">
        <v>-0.3972</v>
      </c>
      <c r="JG57" s="55">
        <v>-0.41520000000000001</v>
      </c>
      <c r="JH57" s="55">
        <v>-0.44</v>
      </c>
      <c r="JI57" s="29"/>
      <c r="JJ57" s="29"/>
      <c r="JK57" s="55">
        <v>-0.42680000000000001</v>
      </c>
      <c r="JL57" s="55">
        <v>-0.42920000000000003</v>
      </c>
      <c r="JM57" s="55">
        <v>-0.40970000000000001</v>
      </c>
      <c r="JN57" s="55">
        <v>-0.4027</v>
      </c>
      <c r="JO57" s="55">
        <v>-0.42780000000000001</v>
      </c>
      <c r="JP57" s="29"/>
      <c r="JQ57" s="29"/>
      <c r="JR57" s="55">
        <v>-0.42970000000000003</v>
      </c>
      <c r="JS57" s="55">
        <v>-0.4461</v>
      </c>
      <c r="JT57" s="55">
        <v>-0.44519999999999998</v>
      </c>
      <c r="JU57" s="55">
        <v>-0.51910000000000001</v>
      </c>
      <c r="JV57" s="55">
        <v>-0.47689999999999999</v>
      </c>
      <c r="JW57" s="151"/>
      <c r="JX57" s="152"/>
      <c r="JY57" s="153"/>
      <c r="KK57" s="29"/>
      <c r="KL57" s="29"/>
      <c r="KM57" s="55">
        <v>-0.45119999999999999</v>
      </c>
      <c r="KN57" s="55">
        <v>-0.43059999999999998</v>
      </c>
      <c r="KO57" s="55">
        <v>-0.42670000000000002</v>
      </c>
      <c r="KP57" s="55">
        <v>-0.4617</v>
      </c>
      <c r="KQ57" s="55">
        <v>-0.46250000000000002</v>
      </c>
      <c r="KR57" s="29"/>
      <c r="KS57" s="29"/>
      <c r="KT57" s="55">
        <v>-0.43659999999999999</v>
      </c>
      <c r="KU57" s="55">
        <v>-0.39460000000000001</v>
      </c>
      <c r="KV57" s="55">
        <v>-0.37380000000000002</v>
      </c>
      <c r="KW57" s="55">
        <v>-0.3574</v>
      </c>
      <c r="KX57" s="55">
        <v>-0.39019999999999999</v>
      </c>
      <c r="KY57" s="29"/>
      <c r="KZ57" s="29"/>
      <c r="LA57" s="55">
        <v>-0.38009999999999999</v>
      </c>
      <c r="LB57" s="55">
        <v>-0.38800000000000001</v>
      </c>
      <c r="LC57" s="55">
        <v>-0.3679</v>
      </c>
      <c r="LD57" s="55">
        <v>-0.36649999999999999</v>
      </c>
      <c r="LE57" s="55">
        <v>-0.34560000000000002</v>
      </c>
      <c r="LF57" s="29"/>
      <c r="LG57" s="29"/>
      <c r="LH57" s="55">
        <v>-0.36349999999999999</v>
      </c>
      <c r="LI57" s="55">
        <v>-0.35520000000000002</v>
      </c>
      <c r="LJ57" s="55">
        <v>-0.36919999999999997</v>
      </c>
      <c r="LK57" s="55">
        <v>-0.3548</v>
      </c>
      <c r="LL57" s="55">
        <v>-0.40389999999999998</v>
      </c>
      <c r="LM57" s="29" t="s">
        <v>0</v>
      </c>
      <c r="LN57" s="29"/>
      <c r="LO57" s="55">
        <v>-0.37669999999999998</v>
      </c>
      <c r="LP57" s="151"/>
      <c r="LQ57" s="152"/>
      <c r="LR57" s="153"/>
      <c r="ME57" s="55">
        <v>-0.38929999999999998</v>
      </c>
      <c r="MF57" s="55">
        <v>-0.36170000000000002</v>
      </c>
      <c r="MG57" s="55">
        <v>-0.38779999999999998</v>
      </c>
      <c r="MH57" s="55">
        <v>-0.34339999999999998</v>
      </c>
      <c r="MI57" s="29"/>
      <c r="MJ57" s="29"/>
      <c r="MK57" s="55">
        <v>-0.34820000000000001</v>
      </c>
      <c r="ML57" s="55">
        <v>-0.39329999999999998</v>
      </c>
      <c r="MM57" s="55">
        <v>-0.36919999999999997</v>
      </c>
      <c r="MN57" s="55">
        <v>-0.37730000000000002</v>
      </c>
      <c r="MO57" s="55">
        <v>-0.38190000000000002</v>
      </c>
      <c r="MP57" s="29"/>
      <c r="MQ57" s="29"/>
      <c r="MR57" s="55">
        <v>-0.40110000000000001</v>
      </c>
      <c r="MS57" s="55">
        <v>-0.42009999999999997</v>
      </c>
      <c r="MT57" s="55">
        <v>-0.42780000000000001</v>
      </c>
      <c r="MU57" s="55">
        <v>-0.42699999999999999</v>
      </c>
      <c r="MV57" s="55">
        <v>-0.44</v>
      </c>
      <c r="MW57" s="29"/>
      <c r="MX57" s="29"/>
      <c r="MY57" s="55">
        <v>-0.45140000000000002</v>
      </c>
      <c r="MZ57" s="55">
        <v>-0.42009999999999997</v>
      </c>
      <c r="NA57" s="55">
        <v>-0.42420000000000002</v>
      </c>
      <c r="NB57" s="55">
        <v>-0.4002</v>
      </c>
      <c r="NC57" s="55">
        <v>-0.41</v>
      </c>
      <c r="ND57" s="29"/>
      <c r="NE57" s="29"/>
      <c r="NF57" s="29"/>
      <c r="NG57" s="29" t="s">
        <v>0</v>
      </c>
      <c r="NH57" s="29"/>
      <c r="NI57" s="29"/>
      <c r="NJ57" s="151"/>
      <c r="NK57" s="152"/>
      <c r="NL57" s="153"/>
      <c r="NZ57" s="29"/>
      <c r="OA57" s="29"/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 t="s">
        <v>0</v>
      </c>
      <c r="PC57" s="29"/>
      <c r="PD57" s="29"/>
      <c r="PE57" s="151"/>
      <c r="PF57" s="152"/>
      <c r="PG57" s="153"/>
      <c r="PV57" s="29"/>
      <c r="PW57" s="29"/>
      <c r="PX57" s="29"/>
      <c r="PY57" s="29"/>
      <c r="PZ57" s="29"/>
      <c r="QA57" s="29"/>
      <c r="QB57" s="29"/>
      <c r="QC57" s="29"/>
      <c r="QD57" s="29"/>
      <c r="QE57" s="29"/>
      <c r="QF57" s="29"/>
      <c r="QG57" s="29"/>
      <c r="QH57" s="29"/>
      <c r="QI57" s="29"/>
      <c r="QJ57" s="29"/>
      <c r="QK57" s="29"/>
      <c r="QL57" s="29"/>
      <c r="QM57" s="29"/>
      <c r="QN57" s="29"/>
      <c r="QO57" s="29"/>
      <c r="QP57" s="29"/>
      <c r="QQ57" s="29"/>
      <c r="QR57" s="29"/>
      <c r="QS57" s="29"/>
      <c r="QT57" s="29"/>
      <c r="QU57" s="29"/>
      <c r="QV57" s="29"/>
      <c r="QW57" s="29"/>
      <c r="QX57" s="29" t="s">
        <v>0</v>
      </c>
      <c r="QY57" s="29"/>
      <c r="QZ57" s="29"/>
      <c r="RA57" s="151"/>
      <c r="RB57" s="152"/>
      <c r="RC57" s="153"/>
      <c r="RS57" s="29"/>
      <c r="RT57" s="29"/>
      <c r="RU57" s="29"/>
      <c r="RV57" s="29"/>
      <c r="RW57" s="29"/>
      <c r="RX57" s="29"/>
      <c r="RY57" s="29"/>
      <c r="RZ57" s="29"/>
      <c r="SA57" s="29"/>
      <c r="SB57" s="29"/>
      <c r="SC57" s="29"/>
      <c r="SD57" s="29"/>
      <c r="SE57" s="29"/>
      <c r="SF57" s="29"/>
      <c r="SG57" s="29"/>
      <c r="SH57" s="29"/>
      <c r="SI57" s="29"/>
      <c r="SJ57" s="29"/>
      <c r="SK57" s="29"/>
      <c r="SL57" s="29"/>
      <c r="SM57" s="29"/>
      <c r="SN57" s="29"/>
      <c r="SO57" s="29"/>
      <c r="SP57" s="29"/>
      <c r="SQ57" s="29"/>
      <c r="SR57" s="29"/>
      <c r="SS57" s="29"/>
      <c r="ST57" s="29"/>
      <c r="SU57" s="29" t="s">
        <v>0</v>
      </c>
      <c r="SV57" s="29"/>
      <c r="SW57" s="29"/>
      <c r="SX57" s="151"/>
      <c r="SY57" s="152"/>
      <c r="SZ57" s="153"/>
    </row>
    <row r="58" spans="1:521" ht="15.75" thickBot="1" x14ac:dyDescent="0.3">
      <c r="A58" s="64"/>
      <c r="B58" s="64"/>
      <c r="C58" s="64" t="s">
        <v>0</v>
      </c>
      <c r="D58" t="s">
        <v>0</v>
      </c>
      <c r="E58" t="s">
        <v>0</v>
      </c>
      <c r="F58" t="s">
        <v>0</v>
      </c>
      <c r="G58" s="64"/>
      <c r="H58" s="70"/>
      <c r="I58" s="64" t="s">
        <v>0</v>
      </c>
      <c r="J58" s="64" t="s">
        <v>0</v>
      </c>
      <c r="K58" s="64" t="s">
        <v>0</v>
      </c>
      <c r="L58" s="64" t="s">
        <v>0</v>
      </c>
      <c r="M58" s="64" t="s">
        <v>0</v>
      </c>
      <c r="N58" s="64"/>
      <c r="O58" s="70"/>
      <c r="P58" s="64" t="s">
        <v>0</v>
      </c>
      <c r="Q58" s="64" t="s">
        <v>0</v>
      </c>
      <c r="R58" s="64" t="s">
        <v>0</v>
      </c>
      <c r="S58" s="64" t="s">
        <v>0</v>
      </c>
      <c r="T58" s="64" t="s">
        <v>0</v>
      </c>
      <c r="U58" s="64"/>
      <c r="V58" s="70"/>
      <c r="W58" s="64" t="s">
        <v>0</v>
      </c>
      <c r="X58" s="64" t="s">
        <v>0</v>
      </c>
      <c r="Y58" s="64" t="s">
        <v>0</v>
      </c>
      <c r="Z58" s="64" t="s">
        <v>0</v>
      </c>
      <c r="AA58" s="64" t="s">
        <v>0</v>
      </c>
      <c r="AB58" s="64" t="s">
        <v>0</v>
      </c>
      <c r="AC58" s="70"/>
      <c r="AD58" s="64" t="s">
        <v>0</v>
      </c>
      <c r="AE58" s="64" t="s">
        <v>0</v>
      </c>
      <c r="AF58" s="64" t="s">
        <v>0</v>
      </c>
      <c r="AG58" s="64" t="s">
        <v>0</v>
      </c>
      <c r="AH58" s="64" t="s">
        <v>0</v>
      </c>
      <c r="AI58" s="69"/>
      <c r="AJ58" s="69"/>
      <c r="AK58" s="69"/>
      <c r="AL58" s="64"/>
      <c r="AM58" s="64"/>
      <c r="AN58" s="64"/>
      <c r="AO58" s="64" t="s">
        <v>0</v>
      </c>
      <c r="AP58" s="64"/>
      <c r="AQ58" s="70"/>
      <c r="AR58" t="s">
        <v>0</v>
      </c>
      <c r="AS58" t="s">
        <v>0</v>
      </c>
      <c r="AT58" t="s">
        <v>0</v>
      </c>
      <c r="AV58" s="64" t="s">
        <v>0</v>
      </c>
      <c r="AW58" s="64"/>
      <c r="AX58" s="64"/>
      <c r="AY58" t="s">
        <v>0</v>
      </c>
      <c r="AZ58" t="s">
        <v>0</v>
      </c>
      <c r="BA58" t="s">
        <v>0</v>
      </c>
      <c r="BC58" t="s">
        <v>0</v>
      </c>
      <c r="BD58" s="64"/>
      <c r="BE58" s="70"/>
      <c r="BF58" t="s">
        <v>0</v>
      </c>
      <c r="BG58" s="64" t="s">
        <v>0</v>
      </c>
      <c r="BH58" s="64" t="s">
        <v>0</v>
      </c>
      <c r="BI58" s="64" t="s">
        <v>0</v>
      </c>
      <c r="BJ58" s="64" t="s">
        <v>0</v>
      </c>
      <c r="BK58" s="64"/>
      <c r="BL58" s="70"/>
      <c r="BN58" t="s">
        <v>0</v>
      </c>
      <c r="BP58" t="s">
        <v>0</v>
      </c>
      <c r="BQ58" t="s">
        <v>0</v>
      </c>
      <c r="BR58" s="70"/>
      <c r="BS58" s="70"/>
      <c r="BT58" s="70"/>
      <c r="BU58" s="69"/>
      <c r="BV58" s="69"/>
      <c r="BW58" s="69"/>
      <c r="BX58" s="64"/>
      <c r="BY58" s="64"/>
      <c r="BZ58" s="64"/>
      <c r="CA58" s="64"/>
      <c r="CB58" s="64"/>
      <c r="CC58" s="64"/>
      <c r="CD58" s="64"/>
      <c r="CE58" t="s">
        <v>0</v>
      </c>
      <c r="CF58" t="s">
        <v>0</v>
      </c>
      <c r="CH58" t="s">
        <v>0</v>
      </c>
      <c r="CI58" t="s">
        <v>0</v>
      </c>
      <c r="CJ58" s="64"/>
      <c r="CK58" s="64"/>
      <c r="CM58" t="s">
        <v>0</v>
      </c>
      <c r="CN58" s="64" t="s">
        <v>0</v>
      </c>
      <c r="CO58" t="s">
        <v>0</v>
      </c>
      <c r="CQ58" s="64"/>
      <c r="CR58" s="64"/>
      <c r="CV58" t="s">
        <v>0</v>
      </c>
      <c r="CW58" t="s">
        <v>0</v>
      </c>
      <c r="CX58" s="64"/>
      <c r="CY58" s="64"/>
      <c r="DA58" s="70" t="s">
        <v>0</v>
      </c>
      <c r="DB58" t="s">
        <v>0</v>
      </c>
      <c r="DC58" t="s">
        <v>0</v>
      </c>
      <c r="DD58" t="s">
        <v>0</v>
      </c>
      <c r="DE58" s="64" t="s">
        <v>0</v>
      </c>
      <c r="DF58" s="64"/>
      <c r="DG58" s="64" t="s">
        <v>0</v>
      </c>
      <c r="DI58" s="72"/>
      <c r="DJ58" s="69"/>
      <c r="DK58" s="72"/>
      <c r="DM58" s="64"/>
      <c r="DN58" s="64"/>
      <c r="DO58" s="64"/>
      <c r="DP58" s="64"/>
      <c r="DQ58" s="64"/>
      <c r="DR58" s="64"/>
      <c r="DT58" t="s">
        <v>0</v>
      </c>
      <c r="DV58" s="64" t="s">
        <v>0</v>
      </c>
      <c r="DW58" s="64"/>
      <c r="DX58" t="s">
        <v>0</v>
      </c>
      <c r="DY58" t="s">
        <v>0</v>
      </c>
      <c r="EA58" t="s">
        <v>0</v>
      </c>
      <c r="EB58" t="s">
        <v>0</v>
      </c>
      <c r="EC58" s="64"/>
      <c r="ED58" s="64"/>
      <c r="EE58" t="s">
        <v>0</v>
      </c>
      <c r="EG58" t="s">
        <v>0</v>
      </c>
      <c r="EI58" t="s">
        <v>0</v>
      </c>
      <c r="EJ58" s="64"/>
      <c r="EK58" s="64"/>
      <c r="EL58" t="s">
        <v>0</v>
      </c>
      <c r="EM58" t="s">
        <v>0</v>
      </c>
      <c r="EN58" t="s">
        <v>0</v>
      </c>
      <c r="EO58" t="s">
        <v>0</v>
      </c>
      <c r="EP58" t="s">
        <v>0</v>
      </c>
      <c r="EQ58" s="64"/>
      <c r="ER58" s="64"/>
      <c r="ET58" t="s">
        <v>0</v>
      </c>
      <c r="EV58" t="s">
        <v>0</v>
      </c>
      <c r="EW58" s="70"/>
      <c r="EX58" s="69"/>
      <c r="EY58" s="69"/>
      <c r="EZ58" s="69"/>
      <c r="FA58" s="64"/>
      <c r="FB58" s="64"/>
      <c r="FC58" s="64"/>
      <c r="FD58" s="64"/>
      <c r="FE58" s="64"/>
      <c r="FF58" s="64"/>
      <c r="FG58" s="64"/>
      <c r="FH58" s="64"/>
      <c r="FJ58" s="64"/>
      <c r="FK58" s="64"/>
      <c r="FL58" t="s">
        <v>0</v>
      </c>
      <c r="FM58" t="s">
        <v>0</v>
      </c>
      <c r="FN58" s="64" t="s">
        <v>0</v>
      </c>
      <c r="FP58" t="s">
        <v>0</v>
      </c>
      <c r="FQ58" s="64" t="s">
        <v>0</v>
      </c>
      <c r="FR58" s="64"/>
      <c r="FS58" s="64" t="s">
        <v>0</v>
      </c>
      <c r="FT58" s="68" t="s">
        <v>0</v>
      </c>
      <c r="FU58" s="64" t="s">
        <v>0</v>
      </c>
      <c r="FV58" s="64" t="s">
        <v>0</v>
      </c>
      <c r="FW58" s="64" t="s">
        <v>0</v>
      </c>
      <c r="FX58" s="64"/>
      <c r="FY58" s="64"/>
      <c r="FZ58" s="64" t="s">
        <v>0</v>
      </c>
      <c r="GA58" s="64" t="s">
        <v>0</v>
      </c>
      <c r="GB58" s="64" t="s">
        <v>0</v>
      </c>
      <c r="GC58" s="64" t="s">
        <v>0</v>
      </c>
      <c r="GD58" s="64" t="s">
        <v>0</v>
      </c>
      <c r="GE58" s="64"/>
      <c r="GF58" s="64"/>
      <c r="GG58" s="68" t="s">
        <v>0</v>
      </c>
      <c r="GH58" s="64" t="s">
        <v>0</v>
      </c>
      <c r="GI58" s="64" t="s">
        <v>0</v>
      </c>
      <c r="GJ58" s="64" t="s">
        <v>0</v>
      </c>
      <c r="GK58" s="64" t="s">
        <v>0</v>
      </c>
      <c r="GL58" s="64"/>
      <c r="GM58" s="64"/>
      <c r="GN58" s="68"/>
      <c r="GO58" s="69"/>
      <c r="GP58" s="68"/>
      <c r="GQ58" s="64"/>
      <c r="GR58" s="64"/>
      <c r="GS58" s="64"/>
      <c r="GT58" s="64"/>
      <c r="GU58" s="64"/>
      <c r="GV58" s="64"/>
      <c r="GW58" s="64"/>
      <c r="GX58" s="64"/>
      <c r="GY58" s="64"/>
      <c r="GZ58" t="s">
        <v>0</v>
      </c>
      <c r="HA58" t="s">
        <v>0</v>
      </c>
      <c r="HB58" t="s">
        <v>0</v>
      </c>
      <c r="HC58" t="s">
        <v>0</v>
      </c>
      <c r="HD58" t="s">
        <v>0</v>
      </c>
      <c r="HE58" s="64"/>
      <c r="HF58" s="64"/>
      <c r="HG58" s="64" t="s">
        <v>0</v>
      </c>
      <c r="HH58" s="64" t="s">
        <v>0</v>
      </c>
      <c r="HI58" s="64" t="s">
        <v>0</v>
      </c>
      <c r="HJ58" s="64" t="s">
        <v>0</v>
      </c>
      <c r="HK58" s="64" t="s">
        <v>0</v>
      </c>
      <c r="HL58" s="64"/>
      <c r="HM58" s="64"/>
      <c r="HN58" s="71" t="s">
        <v>0</v>
      </c>
      <c r="HO58" s="71" t="s">
        <v>0</v>
      </c>
      <c r="HP58" s="64" t="s">
        <v>0</v>
      </c>
      <c r="HQ58" s="64" t="s">
        <v>0</v>
      </c>
      <c r="HR58" s="64" t="s">
        <v>0</v>
      </c>
      <c r="HS58" s="64"/>
      <c r="HT58" s="64"/>
      <c r="HU58" s="64" t="s">
        <v>0</v>
      </c>
      <c r="HV58" s="64" t="s">
        <v>0</v>
      </c>
      <c r="HW58" s="64" t="s">
        <v>0</v>
      </c>
      <c r="HX58" s="64" t="s">
        <v>0</v>
      </c>
      <c r="HY58" s="64" t="s">
        <v>0</v>
      </c>
      <c r="HZ58" s="64"/>
      <c r="IA58" s="64"/>
      <c r="IB58" s="64" t="s">
        <v>0</v>
      </c>
      <c r="IC58" s="71" t="s">
        <v>0</v>
      </c>
      <c r="ID58" s="71"/>
      <c r="IE58" s="68"/>
      <c r="IF58" s="69"/>
      <c r="IG58" s="68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t="s">
        <v>0</v>
      </c>
      <c r="IS58" t="s">
        <v>0</v>
      </c>
      <c r="IT58" s="64" t="s">
        <v>0</v>
      </c>
      <c r="IU58" s="64"/>
      <c r="IV58" s="64"/>
      <c r="IW58" s="70" t="s">
        <v>0</v>
      </c>
      <c r="IX58" s="70" t="s">
        <v>0</v>
      </c>
      <c r="IY58" s="64" t="s">
        <v>0</v>
      </c>
      <c r="IZ58" s="64" t="s">
        <v>0</v>
      </c>
      <c r="JA58" s="64" t="s">
        <v>0</v>
      </c>
      <c r="JB58" s="64"/>
      <c r="JC58" s="64"/>
      <c r="JD58" s="70" t="s">
        <v>0</v>
      </c>
      <c r="JE58" s="70" t="s">
        <v>0</v>
      </c>
      <c r="JF58" s="64" t="s">
        <v>0</v>
      </c>
      <c r="JG58" s="64" t="s">
        <v>0</v>
      </c>
      <c r="JH58" s="64" t="s">
        <v>0</v>
      </c>
      <c r="JI58" s="64"/>
      <c r="JJ58" s="64"/>
      <c r="JK58" s="64" t="s">
        <v>0</v>
      </c>
      <c r="JL58" s="64" t="s">
        <v>0</v>
      </c>
      <c r="JM58" s="64" t="s">
        <v>0</v>
      </c>
      <c r="JN58" s="64" t="s">
        <v>0</v>
      </c>
      <c r="JO58" s="64" t="s">
        <v>0</v>
      </c>
      <c r="JP58" s="64"/>
      <c r="JQ58" s="64"/>
      <c r="JR58" s="64" t="s">
        <v>0</v>
      </c>
      <c r="JS58" s="64" t="s">
        <v>0</v>
      </c>
      <c r="JT58" s="64" t="s">
        <v>0</v>
      </c>
      <c r="JU58" s="64" t="s">
        <v>0</v>
      </c>
      <c r="JV58" s="64" t="s">
        <v>0</v>
      </c>
      <c r="JW58" s="68"/>
      <c r="JX58" s="69"/>
      <c r="JY58" s="68"/>
      <c r="JZ58" s="64"/>
      <c r="KA58" s="64"/>
      <c r="KB58" s="64"/>
      <c r="KC58" s="64"/>
      <c r="KD58" s="64"/>
      <c r="KE58" s="64"/>
      <c r="KF58" s="272"/>
      <c r="KG58" s="64"/>
      <c r="KH58" s="64"/>
      <c r="KI58" s="64"/>
      <c r="KJ58" s="64"/>
      <c r="KK58" s="64"/>
      <c r="KL58" s="64"/>
      <c r="KM58" s="70" t="s">
        <v>0</v>
      </c>
      <c r="KN58" s="70" t="s">
        <v>0</v>
      </c>
      <c r="KO58" t="s">
        <v>0</v>
      </c>
      <c r="KP58" t="s">
        <v>0</v>
      </c>
      <c r="KQ58" t="s">
        <v>0</v>
      </c>
      <c r="KR58" s="64"/>
      <c r="KS58" s="64"/>
      <c r="KT58" s="68" t="s">
        <v>0</v>
      </c>
      <c r="KU58" s="64" t="s">
        <v>0</v>
      </c>
      <c r="KV58" s="64" t="s">
        <v>0</v>
      </c>
      <c r="KW58" s="64" t="s">
        <v>0</v>
      </c>
      <c r="KX58" s="64" t="s">
        <v>0</v>
      </c>
      <c r="KY58" s="64"/>
      <c r="KZ58" s="64"/>
      <c r="LA58" s="70" t="s">
        <v>0</v>
      </c>
      <c r="LB58" s="64" t="s">
        <v>0</v>
      </c>
      <c r="LC58" s="64" t="s">
        <v>0</v>
      </c>
      <c r="LD58" s="64" t="s">
        <v>0</v>
      </c>
      <c r="LE58" s="64" t="s">
        <v>0</v>
      </c>
      <c r="LF58" s="64"/>
      <c r="LG58" s="64"/>
      <c r="LH58" s="68" t="s">
        <v>0</v>
      </c>
      <c r="LI58" s="68" t="s">
        <v>0</v>
      </c>
      <c r="LJ58" s="64" t="s">
        <v>0</v>
      </c>
      <c r="LK58" s="64" t="s">
        <v>0</v>
      </c>
      <c r="LL58" s="64" t="s">
        <v>0</v>
      </c>
      <c r="LM58" s="64"/>
      <c r="LN58" s="64"/>
      <c r="LO58" s="68" t="s">
        <v>0</v>
      </c>
      <c r="LP58" s="68"/>
      <c r="LQ58" s="69"/>
      <c r="LR58" s="68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 t="s">
        <v>0</v>
      </c>
      <c r="ME58" s="68"/>
      <c r="MF58" s="68" t="s">
        <v>0</v>
      </c>
      <c r="MG58" t="s">
        <v>0</v>
      </c>
      <c r="MH58" s="64" t="s">
        <v>0</v>
      </c>
      <c r="MI58" s="64"/>
      <c r="MJ58" s="64"/>
      <c r="MK58" s="68" t="s">
        <v>0</v>
      </c>
      <c r="ML58" s="64" t="s">
        <v>0</v>
      </c>
      <c r="MM58" s="64" t="s">
        <v>0</v>
      </c>
      <c r="MN58" s="64" t="s">
        <v>0</v>
      </c>
      <c r="MO58" s="64" t="s">
        <v>0</v>
      </c>
      <c r="MP58" s="64"/>
      <c r="MQ58" s="64"/>
      <c r="MR58" s="64" t="s">
        <v>0</v>
      </c>
      <c r="MS58" s="68" t="s">
        <v>0</v>
      </c>
      <c r="MT58" s="64" t="s">
        <v>0</v>
      </c>
      <c r="MU58" s="64" t="s">
        <v>0</v>
      </c>
      <c r="MV58" s="64" t="s">
        <v>0</v>
      </c>
      <c r="MW58" s="64"/>
      <c r="MX58" s="64"/>
      <c r="MY58" s="64" t="s">
        <v>0</v>
      </c>
      <c r="MZ58" s="64" t="s">
        <v>0</v>
      </c>
      <c r="NA58" s="64" t="s">
        <v>0</v>
      </c>
      <c r="NB58" s="64" t="s">
        <v>0</v>
      </c>
      <c r="NC58" s="64" t="s">
        <v>0</v>
      </c>
      <c r="ND58" s="68" t="s">
        <v>0</v>
      </c>
      <c r="NE58" s="64"/>
      <c r="NF58" s="68"/>
      <c r="NG58" s="68"/>
      <c r="NH58" s="64"/>
      <c r="NI58" s="68"/>
      <c r="NJ58" s="68"/>
      <c r="NK58" s="69"/>
      <c r="NL58" s="68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 t="s">
        <v>0</v>
      </c>
      <c r="OA58" s="64"/>
      <c r="OB58" s="64"/>
      <c r="OC58" s="68" t="s">
        <v>0</v>
      </c>
      <c r="OD58" s="68"/>
      <c r="OE58" s="68"/>
      <c r="OF58" s="64"/>
      <c r="OG58" s="64"/>
      <c r="OH58" s="64"/>
      <c r="OI58" s="64" t="s">
        <v>0</v>
      </c>
      <c r="OJ58" s="64"/>
      <c r="OK58" s="70" t="s">
        <v>0</v>
      </c>
      <c r="OL58" s="68"/>
      <c r="OM58" s="64" t="s">
        <v>0</v>
      </c>
      <c r="ON58" s="64" t="s">
        <v>0</v>
      </c>
      <c r="OO58" s="64" t="s">
        <v>0</v>
      </c>
      <c r="OP58" s="64" t="s">
        <v>0</v>
      </c>
      <c r="OQ58" s="64" t="s">
        <v>0</v>
      </c>
      <c r="OR58" s="68"/>
      <c r="OS58" s="68"/>
      <c r="OT58" s="64" t="s">
        <v>0</v>
      </c>
      <c r="OU58" s="64" t="s">
        <v>0</v>
      </c>
      <c r="OV58" s="64" t="s">
        <v>0</v>
      </c>
      <c r="OW58" s="64"/>
      <c r="OX58" s="64"/>
      <c r="OY58" s="68"/>
      <c r="OZ58" s="68"/>
      <c r="PA58" s="68" t="s">
        <v>0</v>
      </c>
      <c r="PB58" s="64" t="s">
        <v>0</v>
      </c>
      <c r="PC58" s="68" t="s">
        <v>0</v>
      </c>
      <c r="PD58" s="64"/>
      <c r="PE58" s="68"/>
      <c r="PF58" s="69"/>
      <c r="PG58" s="68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 t="s">
        <v>0</v>
      </c>
      <c r="PW58" s="68"/>
      <c r="PX58" s="68"/>
      <c r="PY58" s="64" t="s">
        <v>0</v>
      </c>
      <c r="PZ58" s="64" t="s">
        <v>0</v>
      </c>
      <c r="QA58" s="64" t="s">
        <v>0</v>
      </c>
      <c r="QB58" s="64" t="s">
        <v>0</v>
      </c>
      <c r="QC58" s="64" t="s">
        <v>0</v>
      </c>
      <c r="QD58" s="68" t="s">
        <v>0</v>
      </c>
      <c r="QE58" s="68"/>
      <c r="QF58" s="64" t="s">
        <v>0</v>
      </c>
      <c r="QG58" s="70" t="s">
        <v>0</v>
      </c>
      <c r="QH58" s="68" t="s">
        <v>0</v>
      </c>
      <c r="QI58" s="30" t="s">
        <v>0</v>
      </c>
      <c r="QJ58" s="30" t="s">
        <v>0</v>
      </c>
      <c r="QK58" s="68"/>
      <c r="QL58" s="68"/>
      <c r="QM58" s="68"/>
      <c r="QN58" s="64" t="s">
        <v>0</v>
      </c>
      <c r="QO58" s="64" t="s">
        <v>0</v>
      </c>
      <c r="QP58" s="64" t="s">
        <v>0</v>
      </c>
      <c r="QQ58" s="64" t="s">
        <v>0</v>
      </c>
      <c r="QR58" s="68"/>
      <c r="QS58" s="68"/>
      <c r="QT58" s="64" t="s">
        <v>0</v>
      </c>
      <c r="QU58" s="64" t="s">
        <v>0</v>
      </c>
      <c r="QV58" s="64" t="s">
        <v>0</v>
      </c>
      <c r="QW58" s="64" t="s">
        <v>0</v>
      </c>
      <c r="QX58" s="68" t="s">
        <v>0</v>
      </c>
      <c r="QY58" s="68"/>
      <c r="QZ58" s="68"/>
      <c r="RA58" s="68"/>
      <c r="RB58" s="69"/>
      <c r="RC58" s="68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 t="s">
        <v>0</v>
      </c>
      <c r="RT58" s="64" t="s">
        <v>0</v>
      </c>
      <c r="RU58" s="64"/>
      <c r="RV58" s="64" t="s">
        <v>0</v>
      </c>
      <c r="RW58" s="64" t="s">
        <v>0</v>
      </c>
      <c r="RX58" s="64" t="s">
        <v>0</v>
      </c>
      <c r="RY58" s="68"/>
      <c r="RZ58" s="68"/>
      <c r="SA58" s="64" t="s">
        <v>0</v>
      </c>
      <c r="SB58" s="64" t="s">
        <v>0</v>
      </c>
      <c r="SC58" s="64" t="s">
        <v>0</v>
      </c>
      <c r="SD58" s="64" t="s">
        <v>0</v>
      </c>
      <c r="SE58" s="64" t="s">
        <v>0</v>
      </c>
      <c r="SF58" s="68"/>
      <c r="SG58" s="68"/>
      <c r="SH58" s="64" t="s">
        <v>0</v>
      </c>
      <c r="SI58" s="64" t="s">
        <v>0</v>
      </c>
      <c r="SJ58" s="68" t="s">
        <v>0</v>
      </c>
      <c r="SK58" s="30" t="s">
        <v>0</v>
      </c>
      <c r="SL58" s="30" t="s">
        <v>0</v>
      </c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9"/>
      <c r="SZ58" s="68"/>
    </row>
    <row r="59" spans="1:521" ht="15.75" thickBot="1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R59" s="66"/>
      <c r="GS59" s="66"/>
      <c r="GT59" s="66"/>
      <c r="GU59" s="66"/>
      <c r="GV59" s="66"/>
      <c r="GW59" s="66"/>
      <c r="GX59" s="66"/>
      <c r="GY59" s="66"/>
      <c r="GZ59" s="66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6"/>
      <c r="IF59" s="66"/>
      <c r="IG59" s="66"/>
      <c r="II59" s="66"/>
      <c r="IJ59" s="66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  <c r="IW59" s="67"/>
      <c r="IX59" s="67"/>
      <c r="IY59" s="67"/>
      <c r="IZ59" s="67"/>
      <c r="JA59" s="67"/>
      <c r="JB59" s="67"/>
      <c r="JC59" s="67"/>
      <c r="JD59" s="67"/>
      <c r="JE59" s="67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271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7"/>
      <c r="PI59" s="67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F59" s="67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</row>
    <row r="60" spans="1:521" ht="15.75" thickBot="1" x14ac:dyDescent="0.3">
      <c r="A60" s="40" t="s">
        <v>27</v>
      </c>
      <c r="B60" s="61" t="s">
        <v>74</v>
      </c>
      <c r="C60" s="61" t="s">
        <v>72</v>
      </c>
      <c r="D60" s="40" t="s">
        <v>63</v>
      </c>
      <c r="E60" s="40" t="s">
        <v>53</v>
      </c>
      <c r="F60" s="40" t="s">
        <v>52</v>
      </c>
      <c r="G60" s="39"/>
      <c r="H60" s="39"/>
      <c r="I60" s="40" t="s">
        <v>49</v>
      </c>
      <c r="J60" s="40" t="s">
        <v>62</v>
      </c>
      <c r="K60" s="40" t="s">
        <v>61</v>
      </c>
      <c r="L60" s="40" t="s">
        <v>48</v>
      </c>
      <c r="M60" s="40" t="s">
        <v>47</v>
      </c>
      <c r="N60" s="39"/>
      <c r="O60" s="39"/>
      <c r="P60" s="40" t="s">
        <v>44</v>
      </c>
      <c r="Q60" s="40" t="s">
        <v>60</v>
      </c>
      <c r="R60" s="40" t="s">
        <v>59</v>
      </c>
      <c r="S60" s="40" t="s">
        <v>43</v>
      </c>
      <c r="T60" s="40" t="s">
        <v>42</v>
      </c>
      <c r="U60" s="39"/>
      <c r="V60" s="39"/>
      <c r="W60" s="40" t="s">
        <v>39</v>
      </c>
      <c r="X60" s="40" t="s">
        <v>58</v>
      </c>
      <c r="Y60" s="40" t="s">
        <v>57</v>
      </c>
      <c r="Z60" s="40" t="s">
        <v>38</v>
      </c>
      <c r="AA60" s="40" t="s">
        <v>37</v>
      </c>
      <c r="AB60" s="39"/>
      <c r="AC60" s="39"/>
      <c r="AD60" s="40" t="s">
        <v>34</v>
      </c>
      <c r="AE60" s="40" t="s">
        <v>56</v>
      </c>
      <c r="AF60" s="40" t="s">
        <v>55</v>
      </c>
      <c r="AG60" s="40" t="s">
        <v>33</v>
      </c>
      <c r="AH60" s="40" t="s">
        <v>32</v>
      </c>
      <c r="AI60" s="39"/>
      <c r="AJ60" s="39"/>
      <c r="AK60" s="38" t="s">
        <v>27</v>
      </c>
      <c r="AM60" s="40" t="s">
        <v>71</v>
      </c>
      <c r="AN60" s="61" t="s">
        <v>74</v>
      </c>
      <c r="AO60" s="61" t="s">
        <v>72</v>
      </c>
      <c r="AP60" s="39"/>
      <c r="AQ60" s="39"/>
      <c r="AR60" s="40" t="s">
        <v>52</v>
      </c>
      <c r="AS60" s="40" t="s">
        <v>51</v>
      </c>
      <c r="AT60" s="40" t="s">
        <v>50</v>
      </c>
      <c r="AU60" s="40" t="s">
        <v>49</v>
      </c>
      <c r="AV60" s="40" t="s">
        <v>62</v>
      </c>
      <c r="AW60" s="39"/>
      <c r="AX60" s="39" t="s">
        <v>0</v>
      </c>
      <c r="AY60" s="40" t="s">
        <v>47</v>
      </c>
      <c r="AZ60" s="40" t="s">
        <v>46</v>
      </c>
      <c r="BA60" s="40" t="s">
        <v>45</v>
      </c>
      <c r="BB60" s="40" t="s">
        <v>44</v>
      </c>
      <c r="BC60" s="40" t="s">
        <v>60</v>
      </c>
      <c r="BD60" s="39"/>
      <c r="BE60" s="39"/>
      <c r="BF60" s="40" t="s">
        <v>42</v>
      </c>
      <c r="BG60" s="40" t="s">
        <v>41</v>
      </c>
      <c r="BH60" s="40" t="s">
        <v>40</v>
      </c>
      <c r="BI60" s="40" t="s">
        <v>39</v>
      </c>
      <c r="BJ60" s="40" t="s">
        <v>58</v>
      </c>
      <c r="BK60" s="39"/>
      <c r="BL60" s="39"/>
      <c r="BM60" s="40" t="s">
        <v>37</v>
      </c>
      <c r="BN60" s="40" t="s">
        <v>36</v>
      </c>
      <c r="BO60" s="40" t="s">
        <v>35</v>
      </c>
      <c r="BP60" s="40" t="s">
        <v>34</v>
      </c>
      <c r="BQ60" s="40" t="s">
        <v>56</v>
      </c>
      <c r="BR60" s="39"/>
      <c r="BS60" s="39"/>
      <c r="BT60" s="39"/>
      <c r="BU60" s="39"/>
      <c r="BV60" s="39"/>
      <c r="BW60" s="38" t="s">
        <v>26</v>
      </c>
      <c r="CA60" s="40" t="s">
        <v>76</v>
      </c>
      <c r="CB60" s="61" t="s">
        <v>74</v>
      </c>
      <c r="CC60" s="61" t="s">
        <v>72</v>
      </c>
      <c r="CD60" s="39"/>
      <c r="CE60" s="40" t="s">
        <v>53</v>
      </c>
      <c r="CF60" s="40" t="s">
        <v>52</v>
      </c>
      <c r="CG60" s="40" t="s">
        <v>51</v>
      </c>
      <c r="CH60" s="40" t="s">
        <v>50</v>
      </c>
      <c r="CI60" s="40" t="s">
        <v>49</v>
      </c>
      <c r="CJ60" s="39"/>
      <c r="CK60" s="39"/>
      <c r="CL60" s="40" t="s">
        <v>48</v>
      </c>
      <c r="CM60" s="40" t="s">
        <v>47</v>
      </c>
      <c r="CN60" s="40" t="s">
        <v>46</v>
      </c>
      <c r="CO60" s="40" t="s">
        <v>45</v>
      </c>
      <c r="CP60" s="40" t="s">
        <v>44</v>
      </c>
      <c r="CQ60" s="39"/>
      <c r="CR60" s="39"/>
      <c r="CS60" s="40" t="s">
        <v>43</v>
      </c>
      <c r="CT60" s="40" t="s">
        <v>42</v>
      </c>
      <c r="CU60" s="40" t="s">
        <v>41</v>
      </c>
      <c r="CV60" s="40" t="s">
        <v>40</v>
      </c>
      <c r="CW60" s="40" t="s">
        <v>39</v>
      </c>
      <c r="CX60" s="39"/>
      <c r="CY60" s="39"/>
      <c r="CZ60" s="40" t="s">
        <v>38</v>
      </c>
      <c r="DA60" s="40" t="s">
        <v>37</v>
      </c>
      <c r="DB60" s="40" t="s">
        <v>36</v>
      </c>
      <c r="DC60" s="40" t="s">
        <v>35</v>
      </c>
      <c r="DD60" s="40" t="s">
        <v>34</v>
      </c>
      <c r="DE60" s="39"/>
      <c r="DF60" s="39"/>
      <c r="DG60" s="40" t="s">
        <v>33</v>
      </c>
      <c r="DH60" s="40" t="s">
        <v>32</v>
      </c>
      <c r="DI60" s="39"/>
      <c r="DJ60" s="39"/>
      <c r="DK60" s="38" t="s">
        <v>25</v>
      </c>
      <c r="DP60" s="40" t="s">
        <v>67</v>
      </c>
      <c r="DQ60" s="61" t="s">
        <v>74</v>
      </c>
      <c r="DR60" s="61" t="s">
        <v>72</v>
      </c>
      <c r="DS60" s="40" t="s">
        <v>63</v>
      </c>
      <c r="DT60" s="40" t="s">
        <v>53</v>
      </c>
      <c r="DU60" s="40" t="s">
        <v>52</v>
      </c>
      <c r="DV60" s="40"/>
      <c r="DW60" s="40"/>
      <c r="DX60" s="40" t="s">
        <v>49</v>
      </c>
      <c r="DY60" s="40" t="s">
        <v>62</v>
      </c>
      <c r="DZ60" s="40" t="s">
        <v>61</v>
      </c>
      <c r="EA60" s="40" t="s">
        <v>48</v>
      </c>
      <c r="EB60" s="40" t="s">
        <v>47</v>
      </c>
      <c r="EC60" s="40"/>
      <c r="ED60" s="40"/>
      <c r="EE60" s="40" t="s">
        <v>44</v>
      </c>
      <c r="EF60" s="40" t="s">
        <v>60</v>
      </c>
      <c r="EG60" s="40" t="s">
        <v>59</v>
      </c>
      <c r="EH60" s="40" t="s">
        <v>43</v>
      </c>
      <c r="EI60" s="40" t="s">
        <v>42</v>
      </c>
      <c r="EJ60" s="40"/>
      <c r="EK60" s="40"/>
      <c r="EL60" s="40" t="s">
        <v>39</v>
      </c>
      <c r="EM60" s="40" t="s">
        <v>58</v>
      </c>
      <c r="EN60" s="40" t="s">
        <v>57</v>
      </c>
      <c r="EO60" s="40" t="s">
        <v>38</v>
      </c>
      <c r="EP60" s="40" t="s">
        <v>37</v>
      </c>
      <c r="EQ60" s="40"/>
      <c r="ER60" s="40"/>
      <c r="ES60" s="40" t="s">
        <v>34</v>
      </c>
      <c r="ET60" s="40" t="s">
        <v>56</v>
      </c>
      <c r="EU60" s="40" t="s">
        <v>55</v>
      </c>
      <c r="EV60" s="40" t="s">
        <v>33</v>
      </c>
      <c r="EW60" s="40"/>
      <c r="EX60" s="39"/>
      <c r="EY60" s="39"/>
      <c r="EZ60" s="38" t="s">
        <v>24</v>
      </c>
      <c r="FF60" s="40" t="s">
        <v>23</v>
      </c>
      <c r="FG60" s="61" t="s">
        <v>74</v>
      </c>
      <c r="FH60" s="61" t="s">
        <v>72</v>
      </c>
      <c r="FI60" s="40" t="s">
        <v>63</v>
      </c>
      <c r="FJ60" s="39" t="s">
        <v>0</v>
      </c>
      <c r="FK60" s="39" t="s">
        <v>0</v>
      </c>
      <c r="FL60" s="40" t="s">
        <v>51</v>
      </c>
      <c r="FM60" s="40" t="s">
        <v>50</v>
      </c>
      <c r="FN60" s="40" t="s">
        <v>49</v>
      </c>
      <c r="FO60" s="40" t="s">
        <v>62</v>
      </c>
      <c r="FP60" s="40" t="s">
        <v>61</v>
      </c>
      <c r="FQ60" s="39" t="s">
        <v>0</v>
      </c>
      <c r="FR60" s="39" t="s">
        <v>0</v>
      </c>
      <c r="FS60" s="40" t="s">
        <v>46</v>
      </c>
      <c r="FT60" s="40" t="s">
        <v>45</v>
      </c>
      <c r="FU60" s="40" t="s">
        <v>44</v>
      </c>
      <c r="FV60" s="40" t="s">
        <v>60</v>
      </c>
      <c r="FW60" s="40" t="s">
        <v>59</v>
      </c>
      <c r="FX60" s="39" t="s">
        <v>0</v>
      </c>
      <c r="FY60" s="39" t="s">
        <v>0</v>
      </c>
      <c r="FZ60" s="40" t="s">
        <v>41</v>
      </c>
      <c r="GA60" s="40" t="s">
        <v>40</v>
      </c>
      <c r="GB60" s="40" t="s">
        <v>39</v>
      </c>
      <c r="GC60" s="40" t="s">
        <v>58</v>
      </c>
      <c r="GD60" s="40" t="s">
        <v>57</v>
      </c>
      <c r="GE60" s="39" t="s">
        <v>0</v>
      </c>
      <c r="GF60" s="39" t="s">
        <v>0</v>
      </c>
      <c r="GG60" s="40" t="s">
        <v>36</v>
      </c>
      <c r="GH60" s="40" t="s">
        <v>35</v>
      </c>
      <c r="GI60" s="40" t="s">
        <v>34</v>
      </c>
      <c r="GJ60" s="40" t="s">
        <v>56</v>
      </c>
      <c r="GK60" s="40" t="s">
        <v>55</v>
      </c>
      <c r="GL60" s="39" t="s">
        <v>0</v>
      </c>
      <c r="GM60" s="39" t="s">
        <v>0</v>
      </c>
      <c r="GN60" s="39"/>
      <c r="GO60" s="39"/>
      <c r="GP60" s="38" t="s">
        <v>65</v>
      </c>
      <c r="GW60" s="40" t="s">
        <v>17</v>
      </c>
      <c r="GX60" s="61" t="s">
        <v>74</v>
      </c>
      <c r="GY60" s="61" t="s">
        <v>72</v>
      </c>
      <c r="GZ60" s="40" t="s">
        <v>63</v>
      </c>
      <c r="HA60" s="40" t="s">
        <v>53</v>
      </c>
      <c r="HB60" s="40" t="s">
        <v>52</v>
      </c>
      <c r="HC60" s="40" t="s">
        <v>51</v>
      </c>
      <c r="HD60" s="40" t="s">
        <v>50</v>
      </c>
      <c r="HE60" s="39" t="s">
        <v>0</v>
      </c>
      <c r="HF60" s="39" t="s">
        <v>0</v>
      </c>
      <c r="HG60" s="40" t="s">
        <v>61</v>
      </c>
      <c r="HH60" s="40" t="s">
        <v>48</v>
      </c>
      <c r="HI60" s="40" t="s">
        <v>47</v>
      </c>
      <c r="HJ60" s="40" t="s">
        <v>46</v>
      </c>
      <c r="HK60" s="40" t="s">
        <v>45</v>
      </c>
      <c r="HL60" s="39" t="s">
        <v>0</v>
      </c>
      <c r="HM60" s="39" t="s">
        <v>0</v>
      </c>
      <c r="HN60" s="40" t="s">
        <v>59</v>
      </c>
      <c r="HO60" s="40" t="s">
        <v>43</v>
      </c>
      <c r="HP60" s="40" t="s">
        <v>42</v>
      </c>
      <c r="HQ60" s="40" t="s">
        <v>41</v>
      </c>
      <c r="HR60" s="40" t="s">
        <v>40</v>
      </c>
      <c r="HS60" s="39" t="s">
        <v>0</v>
      </c>
      <c r="HT60" s="39" t="s">
        <v>0</v>
      </c>
      <c r="HU60" s="40" t="s">
        <v>57</v>
      </c>
      <c r="HV60" s="40" t="s">
        <v>38</v>
      </c>
      <c r="HW60" s="40" t="s">
        <v>37</v>
      </c>
      <c r="HX60" s="40" t="s">
        <v>36</v>
      </c>
      <c r="HY60" s="40" t="s">
        <v>35</v>
      </c>
      <c r="HZ60" s="39" t="s">
        <v>0</v>
      </c>
      <c r="IA60" s="39" t="s">
        <v>0</v>
      </c>
      <c r="IB60" s="40" t="s">
        <v>55</v>
      </c>
      <c r="IC60" s="40" t="s">
        <v>33</v>
      </c>
      <c r="ID60" s="39" t="s">
        <v>0</v>
      </c>
      <c r="IE60" s="39"/>
      <c r="IF60" s="39"/>
      <c r="IG60" s="38" t="s">
        <v>17</v>
      </c>
      <c r="IO60" s="40" t="s">
        <v>16</v>
      </c>
      <c r="IP60" s="61" t="s">
        <v>74</v>
      </c>
      <c r="IQ60" s="61" t="s">
        <v>72</v>
      </c>
      <c r="IR60" s="40" t="s">
        <v>63</v>
      </c>
      <c r="IS60" s="40" t="s">
        <v>53</v>
      </c>
      <c r="IT60" s="40" t="s">
        <v>52</v>
      </c>
      <c r="IU60" s="40"/>
      <c r="IV60" s="40"/>
      <c r="IW60" s="40" t="s">
        <v>49</v>
      </c>
      <c r="IX60" s="40" t="s">
        <v>62</v>
      </c>
      <c r="IY60" s="40" t="s">
        <v>61</v>
      </c>
      <c r="IZ60" s="40" t="s">
        <v>48</v>
      </c>
      <c r="JA60" s="40" t="s">
        <v>47</v>
      </c>
      <c r="JB60" s="40"/>
      <c r="JC60" s="40"/>
      <c r="JD60" s="40" t="s">
        <v>44</v>
      </c>
      <c r="JE60" s="40" t="s">
        <v>60</v>
      </c>
      <c r="JF60" s="40" t="s">
        <v>59</v>
      </c>
      <c r="JG60" s="40" t="s">
        <v>43</v>
      </c>
      <c r="JH60" s="40" t="s">
        <v>42</v>
      </c>
      <c r="JI60" s="40"/>
      <c r="JJ60" s="40"/>
      <c r="JK60" s="40" t="s">
        <v>39</v>
      </c>
      <c r="JL60" s="40" t="s">
        <v>58</v>
      </c>
      <c r="JM60" s="40" t="s">
        <v>57</v>
      </c>
      <c r="JN60" s="40" t="s">
        <v>38</v>
      </c>
      <c r="JO60" s="40" t="s">
        <v>37</v>
      </c>
      <c r="JP60" s="40"/>
      <c r="JQ60" s="40" t="s">
        <v>0</v>
      </c>
      <c r="JR60" s="40" t="s">
        <v>34</v>
      </c>
      <c r="JS60" s="40" t="s">
        <v>56</v>
      </c>
      <c r="JT60" s="40" t="s">
        <v>55</v>
      </c>
      <c r="JU60" s="40" t="s">
        <v>33</v>
      </c>
      <c r="JV60" s="40" t="s">
        <v>32</v>
      </c>
      <c r="JW60" s="39"/>
      <c r="JX60" s="39"/>
      <c r="JY60" s="38" t="s">
        <v>16</v>
      </c>
      <c r="KH60" s="40" t="s">
        <v>22</v>
      </c>
      <c r="KI60" s="61" t="s">
        <v>75</v>
      </c>
      <c r="KJ60" s="61" t="s">
        <v>72</v>
      </c>
      <c r="KK60" s="39"/>
      <c r="KL60" s="39"/>
      <c r="KM60" s="40" t="s">
        <v>52</v>
      </c>
      <c r="KN60" s="40" t="s">
        <v>51</v>
      </c>
      <c r="KO60" s="40" t="s">
        <v>50</v>
      </c>
      <c r="KP60" s="40" t="s">
        <v>49</v>
      </c>
      <c r="KQ60" s="40" t="s">
        <v>62</v>
      </c>
      <c r="KR60" s="39"/>
      <c r="KS60" s="39" t="s">
        <v>0</v>
      </c>
      <c r="KT60" s="40" t="s">
        <v>47</v>
      </c>
      <c r="KU60" s="40" t="s">
        <v>46</v>
      </c>
      <c r="KV60" s="40" t="s">
        <v>45</v>
      </c>
      <c r="KW60" s="40" t="s">
        <v>44</v>
      </c>
      <c r="KX60" s="40" t="s">
        <v>60</v>
      </c>
      <c r="KY60" s="39"/>
      <c r="KZ60" s="39"/>
      <c r="LA60" s="40" t="s">
        <v>42</v>
      </c>
      <c r="LB60" s="40" t="s">
        <v>41</v>
      </c>
      <c r="LC60" s="40" t="s">
        <v>40</v>
      </c>
      <c r="LD60" s="40" t="s">
        <v>39</v>
      </c>
      <c r="LE60" s="40" t="s">
        <v>58</v>
      </c>
      <c r="LF60" s="39"/>
      <c r="LG60" s="39"/>
      <c r="LH60" s="40" t="s">
        <v>37</v>
      </c>
      <c r="LI60" s="40" t="s">
        <v>36</v>
      </c>
      <c r="LJ60" s="40" t="s">
        <v>35</v>
      </c>
      <c r="LK60" s="40" t="s">
        <v>34</v>
      </c>
      <c r="LL60" s="40" t="s">
        <v>56</v>
      </c>
      <c r="LM60" s="39"/>
      <c r="LN60" s="39"/>
      <c r="LO60" s="40" t="s">
        <v>32</v>
      </c>
      <c r="LP60" s="39"/>
      <c r="LQ60" s="39"/>
      <c r="LR60" s="38" t="s">
        <v>22</v>
      </c>
      <c r="LT60" s="7"/>
      <c r="LU60" s="7"/>
      <c r="LV60" s="7"/>
      <c r="LW60" s="7"/>
      <c r="LX60" s="7"/>
      <c r="LY60" s="7"/>
      <c r="LZ60" s="7"/>
      <c r="MA60" s="7"/>
      <c r="MB60" s="40" t="s">
        <v>21</v>
      </c>
      <c r="MC60" s="61" t="s">
        <v>74</v>
      </c>
      <c r="MD60" s="61" t="s">
        <v>72</v>
      </c>
      <c r="ME60" s="40" t="s">
        <v>63</v>
      </c>
      <c r="MF60" s="40" t="s">
        <v>53</v>
      </c>
      <c r="MG60" s="40" t="s">
        <v>52</v>
      </c>
      <c r="MH60" s="40" t="s">
        <v>51</v>
      </c>
      <c r="MI60" s="40"/>
      <c r="MJ60" s="40"/>
      <c r="MK60" s="40" t="s">
        <v>62</v>
      </c>
      <c r="ML60" s="40" t="s">
        <v>61</v>
      </c>
      <c r="MM60" s="40" t="s">
        <v>48</v>
      </c>
      <c r="MN60" s="40" t="s">
        <v>47</v>
      </c>
      <c r="MO60" s="40" t="s">
        <v>46</v>
      </c>
      <c r="MP60" s="40"/>
      <c r="MQ60" s="40"/>
      <c r="MR60" s="40" t="s">
        <v>60</v>
      </c>
      <c r="MS60" s="40" t="s">
        <v>59</v>
      </c>
      <c r="MT60" s="40" t="s">
        <v>43</v>
      </c>
      <c r="MU60" s="40" t="s">
        <v>42</v>
      </c>
      <c r="MV60" s="40" t="s">
        <v>41</v>
      </c>
      <c r="MW60" s="40"/>
      <c r="MX60" s="40"/>
      <c r="MY60" s="40" t="s">
        <v>58</v>
      </c>
      <c r="MZ60" s="40" t="s">
        <v>57</v>
      </c>
      <c r="NA60" s="40" t="s">
        <v>38</v>
      </c>
      <c r="NB60" s="40" t="s">
        <v>37</v>
      </c>
      <c r="NC60" s="40" t="s">
        <v>36</v>
      </c>
      <c r="ND60" s="40"/>
      <c r="NE60" s="40" t="s">
        <v>0</v>
      </c>
      <c r="NF60" s="40" t="s">
        <v>56</v>
      </c>
      <c r="NG60" s="40" t="s">
        <v>55</v>
      </c>
      <c r="NH60" s="40" t="s">
        <v>33</v>
      </c>
      <c r="NI60" s="40" t="s">
        <v>32</v>
      </c>
      <c r="NJ60" s="39"/>
      <c r="NK60" s="39"/>
      <c r="NL60" s="38" t="s">
        <v>21</v>
      </c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40" t="s">
        <v>20</v>
      </c>
      <c r="NX60" s="61" t="s">
        <v>74</v>
      </c>
      <c r="NY60" s="61" t="s">
        <v>72</v>
      </c>
      <c r="NZ60" s="40" t="s">
        <v>63</v>
      </c>
      <c r="OA60" s="40" t="s">
        <v>53</v>
      </c>
      <c r="OB60" s="40" t="s">
        <v>52</v>
      </c>
      <c r="OC60" s="40" t="s">
        <v>51</v>
      </c>
      <c r="OD60" s="40"/>
      <c r="OE60" s="40"/>
      <c r="OF60" s="40" t="s">
        <v>62</v>
      </c>
      <c r="OG60" s="40" t="s">
        <v>61</v>
      </c>
      <c r="OH60" s="40" t="s">
        <v>48</v>
      </c>
      <c r="OI60" s="40" t="s">
        <v>47</v>
      </c>
      <c r="OJ60" s="40" t="s">
        <v>46</v>
      </c>
      <c r="OK60" s="40"/>
      <c r="OL60" s="40"/>
      <c r="OM60" s="40" t="s">
        <v>60</v>
      </c>
      <c r="ON60" s="40" t="s">
        <v>59</v>
      </c>
      <c r="OO60" s="40" t="s">
        <v>43</v>
      </c>
      <c r="OP60" s="40" t="s">
        <v>42</v>
      </c>
      <c r="OQ60" s="40" t="s">
        <v>41</v>
      </c>
      <c r="OR60" s="40"/>
      <c r="OS60" s="40"/>
      <c r="OT60" s="40" t="s">
        <v>58</v>
      </c>
      <c r="OU60" s="40" t="s">
        <v>57</v>
      </c>
      <c r="OV60" s="40" t="s">
        <v>38</v>
      </c>
      <c r="OW60" s="40" t="s">
        <v>37</v>
      </c>
      <c r="OX60" s="40" t="s">
        <v>36</v>
      </c>
      <c r="OY60" s="40"/>
      <c r="OZ60" s="40"/>
      <c r="PA60" s="40" t="s">
        <v>56</v>
      </c>
      <c r="PB60" s="40" t="s">
        <v>55</v>
      </c>
      <c r="PC60" s="40" t="s">
        <v>33</v>
      </c>
      <c r="PD60" s="40" t="s">
        <v>32</v>
      </c>
      <c r="PE60" s="39"/>
      <c r="PF60" s="39"/>
      <c r="PG60" s="38" t="s">
        <v>20</v>
      </c>
      <c r="PK60" s="7"/>
      <c r="PL60" s="7"/>
      <c r="PM60" s="7"/>
      <c r="PN60" s="7"/>
      <c r="PO60" s="7"/>
      <c r="PP60" s="7"/>
      <c r="PQ60" s="7"/>
      <c r="PR60" s="7"/>
      <c r="PS60" s="40" t="s">
        <v>19</v>
      </c>
      <c r="PT60" s="61" t="s">
        <v>74</v>
      </c>
      <c r="PU60" s="61" t="s">
        <v>72</v>
      </c>
      <c r="PV60" s="40" t="s">
        <v>63</v>
      </c>
      <c r="PW60" s="40"/>
      <c r="PX60" s="40"/>
      <c r="PY60" s="40" t="s">
        <v>51</v>
      </c>
      <c r="PZ60" s="40" t="s">
        <v>50</v>
      </c>
      <c r="QA60" s="40" t="s">
        <v>49</v>
      </c>
      <c r="QB60" s="40" t="s">
        <v>62</v>
      </c>
      <c r="QC60" s="40" t="s">
        <v>61</v>
      </c>
      <c r="QD60" s="40"/>
      <c r="QE60" s="40"/>
      <c r="QF60" s="40" t="s">
        <v>46</v>
      </c>
      <c r="QG60" s="40" t="s">
        <v>45</v>
      </c>
      <c r="QH60" s="40" t="s">
        <v>44</v>
      </c>
      <c r="QI60" s="40" t="s">
        <v>60</v>
      </c>
      <c r="QJ60" s="40" t="s">
        <v>59</v>
      </c>
      <c r="QK60" s="40"/>
      <c r="QL60" s="40"/>
      <c r="QM60" s="40" t="s">
        <v>41</v>
      </c>
      <c r="QN60" s="40" t="s">
        <v>40</v>
      </c>
      <c r="QO60" s="40" t="s">
        <v>39</v>
      </c>
      <c r="QP60" s="40" t="s">
        <v>58</v>
      </c>
      <c r="QQ60" s="40" t="s">
        <v>57</v>
      </c>
      <c r="QR60" s="40"/>
      <c r="QS60" s="40"/>
      <c r="QT60" s="40" t="s">
        <v>36</v>
      </c>
      <c r="QU60" s="40" t="s">
        <v>35</v>
      </c>
      <c r="QV60" s="40" t="s">
        <v>34</v>
      </c>
      <c r="QW60" s="40" t="s">
        <v>56</v>
      </c>
      <c r="QX60" s="40" t="s">
        <v>55</v>
      </c>
      <c r="QY60" s="40"/>
      <c r="QZ60" s="40"/>
      <c r="RA60" s="39"/>
      <c r="RB60" s="39"/>
      <c r="RC60" s="38" t="s">
        <v>19</v>
      </c>
      <c r="RH60" s="7"/>
      <c r="RI60" s="7"/>
      <c r="RJ60" s="7"/>
      <c r="RK60" s="7"/>
      <c r="RL60" s="7"/>
      <c r="RM60" s="7"/>
      <c r="RN60" s="7"/>
      <c r="RO60" s="7"/>
      <c r="RP60" s="40" t="s">
        <v>18</v>
      </c>
      <c r="RQ60" s="61" t="s">
        <v>74</v>
      </c>
      <c r="RR60" s="61" t="s">
        <v>72</v>
      </c>
      <c r="RS60" s="40" t="s">
        <v>0</v>
      </c>
      <c r="RT60" s="40" t="s">
        <v>53</v>
      </c>
      <c r="RU60" s="40" t="s">
        <v>52</v>
      </c>
      <c r="RV60" s="40" t="s">
        <v>51</v>
      </c>
      <c r="RW60" s="40" t="s">
        <v>50</v>
      </c>
      <c r="RX60" s="40" t="s">
        <v>49</v>
      </c>
      <c r="RY60" s="40" t="s">
        <v>0</v>
      </c>
      <c r="RZ60" s="40" t="s">
        <v>0</v>
      </c>
      <c r="SA60" s="40" t="s">
        <v>48</v>
      </c>
      <c r="SB60" s="40" t="s">
        <v>47</v>
      </c>
      <c r="SC60" s="40" t="s">
        <v>46</v>
      </c>
      <c r="SD60" s="40" t="s">
        <v>45</v>
      </c>
      <c r="SE60" s="40" t="s">
        <v>44</v>
      </c>
      <c r="SF60" s="40" t="s">
        <v>0</v>
      </c>
      <c r="SG60" s="40" t="s">
        <v>0</v>
      </c>
      <c r="SH60" s="40" t="s">
        <v>43</v>
      </c>
      <c r="SI60" s="40" t="s">
        <v>42</v>
      </c>
      <c r="SJ60" s="40" t="s">
        <v>41</v>
      </c>
      <c r="SK60" s="40" t="s">
        <v>40</v>
      </c>
      <c r="SL60" s="40" t="s">
        <v>39</v>
      </c>
      <c r="SM60" s="40" t="s">
        <v>0</v>
      </c>
      <c r="SN60" s="40" t="s">
        <v>0</v>
      </c>
      <c r="SO60" s="40" t="s">
        <v>38</v>
      </c>
      <c r="SP60" s="40" t="s">
        <v>37</v>
      </c>
      <c r="SQ60" s="40" t="s">
        <v>36</v>
      </c>
      <c r="SR60" s="40" t="s">
        <v>35</v>
      </c>
      <c r="SS60" s="40" t="s">
        <v>34</v>
      </c>
      <c r="ST60" s="40" t="s">
        <v>0</v>
      </c>
      <c r="SU60" s="40" t="s">
        <v>0</v>
      </c>
      <c r="SV60" s="40" t="s">
        <v>33</v>
      </c>
      <c r="SW60" s="40" t="s">
        <v>32</v>
      </c>
      <c r="SX60" s="39"/>
      <c r="SY60" s="39"/>
      <c r="SZ60" s="38" t="s">
        <v>18</v>
      </c>
    </row>
    <row r="61" spans="1:521" ht="15.75" thickBot="1" x14ac:dyDescent="0.3">
      <c r="B61" t="s">
        <v>0</v>
      </c>
      <c r="C61" t="s">
        <v>0</v>
      </c>
      <c r="D61" s="58">
        <v>1.9800000000000002E-2</v>
      </c>
      <c r="E61" s="60">
        <v>2.92E-2</v>
      </c>
      <c r="F61" s="60">
        <v>5.6300000000000003E-2</v>
      </c>
      <c r="G61" s="29"/>
      <c r="H61" s="29" t="s">
        <v>0</v>
      </c>
      <c r="I61" s="51">
        <v>4.6800000000000001E-2</v>
      </c>
      <c r="J61" s="52">
        <v>6.5600000000000006E-2</v>
      </c>
      <c r="K61" s="49">
        <v>2.7199999999999998E-2</v>
      </c>
      <c r="L61" s="52">
        <v>2.9499999999999998E-2</v>
      </c>
      <c r="M61" s="53">
        <v>4.07E-2</v>
      </c>
      <c r="N61" s="29"/>
      <c r="O61" s="29"/>
      <c r="P61" s="52">
        <v>3.61E-2</v>
      </c>
      <c r="Q61" s="56">
        <v>2.5999999999999999E-2</v>
      </c>
      <c r="R61" s="56">
        <v>2.12E-2</v>
      </c>
      <c r="S61" s="51">
        <v>2.47E-2</v>
      </c>
      <c r="T61" s="52">
        <v>4.3999999999999997E-2</v>
      </c>
      <c r="U61" s="29"/>
      <c r="V61" s="29"/>
      <c r="W61" s="55">
        <v>1.26E-2</v>
      </c>
      <c r="X61" s="51">
        <v>3.56E-2</v>
      </c>
      <c r="Y61" s="51">
        <v>6.0499999999999998E-2</v>
      </c>
      <c r="Z61" s="49">
        <v>3.4599999999999999E-2</v>
      </c>
      <c r="AA61" s="60">
        <v>2.9700000000000001E-2</v>
      </c>
      <c r="AB61" s="29"/>
      <c r="AC61" s="29"/>
      <c r="AD61" s="60">
        <v>4.7899999999999998E-2</v>
      </c>
      <c r="AE61" s="55">
        <v>2.9000000000000001E-2</v>
      </c>
      <c r="AF61" s="60">
        <v>1.77E-2</v>
      </c>
      <c r="AG61" s="51">
        <v>4.9599999999999998E-2</v>
      </c>
      <c r="AH61" s="51">
        <v>6.1100000000000002E-2</v>
      </c>
      <c r="AK61" s="65">
        <f t="shared" ref="AK61:AK69" si="144">AVERAGE(D61:AH61,)</f>
        <v>3.5224999999999999E-2</v>
      </c>
      <c r="AN61" t="s">
        <v>0</v>
      </c>
      <c r="AO61" t="s">
        <v>0</v>
      </c>
      <c r="AP61" s="29"/>
      <c r="AQ61" s="29"/>
      <c r="AR61" s="53">
        <v>4.87E-2</v>
      </c>
      <c r="AS61" s="53">
        <v>5.6899999999999999E-2</v>
      </c>
      <c r="AT61" s="52">
        <v>4.4900000000000002E-2</v>
      </c>
      <c r="AU61" s="52">
        <v>1.8499999999999999E-2</v>
      </c>
      <c r="AV61" s="60">
        <v>4.9399999999999999E-2</v>
      </c>
      <c r="AW61" s="29"/>
      <c r="AX61" s="29"/>
      <c r="AY61" s="52">
        <v>2.3E-2</v>
      </c>
      <c r="AZ61" s="53">
        <v>1.9800000000000002E-2</v>
      </c>
      <c r="BA61" s="49">
        <v>7.7499999999999999E-2</v>
      </c>
      <c r="BB61" s="51">
        <v>6.25E-2</v>
      </c>
      <c r="BC61" s="55">
        <v>1.6199999999999999E-2</v>
      </c>
      <c r="BD61" s="29"/>
      <c r="BE61" s="29"/>
      <c r="BF61" s="56">
        <v>1.32E-2</v>
      </c>
      <c r="BG61" s="57">
        <v>2.2100000000000002E-2</v>
      </c>
      <c r="BH61" s="55">
        <v>4.36E-2</v>
      </c>
      <c r="BI61" s="57">
        <v>3.5799999999999998E-2</v>
      </c>
      <c r="BJ61" s="56">
        <v>2.4199999999999999E-2</v>
      </c>
      <c r="BK61" s="29"/>
      <c r="BL61" s="29"/>
      <c r="BM61" s="60">
        <v>6.8000000000000005E-2</v>
      </c>
      <c r="BN61" s="51">
        <v>3.7400000000000003E-2</v>
      </c>
      <c r="BO61" s="58">
        <v>3.2099999999999997E-2</v>
      </c>
      <c r="BP61" s="58">
        <v>6.9900000000000004E-2</v>
      </c>
      <c r="BQ61" s="60">
        <v>0.15</v>
      </c>
      <c r="BR61" s="29"/>
      <c r="BS61" s="29" t="s">
        <v>0</v>
      </c>
      <c r="BT61" s="29"/>
      <c r="BW61" s="65">
        <f>AVERAGE(AP61:BT61,)</f>
        <v>4.350952380952381E-2</v>
      </c>
      <c r="CB61" t="s">
        <v>0</v>
      </c>
      <c r="CC61" t="s">
        <v>0</v>
      </c>
      <c r="CD61" s="29"/>
      <c r="CE61" s="58">
        <v>7.0300000000000001E-2</v>
      </c>
      <c r="CF61" s="60">
        <v>6.7100000000000007E-2</v>
      </c>
      <c r="CG61" s="53">
        <v>4.4299999999999999E-2</v>
      </c>
      <c r="CH61" s="60">
        <v>7.6799999999999993E-2</v>
      </c>
      <c r="CI61" s="49">
        <v>3.5499999999999997E-2</v>
      </c>
      <c r="CJ61" s="29"/>
      <c r="CK61" s="29"/>
      <c r="CL61" s="60">
        <v>0.21029999999999999</v>
      </c>
      <c r="CM61" s="57">
        <v>0.1051</v>
      </c>
      <c r="CN61" s="60">
        <v>9.6199999999999994E-2</v>
      </c>
      <c r="CO61" s="57">
        <v>0.1241</v>
      </c>
      <c r="CP61" s="55">
        <v>0.14399999999999999</v>
      </c>
      <c r="CQ61" s="29"/>
      <c r="CR61" s="29"/>
      <c r="CS61" s="60">
        <v>0.16250000000000001</v>
      </c>
      <c r="CT61" s="57">
        <v>0.1179</v>
      </c>
      <c r="CU61" s="57">
        <v>0.1507</v>
      </c>
      <c r="CV61" s="57">
        <v>0.1021</v>
      </c>
      <c r="CW61" s="51">
        <v>6.7699999999999996E-2</v>
      </c>
      <c r="CX61" s="29"/>
      <c r="CY61" s="29"/>
      <c r="CZ61" s="58">
        <v>6.5100000000000005E-2</v>
      </c>
      <c r="DA61" s="53">
        <v>0.1211</v>
      </c>
      <c r="DB61" s="55">
        <v>0.13039999999999999</v>
      </c>
      <c r="DC61" s="51">
        <v>0.1159</v>
      </c>
      <c r="DD61" s="51">
        <v>9.98E-2</v>
      </c>
      <c r="DE61" s="29"/>
      <c r="DF61" s="29"/>
      <c r="DG61" s="53">
        <v>4.5400000000000003E-2</v>
      </c>
      <c r="DH61" s="55">
        <v>7.1400000000000005E-2</v>
      </c>
      <c r="DI61" t="s">
        <v>0</v>
      </c>
      <c r="DK61" s="65">
        <f>AVERAGE(CD61:DH61,)</f>
        <v>9.6682608695652178E-2</v>
      </c>
      <c r="DQ61" t="s">
        <v>0</v>
      </c>
      <c r="DR61" t="s">
        <v>0</v>
      </c>
      <c r="DS61" s="60">
        <v>6.4899999999999999E-2</v>
      </c>
      <c r="DT61" s="55">
        <v>4.8000000000000001E-2</v>
      </c>
      <c r="DU61" s="57">
        <v>4.8300000000000003E-2</v>
      </c>
      <c r="DV61" s="29"/>
      <c r="DW61" s="29" t="s">
        <v>0</v>
      </c>
      <c r="DX61" s="53">
        <v>0.12429999999999999</v>
      </c>
      <c r="DY61" s="53">
        <v>6.0100000000000001E-2</v>
      </c>
      <c r="DZ61" s="53">
        <v>8.4199999999999997E-2</v>
      </c>
      <c r="EA61" s="53">
        <v>9.9500000000000005E-2</v>
      </c>
      <c r="EB61" s="53">
        <v>1.18E-2</v>
      </c>
      <c r="EC61" s="29"/>
      <c r="ED61" s="29"/>
      <c r="EE61" s="53">
        <v>4.2099999999999999E-2</v>
      </c>
      <c r="EF61" s="51">
        <v>4.8800000000000003E-2</v>
      </c>
      <c r="EG61" s="57">
        <v>7.5399999999999995E-2</v>
      </c>
      <c r="EH61" s="57">
        <v>2.9600000000000001E-2</v>
      </c>
      <c r="EI61" s="49">
        <v>6.8500000000000005E-2</v>
      </c>
      <c r="EJ61" s="29"/>
      <c r="EK61" s="29"/>
      <c r="EL61" s="49">
        <v>3.15E-2</v>
      </c>
      <c r="EM61" s="57">
        <v>3.5999999999999997E-2</v>
      </c>
      <c r="EN61" s="53">
        <v>5.2600000000000001E-2</v>
      </c>
      <c r="EO61" s="49">
        <v>6.4100000000000004E-2</v>
      </c>
      <c r="EP61" s="53">
        <v>2.4299999999999999E-2</v>
      </c>
      <c r="EQ61" s="29"/>
      <c r="ER61" s="29"/>
      <c r="ES61" s="53">
        <v>7.2599999999999998E-2</v>
      </c>
      <c r="ET61" s="53">
        <v>2.9399999999999999E-2</v>
      </c>
      <c r="EU61" s="49">
        <v>6.83E-2</v>
      </c>
      <c r="EV61" s="51">
        <v>7.8100000000000003E-2</v>
      </c>
      <c r="EW61" s="29"/>
      <c r="EZ61" s="65">
        <f t="shared" ref="EZ61:EZ69" si="145">AVERAGE(DS61:EW61,)</f>
        <v>5.4886956521739139E-2</v>
      </c>
      <c r="FG61" t="s">
        <v>0</v>
      </c>
      <c r="FH61" t="s">
        <v>0</v>
      </c>
      <c r="FI61" s="56">
        <v>6.9900000000000004E-2</v>
      </c>
      <c r="FJ61" s="29"/>
      <c r="FK61" s="29"/>
      <c r="FL61" s="60">
        <v>2.9100000000000001E-2</v>
      </c>
      <c r="FM61" s="55">
        <v>3.27E-2</v>
      </c>
      <c r="FN61" s="60">
        <v>6.4399999999999999E-2</v>
      </c>
      <c r="FO61" s="53">
        <v>8.2000000000000003E-2</v>
      </c>
      <c r="FP61" s="49">
        <v>5.5800000000000002E-2</v>
      </c>
      <c r="FQ61" s="29"/>
      <c r="FR61" s="29"/>
      <c r="FS61" s="57">
        <v>4.4900000000000002E-2</v>
      </c>
      <c r="FT61" s="60">
        <v>4.0599999999999997E-2</v>
      </c>
      <c r="FU61" s="60">
        <v>3.2300000000000002E-2</v>
      </c>
      <c r="FV61" s="55">
        <v>3.5999999999999997E-2</v>
      </c>
      <c r="FW61" s="60">
        <v>4.4699999999999997E-2</v>
      </c>
      <c r="FX61" s="29"/>
      <c r="FY61" s="29"/>
      <c r="FZ61" s="49">
        <v>0.1007</v>
      </c>
      <c r="GA61" s="49">
        <v>4.4900000000000002E-2</v>
      </c>
      <c r="GB61" s="49">
        <v>6.7100000000000007E-2</v>
      </c>
      <c r="GC61" s="57">
        <v>2.6100000000000002E-2</v>
      </c>
      <c r="GD61" s="57">
        <v>2.3099999999999999E-2</v>
      </c>
      <c r="GE61" s="29"/>
      <c r="GF61" s="29"/>
      <c r="GG61" s="51">
        <v>1.37E-2</v>
      </c>
      <c r="GH61" s="53">
        <v>7.4499999999999997E-2</v>
      </c>
      <c r="GI61" s="58">
        <v>3.7600000000000001E-2</v>
      </c>
      <c r="GJ61" s="58">
        <v>3.5099999999999999E-2</v>
      </c>
      <c r="GK61" s="53">
        <v>3.1600000000000003E-2</v>
      </c>
      <c r="GL61" s="29"/>
      <c r="GM61" s="29"/>
      <c r="GP61" s="65">
        <f t="shared" ref="GP61:GP69" si="146">AVERAGE(FI61:GM61,)</f>
        <v>4.4854545454545459E-2</v>
      </c>
      <c r="GX61" t="s">
        <v>0</v>
      </c>
      <c r="GY61" t="s">
        <v>0</v>
      </c>
      <c r="GZ61" s="53">
        <v>0.1071</v>
      </c>
      <c r="HA61" s="53">
        <v>0.1007</v>
      </c>
      <c r="HB61" s="49">
        <v>0.06</v>
      </c>
      <c r="HC61" s="58">
        <v>5.5199999999999999E-2</v>
      </c>
      <c r="HD61" s="49">
        <v>5.0299999999999997E-2</v>
      </c>
      <c r="HE61" s="29"/>
      <c r="HF61" s="29"/>
      <c r="HG61" s="60">
        <v>5.6000000000000001E-2</v>
      </c>
      <c r="HH61" s="56">
        <v>6.5100000000000005E-2</v>
      </c>
      <c r="HI61" s="56">
        <v>3.9300000000000002E-2</v>
      </c>
      <c r="HJ61" s="60">
        <v>9.1999999999999998E-2</v>
      </c>
      <c r="HK61" s="49">
        <v>4.0800000000000003E-2</v>
      </c>
      <c r="HL61" s="29"/>
      <c r="HM61" s="29"/>
      <c r="HN61" s="53">
        <v>4.2500000000000003E-2</v>
      </c>
      <c r="HO61" s="55">
        <v>3.5499999999999997E-2</v>
      </c>
      <c r="HP61" s="60">
        <v>2.5899999999999999E-2</v>
      </c>
      <c r="HQ61" s="60">
        <v>3.0700000000000002E-2</v>
      </c>
      <c r="HR61" s="52">
        <v>3.1300000000000001E-2</v>
      </c>
      <c r="HS61" s="29"/>
      <c r="HT61" s="29"/>
      <c r="HU61" s="49">
        <v>5.3199999999999997E-2</v>
      </c>
      <c r="HV61" s="58">
        <v>2.0899999999999998E-2</v>
      </c>
      <c r="HW61" s="57">
        <v>5.1799999999999999E-2</v>
      </c>
      <c r="HX61" s="49">
        <v>2.8299999999999999E-2</v>
      </c>
      <c r="HY61" s="56">
        <v>1.72E-2</v>
      </c>
      <c r="HZ61" s="29"/>
      <c r="IA61" s="29"/>
      <c r="IB61" s="58">
        <v>2.5600000000000001E-2</v>
      </c>
      <c r="IC61" s="51">
        <v>4.5699999999999998E-2</v>
      </c>
      <c r="ID61" s="29"/>
      <c r="IG61" s="65">
        <f t="shared" ref="IG61:IG69" si="147">AVERAGE(GZ61:ID61,)</f>
        <v>4.674347826086956E-2</v>
      </c>
      <c r="IP61" t="s">
        <v>0</v>
      </c>
      <c r="IQ61" t="s">
        <v>0</v>
      </c>
      <c r="IR61" s="51">
        <v>3.8300000000000001E-2</v>
      </c>
      <c r="IS61" s="49">
        <v>3.9E-2</v>
      </c>
      <c r="IT61" s="49">
        <v>1.67E-2</v>
      </c>
      <c r="IU61" s="29"/>
      <c r="IV61" s="29"/>
      <c r="IW61" s="52">
        <v>3.4599999999999999E-2</v>
      </c>
      <c r="IX61" s="51">
        <v>4.65E-2</v>
      </c>
      <c r="IY61" s="55">
        <v>2.5700000000000001E-2</v>
      </c>
      <c r="IZ61" s="52">
        <v>2.5000000000000001E-2</v>
      </c>
      <c r="JA61" s="60">
        <v>2.24E-2</v>
      </c>
      <c r="JB61" s="29"/>
      <c r="JC61" s="29"/>
      <c r="JD61" s="58">
        <v>4.9599999999999998E-2</v>
      </c>
      <c r="JE61" s="53">
        <v>3.56E-2</v>
      </c>
      <c r="JF61" s="55">
        <v>4.7E-2</v>
      </c>
      <c r="JG61" s="57">
        <v>2.5700000000000001E-2</v>
      </c>
      <c r="JH61" s="56">
        <v>4.5600000000000002E-2</v>
      </c>
      <c r="JI61" s="29"/>
      <c r="JJ61" s="29"/>
      <c r="JK61" s="51">
        <v>4.4900000000000002E-2</v>
      </c>
      <c r="JL61" s="53">
        <v>8.3400000000000002E-2</v>
      </c>
      <c r="JM61" s="58">
        <v>2.4299999999999999E-2</v>
      </c>
      <c r="JN61" s="56">
        <v>3.9899999999999998E-2</v>
      </c>
      <c r="JO61" s="60">
        <v>4.4200000000000003E-2</v>
      </c>
      <c r="JP61" s="29"/>
      <c r="JQ61" s="29"/>
      <c r="JR61" s="58">
        <v>3.3599999999999998E-2</v>
      </c>
      <c r="JS61" s="51">
        <v>3.4299999999999997E-2</v>
      </c>
      <c r="JT61" s="58">
        <v>3.09E-2</v>
      </c>
      <c r="JU61" s="51">
        <v>5.5399999999999998E-2</v>
      </c>
      <c r="JV61" s="52">
        <v>6.3500000000000001E-2</v>
      </c>
      <c r="JY61" s="65">
        <f t="shared" ref="JY61:JY69" si="148">AVERAGE(IR61:JV61,)</f>
        <v>3.7754166666666665E-2</v>
      </c>
      <c r="KI61" t="s">
        <v>0</v>
      </c>
      <c r="KJ61" t="s">
        <v>0</v>
      </c>
      <c r="KK61" s="29"/>
      <c r="KL61" s="29"/>
      <c r="KM61" s="55">
        <v>2.5700000000000001E-2</v>
      </c>
      <c r="KN61" s="53">
        <v>2.5700000000000001E-2</v>
      </c>
      <c r="KO61" s="58">
        <v>1.6899999999999998E-2</v>
      </c>
      <c r="KP61" s="53">
        <v>4.8399999999999999E-2</v>
      </c>
      <c r="KQ61" s="57">
        <v>5.2600000000000001E-2</v>
      </c>
      <c r="KR61" s="29"/>
      <c r="KS61" s="29"/>
      <c r="KT61" s="55">
        <v>2.5899999999999999E-2</v>
      </c>
      <c r="KU61" s="55">
        <v>4.2000000000000003E-2</v>
      </c>
      <c r="KV61" s="56">
        <v>3.4200000000000001E-2</v>
      </c>
      <c r="KW61" s="58">
        <v>2.24E-2</v>
      </c>
      <c r="KX61" s="53">
        <v>2.46E-2</v>
      </c>
      <c r="KY61" s="29"/>
      <c r="KZ61" s="29"/>
      <c r="LA61" s="53">
        <v>2.76E-2</v>
      </c>
      <c r="LB61" s="51">
        <v>5.3900000000000003E-2</v>
      </c>
      <c r="LC61" s="57">
        <v>5.6300000000000003E-2</v>
      </c>
      <c r="LD61" s="51">
        <v>5.7700000000000001E-2</v>
      </c>
      <c r="LE61" s="49">
        <v>3.4099999999999998E-2</v>
      </c>
      <c r="LF61" s="29"/>
      <c r="LG61" s="29"/>
      <c r="LH61" s="53">
        <v>1.06E-2</v>
      </c>
      <c r="LI61" s="51">
        <v>3.5400000000000001E-2</v>
      </c>
      <c r="LJ61" s="49">
        <v>7.0900000000000005E-2</v>
      </c>
      <c r="LK61" s="53">
        <v>3.2300000000000002E-2</v>
      </c>
      <c r="LL61" s="49">
        <v>6.2600000000000003E-2</v>
      </c>
      <c r="LM61" s="29"/>
      <c r="LN61" s="29"/>
      <c r="LO61" s="55">
        <v>2.7199999999999998E-2</v>
      </c>
      <c r="LP61" t="s">
        <v>0</v>
      </c>
      <c r="LR61" s="65">
        <f>AVERAGE(KK61:LO61,)</f>
        <v>3.5772727272727275E-2</v>
      </c>
      <c r="MC61" t="s">
        <v>0</v>
      </c>
      <c r="MD61" t="s">
        <v>0</v>
      </c>
      <c r="ME61" s="49">
        <v>3.6400000000000002E-2</v>
      </c>
      <c r="MF61" s="49">
        <v>2.8199999999999999E-2</v>
      </c>
      <c r="MG61" s="56">
        <v>4.1500000000000002E-2</v>
      </c>
      <c r="MH61" s="55">
        <v>4.4400000000000002E-2</v>
      </c>
      <c r="MI61" s="29"/>
      <c r="MJ61" s="29"/>
      <c r="MK61" s="52">
        <v>3.6400000000000002E-2</v>
      </c>
      <c r="ML61" s="60">
        <v>6.9000000000000006E-2</v>
      </c>
      <c r="MM61" s="49">
        <v>5.2999999999999999E-2</v>
      </c>
      <c r="MN61" s="56">
        <v>4.1799999999999997E-2</v>
      </c>
      <c r="MO61" s="53">
        <v>1.8499999999999999E-2</v>
      </c>
      <c r="MP61" s="29"/>
      <c r="MQ61" s="29"/>
      <c r="MR61" s="49">
        <v>2.7300000000000001E-2</v>
      </c>
      <c r="MS61" s="52">
        <v>2.6599999999999999E-2</v>
      </c>
      <c r="MT61" s="51">
        <v>3.9800000000000002E-2</v>
      </c>
      <c r="MU61" s="49">
        <v>2.0400000000000001E-2</v>
      </c>
      <c r="MV61" s="60">
        <v>2.4799999999999999E-2</v>
      </c>
      <c r="MW61" s="29"/>
      <c r="MX61" s="29"/>
      <c r="MY61" s="57">
        <v>5.2499999999999998E-2</v>
      </c>
      <c r="MZ61" s="52">
        <v>5.8599999999999999E-2</v>
      </c>
      <c r="NA61" s="57">
        <v>4.9200000000000001E-2</v>
      </c>
      <c r="NB61" s="55">
        <v>2.4E-2</v>
      </c>
      <c r="NC61" s="52">
        <v>1.3299999999999999E-2</v>
      </c>
      <c r="ND61" s="29"/>
      <c r="NE61" s="29"/>
      <c r="NF61" s="29"/>
      <c r="NG61" s="29"/>
      <c r="NH61" s="29"/>
      <c r="NI61" s="29"/>
      <c r="NL61" s="65">
        <f>AVERAGE(ME61:NI61,)</f>
        <v>3.5285000000000004E-2</v>
      </c>
      <c r="NM61" t="s">
        <v>0</v>
      </c>
      <c r="NO61" t="s">
        <v>0</v>
      </c>
      <c r="NR61" t="s">
        <v>0</v>
      </c>
      <c r="NX61" t="s">
        <v>0</v>
      </c>
      <c r="NY61" t="s">
        <v>0</v>
      </c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G61" s="65">
        <f>AVERAGE(NZ61:PD61,)</f>
        <v>0</v>
      </c>
      <c r="PH61" t="s">
        <v>0</v>
      </c>
      <c r="PT61" t="s">
        <v>0</v>
      </c>
      <c r="PU61" t="s">
        <v>0</v>
      </c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 t="s">
        <v>0</v>
      </c>
      <c r="QZ61" s="29"/>
      <c r="RC61" s="65">
        <f>AVERAGE(PV61:QZ61,)</f>
        <v>0</v>
      </c>
      <c r="RQ61" t="s">
        <v>0</v>
      </c>
      <c r="RR61" t="s">
        <v>0</v>
      </c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 t="s">
        <v>0</v>
      </c>
      <c r="SW61" s="29"/>
      <c r="SZ61" s="65">
        <f>AVERAGE(RS61:SW61,)</f>
        <v>0</v>
      </c>
    </row>
    <row r="62" spans="1:521" ht="15.75" thickBot="1" x14ac:dyDescent="0.3">
      <c r="B62" t="s">
        <v>0</v>
      </c>
      <c r="C62" t="s">
        <v>0</v>
      </c>
      <c r="D62" s="55">
        <v>9.4999999999999998E-3</v>
      </c>
      <c r="E62" s="57">
        <v>2.63E-2</v>
      </c>
      <c r="F62" s="57">
        <v>1.4800000000000001E-2</v>
      </c>
      <c r="G62" s="29"/>
      <c r="H62" s="29"/>
      <c r="I62" s="56">
        <v>2.87E-2</v>
      </c>
      <c r="J62" s="57">
        <v>2.4299999999999999E-2</v>
      </c>
      <c r="K62" s="57">
        <v>1.8700000000000001E-2</v>
      </c>
      <c r="L62" s="56">
        <v>1.5699999999999999E-2</v>
      </c>
      <c r="M62" s="49">
        <v>1.4200000000000001E-2</v>
      </c>
      <c r="N62" s="29"/>
      <c r="O62" s="29"/>
      <c r="P62" s="56">
        <v>2.12E-2</v>
      </c>
      <c r="Q62" s="51">
        <v>1.84E-2</v>
      </c>
      <c r="R62" s="58">
        <v>1.0200000000000001E-2</v>
      </c>
      <c r="S62" s="49">
        <v>2.24E-2</v>
      </c>
      <c r="T62" s="60">
        <v>2.2100000000000002E-2</v>
      </c>
      <c r="U62" s="29"/>
      <c r="V62" s="29"/>
      <c r="W62" s="58">
        <v>4.7000000000000002E-3</v>
      </c>
      <c r="X62" s="60">
        <v>3.2899999999999999E-2</v>
      </c>
      <c r="Y62" s="56">
        <v>4.7000000000000002E-3</v>
      </c>
      <c r="Z62" s="60">
        <v>2.9600000000000001E-2</v>
      </c>
      <c r="AA62" s="57">
        <v>1.34E-2</v>
      </c>
      <c r="AB62" s="29"/>
      <c r="AC62" s="29"/>
      <c r="AD62" s="56">
        <v>3.3300000000000003E-2</v>
      </c>
      <c r="AE62" s="58">
        <v>8.5000000000000006E-3</v>
      </c>
      <c r="AF62" s="57">
        <v>9.7000000000000003E-3</v>
      </c>
      <c r="AG62" s="56">
        <v>3.1300000000000001E-2</v>
      </c>
      <c r="AH62" s="56">
        <v>4.3400000000000001E-2</v>
      </c>
      <c r="AK62" s="65">
        <f t="shared" si="144"/>
        <v>1.9083333333333331E-2</v>
      </c>
      <c r="AN62" t="s">
        <v>0</v>
      </c>
      <c r="AP62" s="29"/>
      <c r="AQ62" s="29"/>
      <c r="AR62" s="57">
        <v>4.0399999999999998E-2</v>
      </c>
      <c r="AS62" s="49">
        <v>3.5799999999999998E-2</v>
      </c>
      <c r="AT62" s="53">
        <v>2.2499999999999999E-2</v>
      </c>
      <c r="AU62" s="57">
        <v>1.47E-2</v>
      </c>
      <c r="AV62" s="57">
        <v>3.1099999999999999E-2</v>
      </c>
      <c r="AW62" s="29"/>
      <c r="AX62" s="29"/>
      <c r="AY62" s="51">
        <v>1.9900000000000001E-2</v>
      </c>
      <c r="AZ62" s="51">
        <v>1.15E-2</v>
      </c>
      <c r="BA62" s="53">
        <v>2.7199999999999998E-2</v>
      </c>
      <c r="BB62" s="60">
        <v>2.52E-2</v>
      </c>
      <c r="BC62" s="60">
        <v>1.2800000000000001E-2</v>
      </c>
      <c r="BD62" s="29"/>
      <c r="BE62" s="29"/>
      <c r="BF62" s="52">
        <v>1.0800000000000001E-2</v>
      </c>
      <c r="BG62" s="60">
        <v>2.0899999999999998E-2</v>
      </c>
      <c r="BH62" s="58">
        <v>2.9899999999999999E-2</v>
      </c>
      <c r="BI62" s="56">
        <v>3.2199999999999999E-2</v>
      </c>
      <c r="BJ62" s="58">
        <v>2.4E-2</v>
      </c>
      <c r="BK62" s="29"/>
      <c r="BL62" s="29"/>
      <c r="BM62" s="58">
        <v>1.41E-2</v>
      </c>
      <c r="BN62" s="60">
        <v>2.35E-2</v>
      </c>
      <c r="BO62" s="57">
        <v>2.9000000000000001E-2</v>
      </c>
      <c r="BP62" s="56">
        <v>5.1299999999999998E-2</v>
      </c>
      <c r="BQ62" s="56">
        <v>2.1100000000000001E-2</v>
      </c>
      <c r="BR62" s="29"/>
      <c r="BS62" s="29"/>
      <c r="BT62" s="29"/>
      <c r="BW62" s="65">
        <f t="shared" ref="BW62:BW69" si="149">AVERAGE(AP62:BT62,)</f>
        <v>2.3709523809523812E-2</v>
      </c>
      <c r="CB62" t="s">
        <v>0</v>
      </c>
      <c r="CC62" t="s">
        <v>0</v>
      </c>
      <c r="CD62" s="29"/>
      <c r="CE62" s="56">
        <v>3.44E-2</v>
      </c>
      <c r="CF62" s="53">
        <v>3.9699999999999999E-2</v>
      </c>
      <c r="CG62" s="52">
        <v>3.3399999999999999E-2</v>
      </c>
      <c r="CH62" s="56">
        <v>7.2999999999999995E-2</v>
      </c>
      <c r="CI62" s="56">
        <v>3.5000000000000003E-2</v>
      </c>
      <c r="CJ62" s="29"/>
      <c r="CK62" s="29"/>
      <c r="CL62" s="56">
        <v>9.8799999999999999E-2</v>
      </c>
      <c r="CM62" s="52">
        <v>9.3100000000000002E-2</v>
      </c>
      <c r="CN62" s="56">
        <v>1.95E-2</v>
      </c>
      <c r="CO62" s="60">
        <v>0.1124</v>
      </c>
      <c r="CP62" s="52">
        <v>9.9000000000000005E-2</v>
      </c>
      <c r="CQ62" s="29"/>
      <c r="CR62" s="29"/>
      <c r="CS62" s="58">
        <v>5.4199999999999998E-2</v>
      </c>
      <c r="CT62" s="52">
        <v>9.4200000000000006E-2</v>
      </c>
      <c r="CU62" s="60">
        <v>0.1144</v>
      </c>
      <c r="CV62" s="55">
        <v>9.9599999999999994E-2</v>
      </c>
      <c r="CW62" s="55">
        <v>5.9499999999999997E-2</v>
      </c>
      <c r="CX62" s="29"/>
      <c r="CY62" s="29"/>
      <c r="CZ62" s="53">
        <v>6.3E-2</v>
      </c>
      <c r="DA62" s="49">
        <v>0.1033</v>
      </c>
      <c r="DB62" s="51">
        <v>6.2600000000000003E-2</v>
      </c>
      <c r="DC62" s="49">
        <v>4.8899999999999999E-2</v>
      </c>
      <c r="DD62" s="53">
        <v>7.0099999999999996E-2</v>
      </c>
      <c r="DE62" s="29"/>
      <c r="DF62" s="29"/>
      <c r="DG62" s="57">
        <v>3.8300000000000001E-2</v>
      </c>
      <c r="DH62" s="52">
        <v>2.6800000000000001E-2</v>
      </c>
      <c r="DK62" s="65">
        <f>AVERAGE(CD62:DH62,)</f>
        <v>6.4052173913043478E-2</v>
      </c>
      <c r="DQ62" t="s">
        <v>0</v>
      </c>
      <c r="DR62" t="s">
        <v>0</v>
      </c>
      <c r="DS62" s="57">
        <v>3.7900000000000003E-2</v>
      </c>
      <c r="DT62" s="51">
        <v>3.85E-2</v>
      </c>
      <c r="DU62" s="52">
        <v>3.9E-2</v>
      </c>
      <c r="DV62" s="29"/>
      <c r="DW62" s="29"/>
      <c r="DX62" s="49">
        <v>8.4000000000000005E-2</v>
      </c>
      <c r="DY62" s="58">
        <v>1.7399999999999999E-2</v>
      </c>
      <c r="DZ62" s="49">
        <v>4.2799999999999998E-2</v>
      </c>
      <c r="EA62" s="49">
        <v>5.2200000000000003E-2</v>
      </c>
      <c r="EB62" s="55">
        <v>7.6E-3</v>
      </c>
      <c r="EC62" s="29"/>
      <c r="ED62" s="29"/>
      <c r="EE62" s="60">
        <v>3.3000000000000002E-2</v>
      </c>
      <c r="EF62" s="53">
        <v>4.07E-2</v>
      </c>
      <c r="EG62" s="60">
        <v>5.57E-2</v>
      </c>
      <c r="EH62" s="53">
        <v>2.9399999999999999E-2</v>
      </c>
      <c r="EI62" s="53">
        <v>1.8499999999999999E-2</v>
      </c>
      <c r="EJ62" s="29"/>
      <c r="EK62" s="29"/>
      <c r="EL62" s="52">
        <v>2.0500000000000001E-2</v>
      </c>
      <c r="EM62" s="58">
        <v>3.5099999999999999E-2</v>
      </c>
      <c r="EN62" s="55">
        <v>2.35E-2</v>
      </c>
      <c r="EO62" s="53">
        <v>5.0900000000000001E-2</v>
      </c>
      <c r="EP62" s="58">
        <v>2.35E-2</v>
      </c>
      <c r="EQ62" s="29"/>
      <c r="ER62" s="29"/>
      <c r="ES62" s="51">
        <v>2.4299999999999999E-2</v>
      </c>
      <c r="ET62" s="60">
        <v>1.7600000000000001E-2</v>
      </c>
      <c r="EU62" s="53">
        <v>4.3099999999999999E-2</v>
      </c>
      <c r="EV62" s="56">
        <v>6.6100000000000006E-2</v>
      </c>
      <c r="EW62" s="29"/>
      <c r="EZ62" s="65">
        <f t="shared" si="145"/>
        <v>3.4839130434782609E-2</v>
      </c>
      <c r="FG62" t="s">
        <v>0</v>
      </c>
      <c r="FH62" t="s">
        <v>0</v>
      </c>
      <c r="FI62" s="58">
        <v>5.5599999999999997E-2</v>
      </c>
      <c r="FJ62" s="29"/>
      <c r="FK62" s="29"/>
      <c r="FL62" s="53">
        <v>2.58E-2</v>
      </c>
      <c r="FM62" s="60">
        <v>2.4E-2</v>
      </c>
      <c r="FN62" s="57">
        <v>3.6299999999999999E-2</v>
      </c>
      <c r="FO62" s="49">
        <v>6.2600000000000003E-2</v>
      </c>
      <c r="FP62" s="53">
        <v>2.9100000000000001E-2</v>
      </c>
      <c r="FQ62" s="29"/>
      <c r="FR62" s="29"/>
      <c r="FS62" s="58">
        <v>2.9499999999999998E-2</v>
      </c>
      <c r="FT62" s="58">
        <v>3.5400000000000001E-2</v>
      </c>
      <c r="FU62" s="57">
        <v>2.52E-2</v>
      </c>
      <c r="FV62" s="53">
        <v>8.3999999999999995E-3</v>
      </c>
      <c r="FW62" s="56">
        <v>4.4299999999999999E-2</v>
      </c>
      <c r="FX62" s="29"/>
      <c r="FY62" s="29"/>
      <c r="FZ62" s="53">
        <v>9.4200000000000006E-2</v>
      </c>
      <c r="GA62" s="51">
        <v>3.1399999999999997E-2</v>
      </c>
      <c r="GB62" s="53">
        <v>4.9500000000000002E-2</v>
      </c>
      <c r="GC62" s="60">
        <v>1.8599999999999998E-2</v>
      </c>
      <c r="GD62" s="60">
        <v>2.3E-2</v>
      </c>
      <c r="GE62" s="29"/>
      <c r="GF62" s="29"/>
      <c r="GG62" s="55">
        <v>1.2E-2</v>
      </c>
      <c r="GH62" s="49">
        <v>6.8699999999999997E-2</v>
      </c>
      <c r="GI62" s="55">
        <v>3.2899999999999999E-2</v>
      </c>
      <c r="GJ62" s="51">
        <v>1.8700000000000001E-2</v>
      </c>
      <c r="GK62" s="56">
        <v>1.8200000000000001E-2</v>
      </c>
      <c r="GL62" s="29"/>
      <c r="GM62" s="29"/>
      <c r="GP62" s="65">
        <f t="shared" si="146"/>
        <v>3.3790909090909094E-2</v>
      </c>
      <c r="GX62" t="s">
        <v>0</v>
      </c>
      <c r="GY62" t="s">
        <v>0</v>
      </c>
      <c r="GZ62" s="49">
        <v>6.5600000000000006E-2</v>
      </c>
      <c r="HA62" s="49">
        <v>7.6200000000000004E-2</v>
      </c>
      <c r="HB62" s="58">
        <v>3.4500000000000003E-2</v>
      </c>
      <c r="HC62" s="49">
        <v>2.9000000000000001E-2</v>
      </c>
      <c r="HD62" s="51">
        <v>4.36E-2</v>
      </c>
      <c r="HE62" s="29"/>
      <c r="HF62" s="29"/>
      <c r="HG62" s="49">
        <v>3.2800000000000003E-2</v>
      </c>
      <c r="HH62" s="60">
        <v>5.79E-2</v>
      </c>
      <c r="HI62" s="60">
        <v>1.9800000000000002E-2</v>
      </c>
      <c r="HJ62" s="57">
        <v>7.0300000000000001E-2</v>
      </c>
      <c r="HK62" s="55">
        <v>4.0300000000000002E-2</v>
      </c>
      <c r="HL62" s="29"/>
      <c r="HM62" s="29"/>
      <c r="HN62" s="58">
        <v>2.5600000000000001E-2</v>
      </c>
      <c r="HO62" s="52">
        <v>1.61E-2</v>
      </c>
      <c r="HP62" s="56">
        <v>2.29E-2</v>
      </c>
      <c r="HQ62" s="57">
        <v>2.9100000000000001E-2</v>
      </c>
      <c r="HR62" s="60">
        <v>1.9099999999999999E-2</v>
      </c>
      <c r="HS62" s="29"/>
      <c r="HT62" s="29"/>
      <c r="HU62" s="53">
        <v>4.4999999999999998E-2</v>
      </c>
      <c r="HV62" s="51">
        <v>1.8499999999999999E-2</v>
      </c>
      <c r="HW62" s="52">
        <v>2.4899999999999999E-2</v>
      </c>
      <c r="HX62" s="53">
        <v>2.2599999999999999E-2</v>
      </c>
      <c r="HY62" s="58">
        <v>1.6799999999999999E-2</v>
      </c>
      <c r="HZ62" s="29"/>
      <c r="IA62" s="29"/>
      <c r="IB62" s="55">
        <v>2.2800000000000001E-2</v>
      </c>
      <c r="IC62" s="55">
        <v>3.04E-2</v>
      </c>
      <c r="ID62" s="29"/>
      <c r="IG62" s="65">
        <f t="shared" si="147"/>
        <v>3.3208695652173915E-2</v>
      </c>
      <c r="IP62" t="s">
        <v>0</v>
      </c>
      <c r="IQ62" t="s">
        <v>0</v>
      </c>
      <c r="IR62" s="60">
        <v>2.1499999999999998E-2</v>
      </c>
      <c r="IS62" s="53">
        <v>7.1999999999999998E-3</v>
      </c>
      <c r="IT62" s="53">
        <v>1.5100000000000001E-2</v>
      </c>
      <c r="IU62" s="29"/>
      <c r="IV62" s="29"/>
      <c r="IW62" s="58">
        <v>3.0300000000000001E-2</v>
      </c>
      <c r="IX62" s="52">
        <v>1.5100000000000001E-2</v>
      </c>
      <c r="IY62" s="51">
        <v>1.6400000000000001E-2</v>
      </c>
      <c r="IZ62" s="60">
        <v>1.9099999999999999E-2</v>
      </c>
      <c r="JA62" s="51">
        <v>1.1900000000000001E-2</v>
      </c>
      <c r="JB62" s="29"/>
      <c r="JC62" s="29"/>
      <c r="JD62" s="52">
        <v>1.3599999999999999E-2</v>
      </c>
      <c r="JE62" s="58">
        <v>3.4000000000000002E-2</v>
      </c>
      <c r="JF62" s="49">
        <v>3.2800000000000003E-2</v>
      </c>
      <c r="JG62" s="52">
        <v>2.3699999999999999E-2</v>
      </c>
      <c r="JH62" s="58">
        <v>1.34E-2</v>
      </c>
      <c r="JI62" s="29"/>
      <c r="JJ62" s="29"/>
      <c r="JK62" s="55">
        <v>1.32E-2</v>
      </c>
      <c r="JL62" s="49">
        <v>3.1399999999999997E-2</v>
      </c>
      <c r="JM62" s="56">
        <v>2.41E-2</v>
      </c>
      <c r="JN62" s="60">
        <v>2.5499999999999998E-2</v>
      </c>
      <c r="JO62" s="56">
        <v>2.1999999999999999E-2</v>
      </c>
      <c r="JP62" s="29"/>
      <c r="JQ62" s="29"/>
      <c r="JR62" s="60">
        <v>2.01E-2</v>
      </c>
      <c r="JS62" s="60">
        <v>2.3400000000000001E-2</v>
      </c>
      <c r="JT62" s="56">
        <v>2.4299999999999999E-2</v>
      </c>
      <c r="JU62" s="49">
        <v>2.46E-2</v>
      </c>
      <c r="JV62" s="55">
        <v>4.2200000000000001E-2</v>
      </c>
      <c r="JY62" s="65">
        <f t="shared" si="148"/>
        <v>2.1037500000000001E-2</v>
      </c>
      <c r="KI62" t="s">
        <v>0</v>
      </c>
      <c r="KJ62" t="s">
        <v>0</v>
      </c>
      <c r="KK62" s="29"/>
      <c r="KL62" s="29"/>
      <c r="KM62" s="52">
        <v>1.5800000000000002E-2</v>
      </c>
      <c r="KN62" s="55">
        <v>2.06E-2</v>
      </c>
      <c r="KO62" s="56">
        <v>1.55E-2</v>
      </c>
      <c r="KP62" s="49">
        <v>4.4200000000000003E-2</v>
      </c>
      <c r="KQ62" s="52">
        <v>3.3300000000000003E-2</v>
      </c>
      <c r="KR62" s="29"/>
      <c r="KS62" s="29"/>
      <c r="KT62" s="51">
        <v>1.95E-2</v>
      </c>
      <c r="KU62" s="52">
        <v>2.6800000000000001E-2</v>
      </c>
      <c r="KV62" s="58">
        <v>2.12E-2</v>
      </c>
      <c r="KW62" s="51">
        <v>2.1899999999999999E-2</v>
      </c>
      <c r="KX62" s="60">
        <v>2.1600000000000001E-2</v>
      </c>
      <c r="KY62" s="29"/>
      <c r="KZ62" s="29"/>
      <c r="LA62" s="60">
        <v>2.2599999999999999E-2</v>
      </c>
      <c r="LB62" s="49">
        <v>1.5699999999999999E-2</v>
      </c>
      <c r="LC62" s="52">
        <v>5.5899999999999998E-2</v>
      </c>
      <c r="LD62" s="56">
        <v>4.9099999999999998E-2</v>
      </c>
      <c r="LE62" s="57">
        <v>2.3900000000000001E-2</v>
      </c>
      <c r="LF62" s="29"/>
      <c r="LG62" s="29"/>
      <c r="LH62" s="57">
        <v>1.04E-2</v>
      </c>
      <c r="LI62" s="56">
        <v>1.8599999999999998E-2</v>
      </c>
      <c r="LJ62" s="53">
        <v>2.1399999999999999E-2</v>
      </c>
      <c r="LK62" s="49">
        <v>2.5999999999999999E-2</v>
      </c>
      <c r="LL62" s="53">
        <v>5.8999999999999997E-2</v>
      </c>
      <c r="LM62" s="29"/>
      <c r="LN62" s="29"/>
      <c r="LO62" s="58">
        <v>2.0799999999999999E-2</v>
      </c>
      <c r="LR62" s="65">
        <f>AVERAGE(KK62:LO62,)</f>
        <v>2.5627272727272724E-2</v>
      </c>
      <c r="MC62" t="s">
        <v>0</v>
      </c>
      <c r="MD62" t="s">
        <v>0</v>
      </c>
      <c r="ME62" s="52">
        <v>2.7400000000000001E-2</v>
      </c>
      <c r="MF62" s="55">
        <v>2.76E-2</v>
      </c>
      <c r="MG62" s="60">
        <v>2.9000000000000001E-2</v>
      </c>
      <c r="MH62" s="53">
        <v>1.4800000000000001E-2</v>
      </c>
      <c r="MI62" s="29"/>
      <c r="MJ62" s="29"/>
      <c r="MK62" s="57">
        <v>2.0299999999999999E-2</v>
      </c>
      <c r="ML62" s="57">
        <v>4.9200000000000001E-2</v>
      </c>
      <c r="MM62" s="53">
        <v>4.7500000000000001E-2</v>
      </c>
      <c r="MN62" s="58">
        <v>3.61E-2</v>
      </c>
      <c r="MO62" s="58">
        <v>1.0800000000000001E-2</v>
      </c>
      <c r="MP62" s="29"/>
      <c r="MQ62" s="29"/>
      <c r="MR62" s="60">
        <v>1.78E-2</v>
      </c>
      <c r="MS62" s="51">
        <v>1.9E-2</v>
      </c>
      <c r="MT62" s="60">
        <v>2.47E-2</v>
      </c>
      <c r="MU62" s="58">
        <v>1.21E-2</v>
      </c>
      <c r="MV62" s="49">
        <v>1.47E-2</v>
      </c>
      <c r="MW62" s="29"/>
      <c r="MX62" s="29"/>
      <c r="MY62" s="60">
        <v>4.2999999999999997E-2</v>
      </c>
      <c r="MZ62" s="55">
        <v>3.1300000000000001E-2</v>
      </c>
      <c r="NA62" s="51">
        <v>4.1099999999999998E-2</v>
      </c>
      <c r="NB62" s="51">
        <v>1.8800000000000001E-2</v>
      </c>
      <c r="NC62" s="49">
        <v>1.0500000000000001E-2</v>
      </c>
      <c r="ND62" s="29"/>
      <c r="NE62" s="29"/>
      <c r="NF62" s="29"/>
      <c r="NG62" s="29"/>
      <c r="NH62" s="29"/>
      <c r="NI62" s="29"/>
      <c r="NL62" s="65">
        <f>AVERAGE(ME62:NI62,)</f>
        <v>2.4784999999999995E-2</v>
      </c>
      <c r="NN62" t="s">
        <v>0</v>
      </c>
      <c r="NX62" t="s">
        <v>0</v>
      </c>
      <c r="NY62" t="s">
        <v>0</v>
      </c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G62" s="65">
        <f t="shared" ref="PG62:PG69" si="150">AVERAGE(NZ62:PD62,)</f>
        <v>0</v>
      </c>
      <c r="PT62" t="s">
        <v>0</v>
      </c>
      <c r="PU62" t="s">
        <v>0</v>
      </c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C62" s="65">
        <f t="shared" ref="RC62:RC69" si="151">AVERAGE(PV62:QZ62,)</f>
        <v>0</v>
      </c>
      <c r="RQ62" t="s">
        <v>0</v>
      </c>
      <c r="RR62" t="s">
        <v>0</v>
      </c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Z62" s="65">
        <f t="shared" ref="SZ62:SZ69" si="152">AVERAGE(RS62:SW62,)</f>
        <v>0</v>
      </c>
    </row>
    <row r="63" spans="1:521" ht="15.75" thickBot="1" x14ac:dyDescent="0.3">
      <c r="B63" t="s">
        <v>0</v>
      </c>
      <c r="C63" t="s">
        <v>0</v>
      </c>
      <c r="D63" s="56">
        <v>8.3999999999999995E-3</v>
      </c>
      <c r="E63" s="52">
        <v>2.4400000000000002E-2</v>
      </c>
      <c r="F63" s="52">
        <v>1.2200000000000001E-2</v>
      </c>
      <c r="G63" s="29"/>
      <c r="H63" s="29"/>
      <c r="I63" s="58">
        <v>1.9099999999999999E-2</v>
      </c>
      <c r="J63" s="60">
        <v>1.6400000000000001E-2</v>
      </c>
      <c r="K63" s="53">
        <v>1.46E-2</v>
      </c>
      <c r="L63" s="57">
        <v>1.26E-2</v>
      </c>
      <c r="M63" s="52">
        <v>6.0000000000000001E-3</v>
      </c>
      <c r="N63" s="29"/>
      <c r="O63" s="29"/>
      <c r="P63" s="58">
        <v>1.6799999999999999E-2</v>
      </c>
      <c r="Q63" s="52">
        <v>8.5000000000000006E-3</v>
      </c>
      <c r="R63" s="51">
        <v>4.1999999999999997E-3</v>
      </c>
      <c r="S63" s="52">
        <v>1.2200000000000001E-2</v>
      </c>
      <c r="T63" s="57">
        <v>1.7999999999999999E-2</v>
      </c>
      <c r="U63" s="29"/>
      <c r="V63" s="29"/>
      <c r="W63" s="53">
        <v>4.0000000000000001E-3</v>
      </c>
      <c r="X63" s="57">
        <v>8.8999999999999999E-3</v>
      </c>
      <c r="Y63" s="58">
        <v>1.8E-3</v>
      </c>
      <c r="Z63" s="53">
        <v>7.1999999999999998E-3</v>
      </c>
      <c r="AA63" s="52">
        <v>1.2999999999999999E-2</v>
      </c>
      <c r="AB63" s="29"/>
      <c r="AC63" s="29"/>
      <c r="AD63" s="52">
        <v>2.07E-2</v>
      </c>
      <c r="AE63" s="52">
        <v>7.7000000000000002E-3</v>
      </c>
      <c r="AF63" s="52">
        <v>9.4999999999999998E-3</v>
      </c>
      <c r="AG63" s="58">
        <v>1.7399999999999999E-2</v>
      </c>
      <c r="AH63" s="60">
        <v>3.5799999999999998E-2</v>
      </c>
      <c r="AK63" s="65">
        <f t="shared" si="144"/>
        <v>1.2475000000000002E-2</v>
      </c>
      <c r="AN63" t="s">
        <v>0</v>
      </c>
      <c r="AP63" s="29"/>
      <c r="AQ63" s="29"/>
      <c r="AR63" s="49">
        <v>3.7999999999999999E-2</v>
      </c>
      <c r="AS63" s="52">
        <v>2.53E-2</v>
      </c>
      <c r="AT63" s="57">
        <v>1.0999999999999999E-2</v>
      </c>
      <c r="AU63" s="55">
        <v>1.2200000000000001E-2</v>
      </c>
      <c r="AV63" s="55">
        <v>1.67E-2</v>
      </c>
      <c r="AW63" s="29"/>
      <c r="AX63" s="29"/>
      <c r="AY63" s="53">
        <v>1.6899999999999998E-2</v>
      </c>
      <c r="AZ63" s="49">
        <v>9.4999999999999998E-3</v>
      </c>
      <c r="BA63" s="55">
        <v>1.77E-2</v>
      </c>
      <c r="BB63" s="57">
        <v>4.1000000000000003E-3</v>
      </c>
      <c r="BC63" s="51">
        <v>6.8999999999999999E-3</v>
      </c>
      <c r="BD63" s="29"/>
      <c r="BE63" s="29"/>
      <c r="BF63" s="55">
        <v>9.4000000000000004E-3</v>
      </c>
      <c r="BG63" s="51">
        <v>1.9699999999999999E-2</v>
      </c>
      <c r="BH63" s="52">
        <v>1.8499999999999999E-2</v>
      </c>
      <c r="BI63" s="58">
        <v>2.23E-2</v>
      </c>
      <c r="BJ63" s="51">
        <v>2.3900000000000001E-2</v>
      </c>
      <c r="BK63" s="29"/>
      <c r="BL63" s="29"/>
      <c r="BM63" s="57">
        <v>5.7000000000000002E-3</v>
      </c>
      <c r="BN63" s="56">
        <v>1.14E-2</v>
      </c>
      <c r="BO63" s="56">
        <v>2.2100000000000002E-2</v>
      </c>
      <c r="BP63" s="60">
        <v>2.9899999999999999E-2</v>
      </c>
      <c r="BQ63" s="58">
        <v>2.0899999999999998E-2</v>
      </c>
      <c r="BR63" s="29"/>
      <c r="BS63" s="29"/>
      <c r="BT63" s="29"/>
      <c r="BW63" s="65">
        <f t="shared" si="149"/>
        <v>1.6290476190476185E-2</v>
      </c>
      <c r="CB63" t="s">
        <v>0</v>
      </c>
      <c r="CC63" t="s">
        <v>0</v>
      </c>
      <c r="CD63" s="29"/>
      <c r="CE63" s="53">
        <v>2.7799999999999998E-2</v>
      </c>
      <c r="CF63" s="51">
        <v>1.8599999999999998E-2</v>
      </c>
      <c r="CG63" s="51">
        <v>2.86E-2</v>
      </c>
      <c r="CH63" s="58">
        <v>4.36E-2</v>
      </c>
      <c r="CI63" s="60">
        <v>2.6200000000000001E-2</v>
      </c>
      <c r="CJ63" s="29"/>
      <c r="CK63" s="29"/>
      <c r="CL63" s="58">
        <v>9.8299999999999998E-2</v>
      </c>
      <c r="CM63" s="55">
        <v>7.6799999999999993E-2</v>
      </c>
      <c r="CN63" s="49">
        <v>5.7000000000000002E-3</v>
      </c>
      <c r="CO63" s="56">
        <v>6.4799999999999996E-2</v>
      </c>
      <c r="CP63" s="57">
        <v>6.7000000000000004E-2</v>
      </c>
      <c r="CQ63" s="29"/>
      <c r="CR63" s="29"/>
      <c r="CS63" s="56">
        <v>2.8199999999999999E-2</v>
      </c>
      <c r="CT63" s="55">
        <v>-5.9999999999999995E-4</v>
      </c>
      <c r="CU63" s="52">
        <v>0.1056</v>
      </c>
      <c r="CV63" s="53">
        <v>5.79E-2</v>
      </c>
      <c r="CW63" s="53">
        <v>1.3100000000000001E-2</v>
      </c>
      <c r="CX63" s="29"/>
      <c r="CY63" s="29"/>
      <c r="CZ63" s="56">
        <v>2.4899999999999999E-2</v>
      </c>
      <c r="DA63" s="51">
        <v>9.2600000000000002E-2</v>
      </c>
      <c r="DB63" s="58">
        <v>3.9800000000000002E-2</v>
      </c>
      <c r="DC63" s="53">
        <v>2.6499999999999999E-2</v>
      </c>
      <c r="DD63" s="60">
        <v>4.24E-2</v>
      </c>
      <c r="DE63" s="29"/>
      <c r="DF63" s="29"/>
      <c r="DG63" s="60">
        <v>3.4599999999999999E-2</v>
      </c>
      <c r="DH63" s="60">
        <v>2.2200000000000001E-2</v>
      </c>
      <c r="DK63" s="65">
        <f t="shared" ref="DK63:DK68" si="153">AVERAGE(CD63:DH63,)</f>
        <v>4.1069565217391302E-2</v>
      </c>
      <c r="DQ63" t="s">
        <v>0</v>
      </c>
      <c r="DR63" t="s">
        <v>0</v>
      </c>
      <c r="DS63" s="52">
        <v>0.02</v>
      </c>
      <c r="DT63" s="52">
        <v>3.5999999999999997E-2</v>
      </c>
      <c r="DU63" s="56">
        <v>2.4299999999999999E-2</v>
      </c>
      <c r="DV63" s="29"/>
      <c r="DW63" s="29"/>
      <c r="DX63" s="55">
        <v>3.4200000000000001E-2</v>
      </c>
      <c r="DY63" s="56">
        <v>1.54E-2</v>
      </c>
      <c r="DZ63" s="51">
        <v>2.4299999999999999E-2</v>
      </c>
      <c r="EA63" s="58">
        <v>4.4000000000000003E-3</v>
      </c>
      <c r="EB63" s="60">
        <v>4.1999999999999997E-3</v>
      </c>
      <c r="EC63" s="29"/>
      <c r="ED63" s="29"/>
      <c r="EE63" s="51">
        <v>2.1499999999999998E-2</v>
      </c>
      <c r="EF63" s="56">
        <v>2.0299999999999999E-2</v>
      </c>
      <c r="EG63" s="52">
        <v>5.21E-2</v>
      </c>
      <c r="EH63" s="55">
        <v>2.9100000000000001E-2</v>
      </c>
      <c r="EI63" s="55">
        <v>1.18E-2</v>
      </c>
      <c r="EJ63" s="29"/>
      <c r="EK63" s="29"/>
      <c r="EL63" s="57">
        <v>2.0400000000000001E-2</v>
      </c>
      <c r="EM63" s="60">
        <v>2.6800000000000001E-2</v>
      </c>
      <c r="EN63" s="51">
        <v>2.01E-2</v>
      </c>
      <c r="EO63" s="55">
        <v>3.6400000000000002E-2</v>
      </c>
      <c r="EP63" s="56">
        <v>1.52E-2</v>
      </c>
      <c r="EQ63" s="29"/>
      <c r="ER63" s="29"/>
      <c r="ES63" s="49">
        <v>2.1999999999999999E-2</v>
      </c>
      <c r="ET63" s="55">
        <v>1.15E-2</v>
      </c>
      <c r="EU63" s="55">
        <v>3.0300000000000001E-2</v>
      </c>
      <c r="EV63" s="58">
        <v>5.7500000000000002E-2</v>
      </c>
      <c r="EW63" s="29"/>
      <c r="EZ63" s="65">
        <f t="shared" si="145"/>
        <v>2.338260869565217E-2</v>
      </c>
      <c r="FG63" t="s">
        <v>0</v>
      </c>
      <c r="FH63" t="s">
        <v>0</v>
      </c>
      <c r="FI63" s="52">
        <v>5.04E-2</v>
      </c>
      <c r="FJ63" s="29"/>
      <c r="FK63" s="29"/>
      <c r="FL63" s="57">
        <v>1.4800000000000001E-2</v>
      </c>
      <c r="FM63" s="53">
        <v>1.72E-2</v>
      </c>
      <c r="FN63" s="56">
        <v>1.38E-2</v>
      </c>
      <c r="FO63" s="55">
        <v>5.8400000000000001E-2</v>
      </c>
      <c r="FP63" s="51">
        <v>1.3100000000000001E-2</v>
      </c>
      <c r="FQ63" s="29"/>
      <c r="FR63" s="29"/>
      <c r="FS63" s="56">
        <v>2.8500000000000001E-2</v>
      </c>
      <c r="FT63" s="56">
        <v>3.0700000000000002E-2</v>
      </c>
      <c r="FU63" s="52">
        <v>1.3299999999999999E-2</v>
      </c>
      <c r="FV63" s="49">
        <v>4.0000000000000002E-4</v>
      </c>
      <c r="FW63" s="58">
        <v>4.19E-2</v>
      </c>
      <c r="FX63" s="29"/>
      <c r="FY63" s="29"/>
      <c r="FZ63" s="55">
        <v>4.5499999999999999E-2</v>
      </c>
      <c r="GA63" s="53">
        <v>7.7999999999999996E-3</v>
      </c>
      <c r="GB63" s="56">
        <v>2.3300000000000001E-2</v>
      </c>
      <c r="GC63" s="51">
        <v>1.5900000000000001E-2</v>
      </c>
      <c r="GD63" s="56">
        <v>1.6199999999999999E-2</v>
      </c>
      <c r="GE63" s="29"/>
      <c r="GF63" s="29"/>
      <c r="GG63" s="53">
        <v>1.0800000000000001E-2</v>
      </c>
      <c r="GH63" s="55">
        <v>5.7200000000000001E-2</v>
      </c>
      <c r="GI63" s="57">
        <v>1.7100000000000001E-2</v>
      </c>
      <c r="GJ63" s="56">
        <v>1.4E-2</v>
      </c>
      <c r="GK63" s="58">
        <v>8.3000000000000001E-3</v>
      </c>
      <c r="GL63" s="29"/>
      <c r="GM63" s="29"/>
      <c r="GP63" s="65">
        <f t="shared" si="146"/>
        <v>2.2663636363636361E-2</v>
      </c>
      <c r="GV63" t="s">
        <v>0</v>
      </c>
      <c r="GX63" t="s">
        <v>0</v>
      </c>
      <c r="GY63" t="s">
        <v>0</v>
      </c>
      <c r="GZ63" s="55">
        <v>6.13E-2</v>
      </c>
      <c r="HA63" s="51">
        <v>1.4200000000000001E-2</v>
      </c>
      <c r="HB63" s="53">
        <v>1.43E-2</v>
      </c>
      <c r="HC63" s="56">
        <v>2.6800000000000001E-2</v>
      </c>
      <c r="HD63" s="55">
        <v>3.8699999999999998E-2</v>
      </c>
      <c r="HE63" s="29"/>
      <c r="HF63" s="29"/>
      <c r="HG63" s="53">
        <v>2.53E-2</v>
      </c>
      <c r="HH63" s="58">
        <v>3.5099999999999999E-2</v>
      </c>
      <c r="HI63" s="53">
        <v>1.7600000000000001E-2</v>
      </c>
      <c r="HJ63" s="52">
        <v>6.6699999999999995E-2</v>
      </c>
      <c r="HK63" s="53">
        <v>3.2599999999999997E-2</v>
      </c>
      <c r="HL63" s="29"/>
      <c r="HM63" s="29"/>
      <c r="HN63" s="51">
        <v>1.8800000000000001E-2</v>
      </c>
      <c r="HO63" s="57">
        <v>1.49E-2</v>
      </c>
      <c r="HP63" s="49">
        <v>8.6999999999999994E-3</v>
      </c>
      <c r="HQ63" s="52">
        <v>2.1100000000000001E-2</v>
      </c>
      <c r="HR63" s="57">
        <v>1.18E-2</v>
      </c>
      <c r="HS63" s="29"/>
      <c r="HT63" s="29"/>
      <c r="HU63" s="51">
        <v>3.3599999999999998E-2</v>
      </c>
      <c r="HV63" s="60">
        <v>1.26E-2</v>
      </c>
      <c r="HW63" s="56">
        <v>2.1600000000000001E-2</v>
      </c>
      <c r="HX63" s="52">
        <v>1.1999999999999999E-3</v>
      </c>
      <c r="HY63" s="57">
        <v>1.55E-2</v>
      </c>
      <c r="HZ63" s="29"/>
      <c r="IA63" s="29"/>
      <c r="IB63" s="53">
        <v>8.9999999999999993E-3</v>
      </c>
      <c r="IC63" s="53">
        <v>2.24E-2</v>
      </c>
      <c r="ID63" s="29"/>
      <c r="IG63" s="65">
        <f t="shared" si="147"/>
        <v>2.2773913043478259E-2</v>
      </c>
      <c r="IP63" t="s">
        <v>0</v>
      </c>
      <c r="IQ63" t="s">
        <v>0</v>
      </c>
      <c r="IR63" s="49">
        <v>1.52E-2</v>
      </c>
      <c r="IS63" s="55">
        <v>4.8999999999999998E-3</v>
      </c>
      <c r="IT63" s="51">
        <v>1.5E-3</v>
      </c>
      <c r="IU63" s="29"/>
      <c r="IV63" s="29"/>
      <c r="IW63" s="53">
        <v>2.3300000000000001E-2</v>
      </c>
      <c r="IX63" s="57">
        <v>1.03E-2</v>
      </c>
      <c r="IY63" s="53">
        <v>1.1900000000000001E-2</v>
      </c>
      <c r="IZ63" s="57">
        <v>1.3100000000000001E-2</v>
      </c>
      <c r="JA63" s="58">
        <v>1.09E-2</v>
      </c>
      <c r="JB63" s="29"/>
      <c r="JC63" s="29"/>
      <c r="JD63" s="57">
        <v>1.1900000000000001E-2</v>
      </c>
      <c r="JE63" s="56">
        <v>6.8999999999999999E-3</v>
      </c>
      <c r="JF63" s="53">
        <v>1.8599999999999998E-2</v>
      </c>
      <c r="JG63" s="56">
        <v>1.17E-2</v>
      </c>
      <c r="JH63" s="53">
        <v>1.1299999999999999E-2</v>
      </c>
      <c r="JI63" s="29"/>
      <c r="JJ63" s="29"/>
      <c r="JK63" s="53">
        <v>1.03E-2</v>
      </c>
      <c r="JL63" s="58">
        <v>9.1999999999999998E-3</v>
      </c>
      <c r="JM63" s="55">
        <v>1.95E-2</v>
      </c>
      <c r="JN63" s="58">
        <v>2.07E-2</v>
      </c>
      <c r="JO63" s="58">
        <v>2.1299999999999999E-2</v>
      </c>
      <c r="JP63" s="29"/>
      <c r="JQ63" s="29"/>
      <c r="JR63" s="51">
        <v>1.7299999999999999E-2</v>
      </c>
      <c r="JS63" s="56">
        <v>1.9599999999999999E-2</v>
      </c>
      <c r="JT63" s="51">
        <v>1.55E-2</v>
      </c>
      <c r="JU63" s="58">
        <v>2.3900000000000001E-2</v>
      </c>
      <c r="JV63" s="57">
        <v>3.6900000000000002E-2</v>
      </c>
      <c r="JY63" s="65">
        <f t="shared" si="148"/>
        <v>1.4404166666666664E-2</v>
      </c>
      <c r="KI63" t="s">
        <v>0</v>
      </c>
      <c r="KK63" s="29"/>
      <c r="KL63" s="29"/>
      <c r="KM63" s="57">
        <v>1.26E-2</v>
      </c>
      <c r="KN63" s="56">
        <v>1.9699999999999999E-2</v>
      </c>
      <c r="KO63" s="52">
        <v>0.01</v>
      </c>
      <c r="KP63" s="51">
        <v>1.11E-2</v>
      </c>
      <c r="KQ63" s="56">
        <v>2.4799999999999999E-2</v>
      </c>
      <c r="KR63" s="29"/>
      <c r="KS63" s="29"/>
      <c r="KT63" s="52">
        <v>1.0699999999999999E-2</v>
      </c>
      <c r="KU63" s="58">
        <v>6.7999999999999996E-3</v>
      </c>
      <c r="KV63" s="55">
        <v>2.0799999999999999E-2</v>
      </c>
      <c r="KW63" s="56">
        <v>2.06E-2</v>
      </c>
      <c r="KX63" s="58">
        <v>1.1900000000000001E-2</v>
      </c>
      <c r="KY63" s="29"/>
      <c r="KZ63" s="29"/>
      <c r="LA63" s="55">
        <v>1.01E-2</v>
      </c>
      <c r="LB63" s="60">
        <v>9.2999999999999992E-3</v>
      </c>
      <c r="LC63" s="55">
        <v>2.01E-2</v>
      </c>
      <c r="LD63" s="60">
        <v>2.2000000000000001E-3</v>
      </c>
      <c r="LE63" s="60">
        <v>2.1000000000000001E-2</v>
      </c>
      <c r="LF63" s="29"/>
      <c r="LG63" s="29"/>
      <c r="LH63" s="56">
        <v>7.1000000000000004E-3</v>
      </c>
      <c r="LI63" s="53">
        <v>1.6199999999999999E-2</v>
      </c>
      <c r="LJ63" s="51">
        <v>1.09E-2</v>
      </c>
      <c r="LK63" s="55">
        <v>1.44E-2</v>
      </c>
      <c r="LL63" s="51">
        <v>3.1899999999999998E-2</v>
      </c>
      <c r="LM63" s="29"/>
      <c r="LN63" s="29"/>
      <c r="LO63" s="52">
        <v>1.5900000000000001E-2</v>
      </c>
      <c r="LR63" s="65">
        <f>AVERAGE(KK63:LO63,)</f>
        <v>1.4004545454545454E-2</v>
      </c>
      <c r="MC63" t="s">
        <v>0</v>
      </c>
      <c r="MD63" t="s">
        <v>0</v>
      </c>
      <c r="ME63" s="51">
        <v>1.3899999999999999E-2</v>
      </c>
      <c r="MF63" s="57">
        <v>1.3599999999999999E-2</v>
      </c>
      <c r="MG63" s="57">
        <v>2.8899999999999999E-2</v>
      </c>
      <c r="MH63" s="49">
        <v>9.4999999999999998E-3</v>
      </c>
      <c r="MI63" s="29"/>
      <c r="MJ63" s="29"/>
      <c r="MK63" s="60">
        <v>1.67E-2</v>
      </c>
      <c r="ML63" s="56">
        <v>3.0300000000000001E-2</v>
      </c>
      <c r="MM63" s="55">
        <v>2.41E-2</v>
      </c>
      <c r="MN63" s="60">
        <v>2.6499999999999999E-2</v>
      </c>
      <c r="MO63" s="49">
        <v>1.0800000000000001E-2</v>
      </c>
      <c r="MP63" s="29"/>
      <c r="MQ63" s="29"/>
      <c r="MR63" s="51">
        <v>1.6E-2</v>
      </c>
      <c r="MS63" s="60">
        <v>1.0999999999999999E-2</v>
      </c>
      <c r="MT63" s="52">
        <v>2.4199999999999999E-2</v>
      </c>
      <c r="MU63" s="60">
        <v>6.3E-3</v>
      </c>
      <c r="MV63" s="57">
        <v>1.2200000000000001E-2</v>
      </c>
      <c r="MW63" s="29"/>
      <c r="MX63" s="29"/>
      <c r="MY63" s="56">
        <v>2.24E-2</v>
      </c>
      <c r="MZ63" s="57">
        <v>2.8199999999999999E-2</v>
      </c>
      <c r="NA63" s="58">
        <v>1.7000000000000001E-2</v>
      </c>
      <c r="NB63" s="58">
        <v>1.4200000000000001E-2</v>
      </c>
      <c r="NC63" s="51">
        <v>1.04E-2</v>
      </c>
      <c r="ND63" s="29"/>
      <c r="NE63" s="29"/>
      <c r="NF63" s="29"/>
      <c r="NG63" s="29"/>
      <c r="NH63" s="29"/>
      <c r="NI63" s="29"/>
      <c r="NL63" s="65">
        <f>AVERAGE(ME63:NI63,)</f>
        <v>1.6809999999999999E-2</v>
      </c>
      <c r="NX63" t="s">
        <v>0</v>
      </c>
      <c r="NY63" t="s">
        <v>0</v>
      </c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G63" s="65">
        <f t="shared" si="150"/>
        <v>0</v>
      </c>
      <c r="PT63" t="s">
        <v>0</v>
      </c>
      <c r="PU63" t="s">
        <v>0</v>
      </c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C63" s="65">
        <f t="shared" si="151"/>
        <v>0</v>
      </c>
      <c r="RQ63" t="s">
        <v>0</v>
      </c>
      <c r="RR63" t="s">
        <v>0</v>
      </c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Z63" s="65">
        <f t="shared" si="152"/>
        <v>0</v>
      </c>
    </row>
    <row r="64" spans="1:521" ht="15.75" thickBot="1" x14ac:dyDescent="0.3">
      <c r="D64" s="57">
        <v>0</v>
      </c>
      <c r="E64" s="55">
        <v>1.6400000000000001E-2</v>
      </c>
      <c r="F64" s="55">
        <v>3.5999999999999999E-3</v>
      </c>
      <c r="G64" s="29"/>
      <c r="H64" s="29"/>
      <c r="I64" s="55">
        <v>1.11E-2</v>
      </c>
      <c r="J64" s="56">
        <v>1.5E-3</v>
      </c>
      <c r="K64" s="52">
        <v>1.2699999999999999E-2</v>
      </c>
      <c r="L64" s="58">
        <v>1.0200000000000001E-2</v>
      </c>
      <c r="M64" s="58">
        <v>-3.8E-3</v>
      </c>
      <c r="N64" s="29"/>
      <c r="O64" s="29"/>
      <c r="P64" s="53">
        <v>9.7999999999999997E-3</v>
      </c>
      <c r="Q64" s="57">
        <v>-5.9999999999999995E-4</v>
      </c>
      <c r="R64" s="55">
        <v>3.5999999999999999E-3</v>
      </c>
      <c r="S64" s="55">
        <v>-1.1000000000000001E-3</v>
      </c>
      <c r="T64" s="55">
        <v>1.1999999999999999E-3</v>
      </c>
      <c r="U64" s="29"/>
      <c r="V64" s="29"/>
      <c r="W64" s="51">
        <v>1.1999999999999999E-3</v>
      </c>
      <c r="X64" s="58">
        <v>2.3999999999999998E-3</v>
      </c>
      <c r="Y64" s="60">
        <v>-8.0000000000000004E-4</v>
      </c>
      <c r="Z64" s="55">
        <v>6.3E-3</v>
      </c>
      <c r="AA64" s="49">
        <v>4.0000000000000002E-4</v>
      </c>
      <c r="AB64" s="29"/>
      <c r="AC64" s="29"/>
      <c r="AD64" s="57">
        <v>1.8700000000000001E-2</v>
      </c>
      <c r="AE64" s="53">
        <v>7.7000000000000002E-3</v>
      </c>
      <c r="AF64" s="56">
        <v>4.8999999999999998E-3</v>
      </c>
      <c r="AG64" s="60">
        <v>2.8E-3</v>
      </c>
      <c r="AH64" s="58">
        <v>3.2399999999999998E-2</v>
      </c>
      <c r="AK64" s="65">
        <f t="shared" si="144"/>
        <v>5.8583333333333334E-3</v>
      </c>
      <c r="AP64" s="29"/>
      <c r="AQ64" s="29"/>
      <c r="AR64" s="58">
        <v>1.8599999999999998E-2</v>
      </c>
      <c r="AS64" s="51">
        <v>1.9599999999999999E-2</v>
      </c>
      <c r="AT64" s="55">
        <v>8.0000000000000002E-3</v>
      </c>
      <c r="AU64" s="56">
        <v>3.5999999999999999E-3</v>
      </c>
      <c r="AV64" s="56">
        <v>4.4999999999999997E-3</v>
      </c>
      <c r="AW64" s="29"/>
      <c r="AX64" s="29"/>
      <c r="AY64" s="56">
        <v>6.9999999999999999E-4</v>
      </c>
      <c r="AZ64" s="52">
        <v>6.7999999999999996E-3</v>
      </c>
      <c r="BA64" s="51">
        <v>-2.3999999999999998E-3</v>
      </c>
      <c r="BB64" s="52">
        <v>-2.3999999999999998E-3</v>
      </c>
      <c r="BC64" s="57">
        <v>5.0000000000000001E-3</v>
      </c>
      <c r="BD64" s="29"/>
      <c r="BE64" s="29"/>
      <c r="BF64" s="49">
        <v>4.7999999999999996E-3</v>
      </c>
      <c r="BG64" s="55">
        <v>6.1000000000000004E-3</v>
      </c>
      <c r="BH64" s="49">
        <v>1.6899999999999998E-2</v>
      </c>
      <c r="BI64" s="55">
        <v>1.03E-2</v>
      </c>
      <c r="BJ64" s="60">
        <v>1.0999999999999999E-2</v>
      </c>
      <c r="BK64" s="29"/>
      <c r="BL64" s="29"/>
      <c r="BM64" s="52">
        <v>3.5999999999999999E-3</v>
      </c>
      <c r="BN64" s="58">
        <v>9.2999999999999992E-3</v>
      </c>
      <c r="BO64" s="52">
        <v>1.8200000000000001E-2</v>
      </c>
      <c r="BP64" s="53">
        <v>3.3E-3</v>
      </c>
      <c r="BQ64" s="52">
        <v>1.9900000000000001E-2</v>
      </c>
      <c r="BR64" s="29"/>
      <c r="BS64" s="29"/>
      <c r="BT64" s="29"/>
      <c r="BW64" s="65">
        <f t="shared" si="149"/>
        <v>7.8761904761904759E-3</v>
      </c>
      <c r="CA64" t="s">
        <v>0</v>
      </c>
      <c r="CD64" s="29"/>
      <c r="CE64" s="55">
        <v>2.2599999999999999E-2</v>
      </c>
      <c r="CF64" s="58">
        <v>6.1000000000000004E-3</v>
      </c>
      <c r="CG64" s="49">
        <v>1.9400000000000001E-2</v>
      </c>
      <c r="CH64" s="51">
        <v>2.01E-2</v>
      </c>
      <c r="CI64" s="51">
        <v>2.6100000000000002E-2</v>
      </c>
      <c r="CJ64" s="29"/>
      <c r="CK64" s="29"/>
      <c r="CL64" s="51">
        <v>2.5399999999999999E-2</v>
      </c>
      <c r="CM64" s="49">
        <v>-4.0000000000000002E-4</v>
      </c>
      <c r="CN64" s="57">
        <v>1.6000000000000001E-3</v>
      </c>
      <c r="CO64" s="58">
        <v>5.3699999999999998E-2</v>
      </c>
      <c r="CP64" s="49">
        <v>3.0499999999999999E-2</v>
      </c>
      <c r="CQ64" s="29"/>
      <c r="CR64" s="29"/>
      <c r="CS64" s="52">
        <v>2.01E-2</v>
      </c>
      <c r="CT64" s="56">
        <v>-1.5599999999999999E-2</v>
      </c>
      <c r="CU64" s="56">
        <v>8.6199999999999999E-2</v>
      </c>
      <c r="CV64" s="52">
        <v>1.7100000000000001E-2</v>
      </c>
      <c r="CW64" s="49">
        <v>1.3100000000000001E-2</v>
      </c>
      <c r="CX64" s="29"/>
      <c r="CY64" s="29"/>
      <c r="CZ64" s="57">
        <v>1.6899999999999998E-2</v>
      </c>
      <c r="DA64" s="58">
        <v>-2.0400000000000001E-2</v>
      </c>
      <c r="DB64" s="56">
        <v>-2.3999999999999998E-3</v>
      </c>
      <c r="DC64" s="60">
        <v>8.5000000000000006E-3</v>
      </c>
      <c r="DD64" s="49">
        <v>3.7199999999999997E-2</v>
      </c>
      <c r="DE64" s="29"/>
      <c r="DF64" s="29"/>
      <c r="DG64" s="52">
        <v>2.5000000000000001E-2</v>
      </c>
      <c r="DH64" s="57">
        <v>4.7000000000000002E-3</v>
      </c>
      <c r="DK64" s="65">
        <f>AVERAGE(CD64:DH64,)</f>
        <v>1.7195652173913046E-2</v>
      </c>
      <c r="DS64" s="51">
        <v>1.23E-2</v>
      </c>
      <c r="DT64" s="49">
        <v>1.9900000000000001E-2</v>
      </c>
      <c r="DU64" s="58">
        <v>1.43E-2</v>
      </c>
      <c r="DV64" s="29"/>
      <c r="DW64" s="29"/>
      <c r="DX64" s="52">
        <v>-2.18E-2</v>
      </c>
      <c r="DY64" s="51">
        <v>1.21E-2</v>
      </c>
      <c r="DZ64" s="57">
        <v>-7.7000000000000002E-3</v>
      </c>
      <c r="EA64" s="51">
        <v>4.0000000000000002E-4</v>
      </c>
      <c r="EB64" s="56">
        <v>2.0999999999999999E-3</v>
      </c>
      <c r="EC64" s="29"/>
      <c r="ED64" s="29"/>
      <c r="EE64" s="55">
        <v>2.1100000000000001E-2</v>
      </c>
      <c r="EF64" s="58">
        <v>1.7399999999999999E-2</v>
      </c>
      <c r="EG64" s="56">
        <v>3.7400000000000003E-2</v>
      </c>
      <c r="EH64" s="52">
        <v>1.61E-2</v>
      </c>
      <c r="EI64" s="51">
        <v>-2.8E-3</v>
      </c>
      <c r="EJ64" s="29"/>
      <c r="EK64" s="29"/>
      <c r="EL64" s="58">
        <v>1.78E-2</v>
      </c>
      <c r="EM64" s="56">
        <v>2.4299999999999999E-2</v>
      </c>
      <c r="EN64" s="52">
        <v>3.0000000000000001E-3</v>
      </c>
      <c r="EO64" s="52">
        <v>3.8E-3</v>
      </c>
      <c r="EP64" s="51">
        <v>2.3E-3</v>
      </c>
      <c r="EQ64" s="29"/>
      <c r="ER64" s="29"/>
      <c r="ES64" s="55">
        <v>9.9000000000000008E-3</v>
      </c>
      <c r="ET64" s="49">
        <v>4.7999999999999996E-3</v>
      </c>
      <c r="EU64" s="58">
        <v>3.5000000000000001E-3</v>
      </c>
      <c r="EV64" s="52">
        <v>8.9999999999999993E-3</v>
      </c>
      <c r="EW64" s="29"/>
      <c r="EZ64" s="65">
        <f t="shared" si="145"/>
        <v>8.6608695652173901E-3</v>
      </c>
      <c r="FI64" s="60">
        <v>4.9700000000000001E-2</v>
      </c>
      <c r="FJ64" s="29"/>
      <c r="FK64" s="29"/>
      <c r="FL64" s="55">
        <v>1.09E-2</v>
      </c>
      <c r="FM64" s="49">
        <v>1.6E-2</v>
      </c>
      <c r="FN64" s="58">
        <v>3.2000000000000002E-3</v>
      </c>
      <c r="FO64" s="58">
        <v>-1.5599999999999999E-2</v>
      </c>
      <c r="FP64" s="55">
        <v>7.4000000000000003E-3</v>
      </c>
      <c r="FQ64" s="29"/>
      <c r="FR64" s="29"/>
      <c r="FS64" s="52">
        <v>1.37E-2</v>
      </c>
      <c r="FT64" s="52">
        <v>1.8499999999999999E-2</v>
      </c>
      <c r="FU64" s="55">
        <v>8.3000000000000001E-3</v>
      </c>
      <c r="FV64" s="57">
        <v>1E-4</v>
      </c>
      <c r="FW64" s="57">
        <v>2.9899999999999999E-2</v>
      </c>
      <c r="FX64" s="29"/>
      <c r="FY64" s="29"/>
      <c r="FZ64" s="58">
        <v>2.2499999999999999E-2</v>
      </c>
      <c r="GA64" s="58">
        <v>1.1999999999999999E-3</v>
      </c>
      <c r="GB64" s="58">
        <v>9.1000000000000004E-3</v>
      </c>
      <c r="GC64" s="58">
        <v>3.7000000000000002E-3</v>
      </c>
      <c r="GD64" s="52">
        <v>5.4999999999999997E-3</v>
      </c>
      <c r="GE64" s="29"/>
      <c r="GF64" s="29"/>
      <c r="GG64" s="49">
        <v>5.3E-3</v>
      </c>
      <c r="GH64" s="51">
        <v>3.7600000000000001E-2</v>
      </c>
      <c r="GI64" s="49">
        <v>8.9999999999999998E-4</v>
      </c>
      <c r="GJ64" s="49">
        <v>9.5999999999999992E-3</v>
      </c>
      <c r="GK64" s="51">
        <v>7.7999999999999996E-3</v>
      </c>
      <c r="GL64" s="29"/>
      <c r="GM64" s="29"/>
      <c r="GP64" s="65">
        <f t="shared" si="146"/>
        <v>1.115E-2</v>
      </c>
      <c r="GZ64" s="51">
        <v>3.85E-2</v>
      </c>
      <c r="HA64" s="55">
        <v>5.4999999999999997E-3</v>
      </c>
      <c r="HB64" s="51">
        <v>-2.3999999999999998E-3</v>
      </c>
      <c r="HC64" s="53">
        <v>6.7999999999999996E-3</v>
      </c>
      <c r="HD64" s="53">
        <v>2.1100000000000001E-2</v>
      </c>
      <c r="HE64" s="29"/>
      <c r="HF64" s="29"/>
      <c r="HG64" s="56">
        <v>3.7000000000000002E-3</v>
      </c>
      <c r="HH64" s="51">
        <v>4.4000000000000003E-3</v>
      </c>
      <c r="HI64" s="49">
        <v>1.9E-3</v>
      </c>
      <c r="HJ64" s="56">
        <v>6.5500000000000003E-2</v>
      </c>
      <c r="HK64" s="57">
        <v>1.8499999999999999E-2</v>
      </c>
      <c r="HL64" s="29"/>
      <c r="HM64" s="29"/>
      <c r="HN64" s="49">
        <v>1.2500000000000001E-2</v>
      </c>
      <c r="HO64" s="60">
        <v>1.4500000000000001E-2</v>
      </c>
      <c r="HP64" s="52">
        <v>2.0999999999999999E-3</v>
      </c>
      <c r="HQ64" s="55">
        <v>5.4999999999999997E-3</v>
      </c>
      <c r="HR64" s="55">
        <v>5.4999999999999997E-3</v>
      </c>
      <c r="HS64" s="29"/>
      <c r="HT64" s="29"/>
      <c r="HU64" s="58">
        <v>1.5800000000000002E-2</v>
      </c>
      <c r="HV64" s="53">
        <v>8.0999999999999996E-3</v>
      </c>
      <c r="HW64" s="60">
        <v>7.4999999999999997E-3</v>
      </c>
      <c r="HX64" s="57">
        <v>-1E-4</v>
      </c>
      <c r="HY64" s="52">
        <v>1.46E-2</v>
      </c>
      <c r="HZ64" s="29"/>
      <c r="IA64" s="29"/>
      <c r="IB64" s="57">
        <v>5.8999999999999999E-3</v>
      </c>
      <c r="IC64" s="49">
        <v>2.24E-2</v>
      </c>
      <c r="ID64" s="29"/>
      <c r="IG64" s="65">
        <f t="shared" si="147"/>
        <v>1.2078260869565219E-2</v>
      </c>
      <c r="IR64" s="53">
        <v>-1.1999999999999999E-3</v>
      </c>
      <c r="IS64" s="52">
        <v>-2.5000000000000001E-3</v>
      </c>
      <c r="IT64" s="55">
        <v>1.1000000000000001E-3</v>
      </c>
      <c r="IU64" s="29"/>
      <c r="IV64" s="29"/>
      <c r="IW64" s="56">
        <v>2.0000000000000001E-4</v>
      </c>
      <c r="IX64" s="56">
        <v>8.9999999999999993E-3</v>
      </c>
      <c r="IY64" s="58">
        <v>8.8000000000000005E-3</v>
      </c>
      <c r="IZ64" s="51">
        <v>9.4999999999999998E-3</v>
      </c>
      <c r="JA64" s="49">
        <v>2.3999999999999998E-3</v>
      </c>
      <c r="JB64" s="29"/>
      <c r="JC64" s="29"/>
      <c r="JD64" s="56">
        <v>7.7999999999999996E-3</v>
      </c>
      <c r="JE64" s="60">
        <v>-5.4000000000000003E-3</v>
      </c>
      <c r="JF64" s="51">
        <v>3.2000000000000002E-3</v>
      </c>
      <c r="JG64" s="58">
        <v>3.2000000000000002E-3</v>
      </c>
      <c r="JH64" s="49">
        <v>7.9000000000000008E-3</v>
      </c>
      <c r="JI64" s="29"/>
      <c r="JJ64" s="29"/>
      <c r="JK64" s="49">
        <v>9.1999999999999998E-3</v>
      </c>
      <c r="JL64" s="56">
        <v>1.1999999999999999E-3</v>
      </c>
      <c r="JM64" s="49">
        <v>1.7500000000000002E-2</v>
      </c>
      <c r="JN64" s="55">
        <v>7.0000000000000001E-3</v>
      </c>
      <c r="JO64" s="51">
        <v>1.89E-2</v>
      </c>
      <c r="JP64" s="29"/>
      <c r="JQ64" s="29"/>
      <c r="JR64" s="49">
        <v>1.46E-2</v>
      </c>
      <c r="JS64" s="53">
        <v>9.1999999999999998E-3</v>
      </c>
      <c r="JT64" s="53">
        <v>1.0699999999999999E-2</v>
      </c>
      <c r="JU64" s="56">
        <v>1.89E-2</v>
      </c>
      <c r="JV64" s="51">
        <v>2.81E-2</v>
      </c>
      <c r="JY64" s="65">
        <f t="shared" si="148"/>
        <v>7.4708333333333337E-3</v>
      </c>
      <c r="KG64" t="s">
        <v>0</v>
      </c>
      <c r="KK64" s="29"/>
      <c r="KL64" s="29"/>
      <c r="KM64" s="51">
        <v>5.3E-3</v>
      </c>
      <c r="KN64" s="58">
        <v>6.3E-3</v>
      </c>
      <c r="KO64" s="53">
        <v>7.4000000000000003E-3</v>
      </c>
      <c r="KP64" s="58">
        <v>-1E-3</v>
      </c>
      <c r="KQ64" s="60">
        <v>1.9E-2</v>
      </c>
      <c r="KR64" s="29"/>
      <c r="KS64" s="29"/>
      <c r="KT64" s="57">
        <v>4.5999999999999999E-3</v>
      </c>
      <c r="KU64" s="57">
        <v>4.4000000000000003E-3</v>
      </c>
      <c r="KV64" s="53">
        <v>1.2500000000000001E-2</v>
      </c>
      <c r="KW64" s="55">
        <v>1.6400000000000001E-2</v>
      </c>
      <c r="KX64" s="51">
        <v>8.8000000000000005E-3</v>
      </c>
      <c r="KY64" s="29"/>
      <c r="KZ64" s="29"/>
      <c r="LA64" s="56">
        <v>-2.3E-3</v>
      </c>
      <c r="LB64" s="58">
        <v>7.6E-3</v>
      </c>
      <c r="LC64" s="49">
        <v>-3.5000000000000001E-3</v>
      </c>
      <c r="LD64" s="55">
        <v>1.4E-3</v>
      </c>
      <c r="LE64" s="55">
        <v>2.0899999999999998E-2</v>
      </c>
      <c r="LF64" s="29"/>
      <c r="LG64" s="29"/>
      <c r="LH64" s="58">
        <v>6.1000000000000004E-3</v>
      </c>
      <c r="LI64" s="58">
        <v>1.0699999999999999E-2</v>
      </c>
      <c r="LJ64" s="52">
        <v>5.5999999999999999E-3</v>
      </c>
      <c r="LK64" s="57">
        <v>1.1999999999999999E-3</v>
      </c>
      <c r="LL64" s="60">
        <v>3.0800000000000001E-2</v>
      </c>
      <c r="LM64" s="29"/>
      <c r="LN64" s="29"/>
      <c r="LO64" s="51">
        <v>7.3000000000000001E-3</v>
      </c>
      <c r="LR64" s="65">
        <f>AVERAGE(KK64:LO64,)</f>
        <v>7.7045454545454535E-3</v>
      </c>
      <c r="ME64" s="57">
        <v>2.7000000000000001E-3</v>
      </c>
      <c r="MF64" s="52">
        <v>6.6E-3</v>
      </c>
      <c r="MG64" s="58">
        <v>2.6599999999999999E-2</v>
      </c>
      <c r="MH64" s="52">
        <v>1E-3</v>
      </c>
      <c r="MI64" s="29"/>
      <c r="MJ64" s="29"/>
      <c r="MK64" s="53">
        <v>1.35E-2</v>
      </c>
      <c r="ML64" s="52">
        <v>2.7400000000000001E-2</v>
      </c>
      <c r="MM64" s="56">
        <v>1.8599999999999998E-2</v>
      </c>
      <c r="MN64" s="57">
        <v>2.3099999999999999E-2</v>
      </c>
      <c r="MO64" s="56">
        <v>6.3E-3</v>
      </c>
      <c r="MP64" s="29"/>
      <c r="MQ64" s="29"/>
      <c r="MR64" s="52">
        <v>8.8999999999999999E-3</v>
      </c>
      <c r="MS64" s="53">
        <v>4.5999999999999999E-3</v>
      </c>
      <c r="MT64" s="49">
        <v>9.1999999999999998E-3</v>
      </c>
      <c r="MU64" s="55">
        <v>8.0000000000000004E-4</v>
      </c>
      <c r="MV64" s="58">
        <v>1.17E-2</v>
      </c>
      <c r="MW64" s="29"/>
      <c r="MX64" s="29"/>
      <c r="MY64" s="52">
        <v>1.06E-2</v>
      </c>
      <c r="MZ64" s="60">
        <v>1.8E-3</v>
      </c>
      <c r="NA64" s="52">
        <v>1.32E-2</v>
      </c>
      <c r="NB64" s="57">
        <v>5.4000000000000003E-3</v>
      </c>
      <c r="NC64" s="57">
        <v>9.4000000000000004E-3</v>
      </c>
      <c r="ND64" s="29"/>
      <c r="NE64" s="29"/>
      <c r="NF64" s="29"/>
      <c r="NG64" s="29"/>
      <c r="NH64" s="29"/>
      <c r="NI64" s="29"/>
      <c r="NL64" s="65">
        <f>AVERAGE(ME64:NI64,)</f>
        <v>1.0069999999999999E-2</v>
      </c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G64" s="65">
        <f t="shared" si="150"/>
        <v>0</v>
      </c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C64" s="65">
        <f t="shared" si="151"/>
        <v>0</v>
      </c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Z64" s="65">
        <f t="shared" si="152"/>
        <v>0</v>
      </c>
    </row>
    <row r="65" spans="1:521" ht="15.75" thickBot="1" x14ac:dyDescent="0.3">
      <c r="D65" s="52">
        <v>-1.5E-3</v>
      </c>
      <c r="E65" s="53">
        <v>-5.8999999999999999E-3</v>
      </c>
      <c r="F65" s="56">
        <v>3.3999999999999998E-3</v>
      </c>
      <c r="G65" s="29"/>
      <c r="H65" s="29"/>
      <c r="I65" s="49">
        <v>-3.3E-3</v>
      </c>
      <c r="J65" s="55">
        <v>-3.3999999999999998E-3</v>
      </c>
      <c r="K65" s="51">
        <v>-1E-4</v>
      </c>
      <c r="L65" s="53">
        <v>5.9999999999999995E-4</v>
      </c>
      <c r="M65" s="56">
        <v>-7.6E-3</v>
      </c>
      <c r="N65" s="29"/>
      <c r="O65" s="29"/>
      <c r="P65" s="57">
        <v>3.3E-3</v>
      </c>
      <c r="Q65" s="53">
        <v>-2.5000000000000001E-3</v>
      </c>
      <c r="R65" s="53">
        <v>-4.0000000000000001E-3</v>
      </c>
      <c r="S65" s="57">
        <v>-1.8E-3</v>
      </c>
      <c r="T65" s="56">
        <v>-8.8999999999999999E-3</v>
      </c>
      <c r="U65" s="29"/>
      <c r="V65" s="29"/>
      <c r="W65" s="57">
        <v>-5.9999999999999995E-4</v>
      </c>
      <c r="X65" s="56">
        <v>2.3999999999999998E-3</v>
      </c>
      <c r="Y65" s="52">
        <v>-2.3E-3</v>
      </c>
      <c r="Z65" s="57">
        <v>1.6000000000000001E-3</v>
      </c>
      <c r="AA65" s="55">
        <v>-1.6000000000000001E-3</v>
      </c>
      <c r="AB65" s="29"/>
      <c r="AC65" s="29"/>
      <c r="AD65" s="58">
        <v>1.72E-2</v>
      </c>
      <c r="AE65" s="57">
        <v>5.1000000000000004E-3</v>
      </c>
      <c r="AF65" s="51">
        <v>2.5999999999999999E-3</v>
      </c>
      <c r="AG65" s="57">
        <v>-1.1000000000000001E-3</v>
      </c>
      <c r="AH65" s="52">
        <v>-1.2999999999999999E-2</v>
      </c>
      <c r="AK65" s="65">
        <f t="shared" si="144"/>
        <v>-8.9166666666666691E-4</v>
      </c>
      <c r="AP65" s="29"/>
      <c r="AQ65" s="29"/>
      <c r="AR65" s="56">
        <v>1.15E-2</v>
      </c>
      <c r="AS65" s="55">
        <v>-8.0000000000000004E-4</v>
      </c>
      <c r="AT65" s="49">
        <v>-9.7000000000000003E-3</v>
      </c>
      <c r="AU65" s="60">
        <v>1.1000000000000001E-3</v>
      </c>
      <c r="AV65" s="58">
        <v>1.4E-3</v>
      </c>
      <c r="AW65" s="29"/>
      <c r="AX65" s="29"/>
      <c r="AY65" s="57">
        <v>0</v>
      </c>
      <c r="AZ65" s="55">
        <v>1.6999999999999999E-3</v>
      </c>
      <c r="BA65" s="57">
        <v>-5.7999999999999996E-3</v>
      </c>
      <c r="BB65" s="56">
        <v>-7.1000000000000004E-3</v>
      </c>
      <c r="BC65" s="49">
        <v>4.0000000000000002E-4</v>
      </c>
      <c r="BD65" s="29"/>
      <c r="BE65" s="29"/>
      <c r="BF65" s="58">
        <v>3.8E-3</v>
      </c>
      <c r="BG65" s="56">
        <v>8.0000000000000004E-4</v>
      </c>
      <c r="BH65" s="57">
        <v>1.6400000000000001E-2</v>
      </c>
      <c r="BI65" s="51">
        <v>9.1000000000000004E-3</v>
      </c>
      <c r="BJ65" s="49">
        <v>-2.5999999999999999E-3</v>
      </c>
      <c r="BK65" s="29"/>
      <c r="BL65" s="29"/>
      <c r="BM65" s="56">
        <v>-4.7999999999999996E-3</v>
      </c>
      <c r="BN65" s="52">
        <v>-4.0000000000000002E-4</v>
      </c>
      <c r="BO65" s="60">
        <v>1.21E-2</v>
      </c>
      <c r="BP65" s="52">
        <v>-2.7000000000000001E-3</v>
      </c>
      <c r="BQ65" s="57">
        <v>7.1000000000000004E-3</v>
      </c>
      <c r="BR65" s="29"/>
      <c r="BS65" s="29"/>
      <c r="BT65" s="29"/>
      <c r="BW65" s="65">
        <f t="shared" si="149"/>
        <v>1.5000000000000002E-3</v>
      </c>
      <c r="CD65" s="29"/>
      <c r="CE65" s="52">
        <v>7.7000000000000002E-3</v>
      </c>
      <c r="CF65" s="56">
        <v>-2.5999999999999999E-3</v>
      </c>
      <c r="CG65" s="57">
        <v>-5.4000000000000003E-3</v>
      </c>
      <c r="CH65" s="49">
        <v>-2.46E-2</v>
      </c>
      <c r="CI65" s="58">
        <v>9.4000000000000004E-3</v>
      </c>
      <c r="CJ65" s="29"/>
      <c r="CK65" s="29"/>
      <c r="CL65" s="57">
        <v>-2.87E-2</v>
      </c>
      <c r="CM65" s="58">
        <v>-7.9000000000000008E-3</v>
      </c>
      <c r="CN65" s="52">
        <v>-4.3E-3</v>
      </c>
      <c r="CO65" s="52">
        <v>3.2099999999999997E-2</v>
      </c>
      <c r="CP65" s="58">
        <v>1E-3</v>
      </c>
      <c r="CQ65" s="29"/>
      <c r="CR65" s="29"/>
      <c r="CS65" s="57">
        <v>-1.9E-3</v>
      </c>
      <c r="CT65" s="58">
        <v>-2.8299999999999999E-2</v>
      </c>
      <c r="CU65" s="58">
        <v>8.4099999999999994E-2</v>
      </c>
      <c r="CV65" s="51">
        <v>-3.2000000000000002E-3</v>
      </c>
      <c r="CW65" s="52">
        <v>-6.1000000000000004E-3</v>
      </c>
      <c r="CX65" s="29"/>
      <c r="CY65" s="29"/>
      <c r="CZ65" s="52">
        <v>9.2999999999999992E-3</v>
      </c>
      <c r="DA65" s="52">
        <v>-3.73E-2</v>
      </c>
      <c r="DB65" s="49">
        <v>-4.4000000000000003E-3</v>
      </c>
      <c r="DC65" s="58">
        <v>5.1999999999999998E-3</v>
      </c>
      <c r="DD65" s="56">
        <v>2.4899999999999999E-2</v>
      </c>
      <c r="DE65" s="29"/>
      <c r="DF65" s="29"/>
      <c r="DG65" s="51">
        <v>0.01</v>
      </c>
      <c r="DH65" s="51">
        <v>4.1000000000000003E-3</v>
      </c>
      <c r="DK65" s="65">
        <f t="shared" si="153"/>
        <v>1.4391304347826086E-3</v>
      </c>
      <c r="DS65" s="56">
        <v>-3.2000000000000002E-3</v>
      </c>
      <c r="DT65" s="57">
        <v>1.8100000000000002E-2</v>
      </c>
      <c r="DU65" s="55">
        <v>8.5000000000000006E-3</v>
      </c>
      <c r="DV65" s="29"/>
      <c r="DW65" s="29"/>
      <c r="DX65" s="57">
        <v>-2.41E-2</v>
      </c>
      <c r="DY65" s="55">
        <v>6.0000000000000001E-3</v>
      </c>
      <c r="DZ65" s="60">
        <v>-1.9E-2</v>
      </c>
      <c r="EA65" s="56">
        <v>-4.1999999999999997E-3</v>
      </c>
      <c r="EB65" s="51">
        <v>-4.0000000000000002E-4</v>
      </c>
      <c r="EC65" s="29"/>
      <c r="ED65" s="29"/>
      <c r="EE65" s="49">
        <v>-2.8999999999999998E-3</v>
      </c>
      <c r="EF65" s="60">
        <v>-2.8999999999999998E-3</v>
      </c>
      <c r="EG65" s="58">
        <v>2.1100000000000001E-2</v>
      </c>
      <c r="EH65" s="60">
        <v>-1.06E-2</v>
      </c>
      <c r="EI65" s="56">
        <v>-8.6E-3</v>
      </c>
      <c r="EJ65" s="29"/>
      <c r="EK65" s="29"/>
      <c r="EL65" s="56">
        <v>1.0999999999999999E-2</v>
      </c>
      <c r="EM65" s="52">
        <v>1.6899999999999998E-2</v>
      </c>
      <c r="EN65" s="57">
        <v>-3.2000000000000002E-3</v>
      </c>
      <c r="EO65" s="60">
        <v>-8.3999999999999995E-3</v>
      </c>
      <c r="EP65" s="49">
        <v>6.9999999999999999E-4</v>
      </c>
      <c r="EQ65" s="29"/>
      <c r="ER65" s="29"/>
      <c r="ES65" s="60">
        <v>-8.0999999999999996E-3</v>
      </c>
      <c r="ET65" s="56">
        <v>-7.4999999999999997E-3</v>
      </c>
      <c r="EU65" s="51">
        <v>-1.11E-2</v>
      </c>
      <c r="EV65" s="57">
        <v>-1.04E-2</v>
      </c>
      <c r="EW65" s="29"/>
      <c r="EZ65" s="65">
        <f t="shared" si="145"/>
        <v>-1.8391304347826086E-3</v>
      </c>
      <c r="FI65" s="57">
        <v>3.3099999999999997E-2</v>
      </c>
      <c r="FJ65" s="29"/>
      <c r="FK65" s="29"/>
      <c r="FL65" s="49">
        <v>3.5000000000000001E-3</v>
      </c>
      <c r="FM65" s="57">
        <v>9.1000000000000004E-3</v>
      </c>
      <c r="FN65" s="53">
        <v>-7.7000000000000002E-3</v>
      </c>
      <c r="FO65" s="52">
        <v>-1.6500000000000001E-2</v>
      </c>
      <c r="FP65" s="56">
        <v>-1.6999999999999999E-3</v>
      </c>
      <c r="FQ65" s="29"/>
      <c r="FR65" s="29"/>
      <c r="FS65" s="51">
        <v>-4.1000000000000003E-3</v>
      </c>
      <c r="FT65" s="57">
        <v>1E-4</v>
      </c>
      <c r="FU65" s="51">
        <v>7.7999999999999996E-3</v>
      </c>
      <c r="FV65" s="52">
        <v>-1.2999999999999999E-3</v>
      </c>
      <c r="FW65" s="52">
        <v>2.0899999999999998E-2</v>
      </c>
      <c r="FX65" s="29"/>
      <c r="FY65" s="29"/>
      <c r="FZ65" s="51">
        <v>9.1000000000000004E-3</v>
      </c>
      <c r="GA65" s="52">
        <v>-8.0000000000000004E-4</v>
      </c>
      <c r="GB65" s="55">
        <v>-1.04E-2</v>
      </c>
      <c r="GC65" s="52">
        <v>-1.4E-3</v>
      </c>
      <c r="GD65" s="55">
        <v>-4.8999999999999998E-3</v>
      </c>
      <c r="GE65" s="29"/>
      <c r="GF65" s="29"/>
      <c r="GG65" s="57">
        <v>-4.4000000000000003E-3</v>
      </c>
      <c r="GH65" s="58">
        <v>-3.0999999999999999E-3</v>
      </c>
      <c r="GI65" s="60">
        <v>2.9999999999999997E-4</v>
      </c>
      <c r="GJ65" s="52">
        <v>2.8E-3</v>
      </c>
      <c r="GK65" s="52">
        <v>-2.9999999999999997E-4</v>
      </c>
      <c r="GL65" s="29"/>
      <c r="GM65" s="29"/>
      <c r="GP65" s="65">
        <f t="shared" si="146"/>
        <v>1.3681818181818181E-3</v>
      </c>
      <c r="GU65" s="21" t="s">
        <v>9</v>
      </c>
      <c r="GZ65" s="58">
        <v>-3.6900000000000002E-2</v>
      </c>
      <c r="HA65" s="52">
        <v>3.0999999999999999E-3</v>
      </c>
      <c r="HB65" s="55">
        <v>-5.0000000000000001E-3</v>
      </c>
      <c r="HC65" s="51">
        <v>-1.0200000000000001E-2</v>
      </c>
      <c r="HD65" s="52">
        <v>2.1000000000000001E-2</v>
      </c>
      <c r="HE65" s="29"/>
      <c r="HF65" s="29"/>
      <c r="HG65" s="51">
        <v>-1E-3</v>
      </c>
      <c r="HH65" s="57">
        <v>1.5E-3</v>
      </c>
      <c r="HI65" s="58">
        <v>1.5E-3</v>
      </c>
      <c r="HJ65" s="58">
        <v>1.49E-2</v>
      </c>
      <c r="HK65" s="52">
        <v>-2.3999999999999998E-3</v>
      </c>
      <c r="HL65" s="29"/>
      <c r="HM65" s="29"/>
      <c r="HN65" s="56">
        <v>2.2000000000000001E-3</v>
      </c>
      <c r="HO65" s="56">
        <v>-3.2000000000000002E-3</v>
      </c>
      <c r="HP65" s="57">
        <v>-1.4E-3</v>
      </c>
      <c r="HQ65" s="56">
        <v>3.5999999999999999E-3</v>
      </c>
      <c r="HR65" s="56">
        <v>3.0999999999999999E-3</v>
      </c>
      <c r="HS65" s="29"/>
      <c r="HT65" s="29"/>
      <c r="HU65" s="55">
        <v>3.8E-3</v>
      </c>
      <c r="HV65" s="56">
        <v>7.7000000000000002E-3</v>
      </c>
      <c r="HW65" s="58">
        <v>6.7999999999999996E-3</v>
      </c>
      <c r="HX65" s="51">
        <v>-2.0999999999999999E-3</v>
      </c>
      <c r="HY65" s="60">
        <v>1.37E-2</v>
      </c>
      <c r="HZ65" s="29"/>
      <c r="IA65" s="29"/>
      <c r="IB65" s="52">
        <v>4.0000000000000001E-3</v>
      </c>
      <c r="IC65" s="56">
        <v>8.6E-3</v>
      </c>
      <c r="ID65" s="29"/>
      <c r="IG65" s="65">
        <f t="shared" si="147"/>
        <v>1.4478260869565218E-3</v>
      </c>
      <c r="IR65" s="58">
        <v>-3.5000000000000001E-3</v>
      </c>
      <c r="IS65" s="56">
        <v>-2.7000000000000001E-3</v>
      </c>
      <c r="IT65" s="60">
        <v>-4.7999999999999996E-3</v>
      </c>
      <c r="IU65" s="29"/>
      <c r="IV65" s="29"/>
      <c r="IW65" s="49">
        <v>-3.3E-3</v>
      </c>
      <c r="IX65" s="49">
        <v>-1.2999999999999999E-3</v>
      </c>
      <c r="IY65" s="49">
        <v>7.3000000000000001E-3</v>
      </c>
      <c r="IZ65" s="49">
        <v>5.0000000000000001E-3</v>
      </c>
      <c r="JA65" s="57">
        <v>4.0000000000000002E-4</v>
      </c>
      <c r="JB65" s="29"/>
      <c r="JC65" s="29"/>
      <c r="JD65" s="55">
        <v>2.8E-3</v>
      </c>
      <c r="JE65" s="51">
        <v>-8.8000000000000005E-3</v>
      </c>
      <c r="JF65" s="60">
        <v>1.1999999999999999E-3</v>
      </c>
      <c r="JG65" s="51">
        <v>1.9E-3</v>
      </c>
      <c r="JH65" s="60">
        <v>-1E-4</v>
      </c>
      <c r="JI65" s="29"/>
      <c r="JJ65" s="29"/>
      <c r="JK65" s="58">
        <v>1.6999999999999999E-3</v>
      </c>
      <c r="JL65" s="55">
        <v>-2.3999999999999998E-3</v>
      </c>
      <c r="JM65" s="53">
        <v>6.7000000000000002E-3</v>
      </c>
      <c r="JN65" s="51">
        <v>1.1999999999999999E-3</v>
      </c>
      <c r="JO65" s="57">
        <v>-2.1000000000000001E-2</v>
      </c>
      <c r="JP65" s="29"/>
      <c r="JQ65" s="29"/>
      <c r="JR65" s="53">
        <v>1.32E-2</v>
      </c>
      <c r="JS65" s="57">
        <v>-1.1000000000000001E-3</v>
      </c>
      <c r="JT65" s="55">
        <v>8.9999999999999998E-4</v>
      </c>
      <c r="JU65" s="60">
        <v>-1.5E-3</v>
      </c>
      <c r="JV65" s="56">
        <v>-9.5999999999999992E-3</v>
      </c>
      <c r="JY65" s="65">
        <f t="shared" si="148"/>
        <v>-7.4166666666666652E-4</v>
      </c>
      <c r="KK65" s="29"/>
      <c r="KL65" s="29"/>
      <c r="KM65" s="60">
        <v>-1.1000000000000001E-3</v>
      </c>
      <c r="KN65" s="60">
        <v>-5.4999999999999997E-3</v>
      </c>
      <c r="KO65" s="55">
        <v>3.8999999999999998E-3</v>
      </c>
      <c r="KP65" s="60">
        <v>-4.4999999999999997E-3</v>
      </c>
      <c r="KQ65" s="55">
        <v>-8.0000000000000004E-4</v>
      </c>
      <c r="KR65" s="29"/>
      <c r="KS65" s="29"/>
      <c r="KT65" s="60">
        <v>2.3E-3</v>
      </c>
      <c r="KU65" s="53">
        <v>-2.7000000000000001E-3</v>
      </c>
      <c r="KV65" s="52">
        <v>4.0000000000000002E-4</v>
      </c>
      <c r="KW65" s="57">
        <v>-2.8E-3</v>
      </c>
      <c r="KX65" s="56">
        <v>-2.8999999999999998E-3</v>
      </c>
      <c r="KY65" s="29"/>
      <c r="KZ65" s="29"/>
      <c r="LA65" s="49">
        <v>-4.3E-3</v>
      </c>
      <c r="LB65" s="53">
        <v>-4.3E-3</v>
      </c>
      <c r="LC65" s="60">
        <v>-4.8999999999999998E-3</v>
      </c>
      <c r="LD65" s="53">
        <v>-9.1999999999999998E-3</v>
      </c>
      <c r="LE65" s="52">
        <v>2.0500000000000001E-2</v>
      </c>
      <c r="LF65" s="29"/>
      <c r="LG65" s="29"/>
      <c r="LH65" s="52">
        <v>6.1000000000000004E-3</v>
      </c>
      <c r="LI65" s="55">
        <v>8.3000000000000001E-3</v>
      </c>
      <c r="LJ65" s="60">
        <v>4.1000000000000003E-3</v>
      </c>
      <c r="LK65" s="58">
        <v>-5.5999999999999999E-3</v>
      </c>
      <c r="LL65" s="58">
        <v>-7.7000000000000002E-3</v>
      </c>
      <c r="LM65" s="29"/>
      <c r="LN65" s="29"/>
      <c r="LO65" s="53">
        <v>6.0000000000000001E-3</v>
      </c>
      <c r="LR65" s="65">
        <f>AVERAGE(KK65:LO65,)</f>
        <v>-2.136363636363636E-4</v>
      </c>
      <c r="ME65" s="53">
        <v>5.9999999999999995E-4</v>
      </c>
      <c r="MF65" s="56">
        <v>2.0000000000000001E-4</v>
      </c>
      <c r="MG65" s="52">
        <v>1.6199999999999999E-2</v>
      </c>
      <c r="MH65" s="57">
        <v>-3.3999999999999998E-3</v>
      </c>
      <c r="MI65" s="29"/>
      <c r="MJ65" s="29"/>
      <c r="MK65" s="58">
        <v>1.1999999999999999E-3</v>
      </c>
      <c r="ML65" s="58">
        <v>2.3300000000000001E-2</v>
      </c>
      <c r="MM65" s="58">
        <v>-1.41E-2</v>
      </c>
      <c r="MN65" s="52">
        <v>1.9900000000000001E-2</v>
      </c>
      <c r="MO65" s="52">
        <v>-2.5999999999999999E-3</v>
      </c>
      <c r="MP65" s="29"/>
      <c r="MQ65" s="29"/>
      <c r="MR65" s="58">
        <v>-4.3E-3</v>
      </c>
      <c r="MS65" s="49">
        <v>3.8999999999999998E-3</v>
      </c>
      <c r="MT65" s="55">
        <v>-7.7000000000000002E-3</v>
      </c>
      <c r="MU65" s="56">
        <v>6.9999999999999999E-4</v>
      </c>
      <c r="MV65" s="52">
        <v>5.0000000000000001E-3</v>
      </c>
      <c r="MW65" s="29"/>
      <c r="MX65" s="29"/>
      <c r="MY65" s="58">
        <v>-1.1999999999999999E-3</v>
      </c>
      <c r="MZ65" s="58">
        <v>-1.4800000000000001E-2</v>
      </c>
      <c r="NA65" s="60">
        <v>1.0500000000000001E-2</v>
      </c>
      <c r="NB65" s="60">
        <v>2.9999999999999997E-4</v>
      </c>
      <c r="NC65" s="60">
        <v>-4.4999999999999997E-3</v>
      </c>
      <c r="ND65" s="29"/>
      <c r="NE65" s="29"/>
      <c r="NF65" s="29"/>
      <c r="NG65" s="29"/>
      <c r="NH65" s="29"/>
      <c r="NI65" s="29"/>
      <c r="NL65" s="65">
        <f t="shared" ref="NL65:NL67" si="154">AVERAGE(ME65:NI65,)</f>
        <v>1.4599999999999999E-3</v>
      </c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G65" s="65">
        <f t="shared" si="150"/>
        <v>0</v>
      </c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C65" s="65">
        <f t="shared" si="151"/>
        <v>0</v>
      </c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Z65" s="65">
        <f t="shared" si="152"/>
        <v>0</v>
      </c>
    </row>
    <row r="66" spans="1:521" ht="15.75" thickBot="1" x14ac:dyDescent="0.3">
      <c r="B66" t="s">
        <v>0</v>
      </c>
      <c r="D66" s="53">
        <v>-2.7000000000000001E-3</v>
      </c>
      <c r="E66" s="49">
        <v>-5.8999999999999999E-3</v>
      </c>
      <c r="F66" s="58">
        <v>2.3E-3</v>
      </c>
      <c r="G66" s="29"/>
      <c r="H66" s="29"/>
      <c r="I66" s="57">
        <v>-1.34E-2</v>
      </c>
      <c r="J66" s="51">
        <v>-7.1000000000000004E-3</v>
      </c>
      <c r="K66" s="55">
        <v>-4.7999999999999996E-3</v>
      </c>
      <c r="L66" s="55">
        <v>-1.8E-3</v>
      </c>
      <c r="M66" s="60">
        <v>-8.3999999999999995E-3</v>
      </c>
      <c r="N66" s="29"/>
      <c r="O66" s="29"/>
      <c r="P66" s="55">
        <v>-5.0000000000000001E-4</v>
      </c>
      <c r="Q66" s="55">
        <v>-7.1000000000000004E-3</v>
      </c>
      <c r="R66" s="60">
        <v>-4.1000000000000003E-3</v>
      </c>
      <c r="S66" s="56">
        <v>-7.4999999999999997E-3</v>
      </c>
      <c r="T66" s="53">
        <v>-1.2999999999999999E-2</v>
      </c>
      <c r="U66" s="29"/>
      <c r="V66" s="29"/>
      <c r="W66" s="49">
        <v>-5.9999999999999995E-4</v>
      </c>
      <c r="X66" s="49">
        <v>-6.7999999999999996E-3</v>
      </c>
      <c r="Y66" s="57">
        <v>-3.8E-3</v>
      </c>
      <c r="Z66" s="51">
        <v>-8.0999999999999996E-3</v>
      </c>
      <c r="AA66" s="56">
        <v>-8.6999999999999994E-3</v>
      </c>
      <c r="AB66" s="29"/>
      <c r="AC66" s="29"/>
      <c r="AD66" s="51">
        <v>8.5000000000000006E-3</v>
      </c>
      <c r="AE66" s="49">
        <v>4.8999999999999998E-3</v>
      </c>
      <c r="AF66" s="58">
        <v>-2.3E-3</v>
      </c>
      <c r="AG66" s="55">
        <v>-3.0999999999999999E-3</v>
      </c>
      <c r="AH66" s="57">
        <v>-1.5299999999999999E-2</v>
      </c>
      <c r="AK66" s="65">
        <f t="shared" si="144"/>
        <v>-4.5541666666666664E-3</v>
      </c>
      <c r="AN66" t="s">
        <v>0</v>
      </c>
      <c r="AP66" s="29"/>
      <c r="AQ66" s="29"/>
      <c r="AR66" s="60">
        <v>9.1999999999999998E-3</v>
      </c>
      <c r="AS66" s="57">
        <v>-4.8999999999999998E-3</v>
      </c>
      <c r="AT66" s="51">
        <v>-1.01E-2</v>
      </c>
      <c r="AU66" s="58">
        <v>-1E-4</v>
      </c>
      <c r="AV66" s="51">
        <v>4.0000000000000002E-4</v>
      </c>
      <c r="AW66" s="29"/>
      <c r="AX66" s="29"/>
      <c r="AY66" s="60">
        <v>-3.7000000000000002E-3</v>
      </c>
      <c r="AZ66" s="56">
        <v>-2.5999999999999999E-3</v>
      </c>
      <c r="BA66" s="52">
        <v>-1.38E-2</v>
      </c>
      <c r="BB66" s="55">
        <v>-7.4999999999999997E-3</v>
      </c>
      <c r="BC66" s="58">
        <v>-4.4000000000000003E-3</v>
      </c>
      <c r="BD66" s="29"/>
      <c r="BE66" s="29"/>
      <c r="BF66" s="53">
        <v>1.6999999999999999E-3</v>
      </c>
      <c r="BG66" s="52">
        <v>6.9999999999999999E-4</v>
      </c>
      <c r="BH66" s="56">
        <v>1.09E-2</v>
      </c>
      <c r="BI66" s="52">
        <v>3.5999999999999999E-3</v>
      </c>
      <c r="BJ66" s="55">
        <v>-5.4999999999999997E-3</v>
      </c>
      <c r="BK66" s="29"/>
      <c r="BL66" s="29"/>
      <c r="BM66" s="49">
        <v>-7.1999999999999998E-3</v>
      </c>
      <c r="BN66" s="55">
        <v>-6.4999999999999997E-3</v>
      </c>
      <c r="BO66" s="55">
        <v>-6.1999999999999998E-3</v>
      </c>
      <c r="BP66" s="49">
        <v>-7.7000000000000002E-3</v>
      </c>
      <c r="BQ66" s="55">
        <v>-8.0000000000000004E-4</v>
      </c>
      <c r="BR66" s="29"/>
      <c r="BS66" s="29"/>
      <c r="BT66" s="29"/>
      <c r="BW66" s="65">
        <f t="shared" si="149"/>
        <v>-2.5952380952380949E-3</v>
      </c>
      <c r="CB66" t="s">
        <v>0</v>
      </c>
      <c r="CD66" s="29"/>
      <c r="CE66" s="49">
        <v>8.9999999999999998E-4</v>
      </c>
      <c r="CF66" s="49">
        <v>-3.7000000000000002E-3</v>
      </c>
      <c r="CG66" s="55">
        <v>-1.23E-2</v>
      </c>
      <c r="CH66" s="52">
        <v>-4.2799999999999998E-2</v>
      </c>
      <c r="CI66" s="53">
        <v>-2E-3</v>
      </c>
      <c r="CJ66" s="29"/>
      <c r="CK66" s="29"/>
      <c r="CL66" s="52">
        <v>-4.24E-2</v>
      </c>
      <c r="CM66" s="53">
        <v>-1.84E-2</v>
      </c>
      <c r="CN66" s="58">
        <v>-5.0000000000000001E-3</v>
      </c>
      <c r="CO66" s="55">
        <v>2.6700000000000002E-2</v>
      </c>
      <c r="CP66" s="56">
        <v>-2.7000000000000001E-3</v>
      </c>
      <c r="CQ66" s="29"/>
      <c r="CR66" s="29"/>
      <c r="CS66" s="51">
        <v>-1.6500000000000001E-2</v>
      </c>
      <c r="CT66" s="60">
        <v>-3.0300000000000001E-2</v>
      </c>
      <c r="CU66" s="55">
        <v>-4.5100000000000001E-2</v>
      </c>
      <c r="CV66" s="49">
        <v>-1.18E-2</v>
      </c>
      <c r="CW66" s="60">
        <v>-4.3999999999999997E-2</v>
      </c>
      <c r="CX66" s="29"/>
      <c r="CY66" s="29"/>
      <c r="CZ66" s="49">
        <v>7.7000000000000002E-3</v>
      </c>
      <c r="DA66" s="56">
        <v>-4.4400000000000002E-2</v>
      </c>
      <c r="DB66" s="53">
        <v>-3.5499999999999997E-2</v>
      </c>
      <c r="DC66" s="56">
        <v>3.8E-3</v>
      </c>
      <c r="DD66" s="58">
        <v>-2.8999999999999998E-3</v>
      </c>
      <c r="DE66" s="29"/>
      <c r="DF66" s="29"/>
      <c r="DG66" s="49">
        <v>5.3E-3</v>
      </c>
      <c r="DH66" s="58">
        <v>-2.0999999999999999E-3</v>
      </c>
      <c r="DK66" s="65">
        <f>AVERAGE(CD66:DH66,)</f>
        <v>-1.3804347826086954E-2</v>
      </c>
      <c r="DM66" t="s">
        <v>0</v>
      </c>
      <c r="DQ66" t="s">
        <v>0</v>
      </c>
      <c r="DS66" s="58">
        <v>-1.47E-2</v>
      </c>
      <c r="DT66" s="53">
        <v>3.8999999999999998E-3</v>
      </c>
      <c r="DU66" s="60">
        <v>-1.9E-3</v>
      </c>
      <c r="DV66" s="29"/>
      <c r="DW66" s="29"/>
      <c r="DX66" s="58">
        <v>-2.47E-2</v>
      </c>
      <c r="DY66" s="49">
        <v>-1.2999999999999999E-3</v>
      </c>
      <c r="DZ66" s="55">
        <v>-2.24E-2</v>
      </c>
      <c r="EA66" s="52">
        <v>-2.8500000000000001E-2</v>
      </c>
      <c r="EB66" s="52">
        <v>-1.9E-3</v>
      </c>
      <c r="EC66" s="29"/>
      <c r="ED66" s="29"/>
      <c r="EE66" s="57">
        <v>-1.5100000000000001E-2</v>
      </c>
      <c r="EF66" s="49">
        <v>-2.0299999999999999E-2</v>
      </c>
      <c r="EG66" s="51">
        <v>5.1999999999999998E-3</v>
      </c>
      <c r="EH66" s="51">
        <v>-1.77E-2</v>
      </c>
      <c r="EI66" s="60">
        <v>-9.1000000000000004E-3</v>
      </c>
      <c r="EJ66" s="29"/>
      <c r="EK66" s="29"/>
      <c r="EL66" s="60">
        <v>7.0000000000000001E-3</v>
      </c>
      <c r="EM66" s="55">
        <v>6.6E-3</v>
      </c>
      <c r="EN66" s="60">
        <v>-6.1000000000000004E-3</v>
      </c>
      <c r="EO66" s="51">
        <v>-1.01E-2</v>
      </c>
      <c r="EP66" s="60">
        <v>-5.0000000000000001E-4</v>
      </c>
      <c r="EQ66" s="29"/>
      <c r="ER66" s="29"/>
      <c r="ES66" s="58">
        <v>-1.3299999999999999E-2</v>
      </c>
      <c r="ET66" s="57">
        <v>-1.2800000000000001E-2</v>
      </c>
      <c r="EU66" s="60">
        <v>-2.1700000000000001E-2</v>
      </c>
      <c r="EV66" s="49">
        <v>-1.6799999999999999E-2</v>
      </c>
      <c r="EW66" s="29"/>
      <c r="EZ66" s="65">
        <f t="shared" si="145"/>
        <v>-9.4000000000000021E-3</v>
      </c>
      <c r="FG66" t="s">
        <v>0</v>
      </c>
      <c r="FI66" s="51">
        <v>-0.04</v>
      </c>
      <c r="FJ66" s="29"/>
      <c r="FK66" s="29"/>
      <c r="FL66" s="52">
        <v>-4.5999999999999999E-3</v>
      </c>
      <c r="FM66" s="51">
        <v>6.4000000000000003E-3</v>
      </c>
      <c r="FN66" s="52">
        <v>-1.8100000000000002E-2</v>
      </c>
      <c r="FO66" s="56">
        <v>-2.9899999999999999E-2</v>
      </c>
      <c r="FP66" s="52">
        <v>-1.06E-2</v>
      </c>
      <c r="FQ66" s="29"/>
      <c r="FR66" s="29"/>
      <c r="FS66" s="53">
        <v>-9.9000000000000008E-3</v>
      </c>
      <c r="FT66" s="49">
        <v>-2.5999999999999999E-3</v>
      </c>
      <c r="FU66" s="53">
        <v>7.7000000000000002E-3</v>
      </c>
      <c r="FV66" s="51">
        <v>-3.3E-3</v>
      </c>
      <c r="FW66" s="55">
        <v>-7.6E-3</v>
      </c>
      <c r="FX66" s="29"/>
      <c r="FY66" s="29"/>
      <c r="FZ66" s="57">
        <v>-5.96E-2</v>
      </c>
      <c r="GA66" s="57">
        <v>-1.04E-2</v>
      </c>
      <c r="GB66" s="60">
        <v>-2.5700000000000001E-2</v>
      </c>
      <c r="GC66" s="55">
        <v>-9.1999999999999998E-3</v>
      </c>
      <c r="GD66" s="49">
        <v>-1.4200000000000001E-2</v>
      </c>
      <c r="GE66" s="29"/>
      <c r="GF66" s="29"/>
      <c r="GG66" s="58">
        <v>-5.4999999999999997E-3</v>
      </c>
      <c r="GH66" s="56">
        <v>-1.9699999999999999E-2</v>
      </c>
      <c r="GI66" s="56">
        <v>-8.6E-3</v>
      </c>
      <c r="GJ66" s="53">
        <v>-2.8999999999999998E-3</v>
      </c>
      <c r="GK66" s="57">
        <v>-1.04E-2</v>
      </c>
      <c r="GL66" s="29"/>
      <c r="GM66" s="29"/>
      <c r="GP66" s="65">
        <f t="shared" si="146"/>
        <v>-1.2668181818181818E-2</v>
      </c>
      <c r="GU66" s="20" t="s">
        <v>8</v>
      </c>
      <c r="GX66" t="s">
        <v>0</v>
      </c>
      <c r="GZ66" s="60">
        <v>-4.9099999999999998E-2</v>
      </c>
      <c r="HA66" s="58">
        <v>-1.8E-3</v>
      </c>
      <c r="HB66" s="56">
        <v>-5.7000000000000002E-3</v>
      </c>
      <c r="HC66" s="52">
        <v>-1.2699999999999999E-2</v>
      </c>
      <c r="HD66" s="57">
        <v>-8.9999999999999993E-3</v>
      </c>
      <c r="HE66" s="29"/>
      <c r="HF66" s="29"/>
      <c r="HG66" s="55">
        <v>-1.03E-2</v>
      </c>
      <c r="HH66" s="52">
        <v>-5.8999999999999999E-3</v>
      </c>
      <c r="HI66" s="52">
        <v>-9.9000000000000008E-3</v>
      </c>
      <c r="HJ66" s="51">
        <v>-3.5299999999999998E-2</v>
      </c>
      <c r="HK66" s="58">
        <v>-1.7899999999999999E-2</v>
      </c>
      <c r="HL66" s="29"/>
      <c r="HM66" s="29"/>
      <c r="HN66" s="55">
        <v>-1.6799999999999999E-2</v>
      </c>
      <c r="HO66" s="51">
        <v>-7.7999999999999996E-3</v>
      </c>
      <c r="HP66" s="53">
        <v>-8.8000000000000005E-3</v>
      </c>
      <c r="HQ66" s="58">
        <v>1.9E-3</v>
      </c>
      <c r="HR66" s="53">
        <v>-7.3000000000000001E-3</v>
      </c>
      <c r="HS66" s="29"/>
      <c r="HT66" s="29"/>
      <c r="HU66" s="56">
        <v>-5.3E-3</v>
      </c>
      <c r="HV66" s="49">
        <v>-2.2000000000000001E-3</v>
      </c>
      <c r="HW66" s="55">
        <v>-3.0999999999999999E-3</v>
      </c>
      <c r="HX66" s="55">
        <v>-4.1999999999999997E-3</v>
      </c>
      <c r="HY66" s="49">
        <v>3.2000000000000002E-3</v>
      </c>
      <c r="HZ66" s="29"/>
      <c r="IA66" s="29"/>
      <c r="IB66" s="49">
        <v>2.3E-3</v>
      </c>
      <c r="IC66" s="52">
        <v>-7.7000000000000002E-3</v>
      </c>
      <c r="ID66" s="29"/>
      <c r="IG66" s="65">
        <f t="shared" si="147"/>
        <v>-9.2782608695652184E-3</v>
      </c>
      <c r="IP66" t="s">
        <v>0</v>
      </c>
      <c r="IR66" s="56">
        <v>-3.8E-3</v>
      </c>
      <c r="IS66" s="57">
        <v>-7.3000000000000001E-3</v>
      </c>
      <c r="IT66" s="56">
        <v>-6.1999999999999998E-3</v>
      </c>
      <c r="IU66" s="29"/>
      <c r="IV66" s="29"/>
      <c r="IW66" s="51">
        <v>-1.66E-2</v>
      </c>
      <c r="IX66" s="60">
        <v>-6.1999999999999998E-3</v>
      </c>
      <c r="IY66" s="56">
        <v>3.5999999999999999E-3</v>
      </c>
      <c r="IZ66" s="56">
        <v>-6.4999999999999997E-3</v>
      </c>
      <c r="JA66" s="55">
        <v>-8.0000000000000002E-3</v>
      </c>
      <c r="JB66" s="29"/>
      <c r="JC66" s="29"/>
      <c r="JD66" s="53">
        <v>1.1999999999999999E-3</v>
      </c>
      <c r="JE66" s="57">
        <v>-1.01E-2</v>
      </c>
      <c r="JF66" s="52">
        <v>-3.2000000000000002E-3</v>
      </c>
      <c r="JG66" s="60">
        <v>-3.8999999999999998E-3</v>
      </c>
      <c r="JH66" s="51">
        <v>-8.8999999999999999E-3</v>
      </c>
      <c r="JI66" s="29"/>
      <c r="JJ66" s="29"/>
      <c r="JK66" s="52">
        <v>-2.7000000000000001E-3</v>
      </c>
      <c r="JL66" s="51">
        <v>-5.1999999999999998E-3</v>
      </c>
      <c r="JM66" s="51">
        <v>-4.8999999999999998E-3</v>
      </c>
      <c r="JN66" s="57">
        <v>5.9999999999999995E-4</v>
      </c>
      <c r="JO66" s="55">
        <v>-2.5100000000000001E-2</v>
      </c>
      <c r="JP66" s="29"/>
      <c r="JQ66" s="29"/>
      <c r="JR66" s="55">
        <v>-1.9E-3</v>
      </c>
      <c r="JS66" s="52">
        <v>-7.4999999999999997E-3</v>
      </c>
      <c r="JT66" s="60">
        <v>-1.49E-2</v>
      </c>
      <c r="JU66" s="53">
        <v>-7.7000000000000002E-3</v>
      </c>
      <c r="JV66" s="58">
        <v>-1.1900000000000001E-2</v>
      </c>
      <c r="JY66" s="65">
        <f t="shared" si="148"/>
        <v>-6.5458333333333332E-3</v>
      </c>
      <c r="KI66" t="s">
        <v>0</v>
      </c>
      <c r="KL66" s="29"/>
      <c r="KM66" s="58">
        <v>-2.0999999999999999E-3</v>
      </c>
      <c r="KN66" s="52">
        <v>-8.9999999999999993E-3</v>
      </c>
      <c r="KO66" s="49">
        <v>2.3999999999999998E-3</v>
      </c>
      <c r="KP66" s="57">
        <v>-9.4999999999999998E-3</v>
      </c>
      <c r="KQ66" s="51">
        <v>-6.4000000000000003E-3</v>
      </c>
      <c r="KR66" s="29"/>
      <c r="KS66" s="29"/>
      <c r="KT66" s="53">
        <v>-3.2000000000000002E-3</v>
      </c>
      <c r="KU66" s="56">
        <v>-8.8000000000000005E-3</v>
      </c>
      <c r="KV66" s="49">
        <v>-5.5999999999999999E-3</v>
      </c>
      <c r="KW66" s="60">
        <v>-7.6E-3</v>
      </c>
      <c r="KX66" s="57">
        <v>-7.1999999999999998E-3</v>
      </c>
      <c r="KY66" s="29"/>
      <c r="KZ66" s="29"/>
      <c r="LA66" s="58">
        <v>-5.0000000000000001E-3</v>
      </c>
      <c r="LB66" s="56">
        <v>-7.7000000000000002E-3</v>
      </c>
      <c r="LC66" s="58">
        <v>-9.7000000000000003E-3</v>
      </c>
      <c r="LD66" s="58">
        <v>-1.09E-2</v>
      </c>
      <c r="LE66" s="53">
        <v>-1.66E-2</v>
      </c>
      <c r="LF66" s="29"/>
      <c r="LG66" s="29"/>
      <c r="LH66" s="60">
        <v>-5.4999999999999997E-3</v>
      </c>
      <c r="LI66" s="49">
        <v>7.3000000000000001E-3</v>
      </c>
      <c r="LJ66" s="55">
        <v>-1.4E-2</v>
      </c>
      <c r="LK66" s="56">
        <v>-6.0000000000000001E-3</v>
      </c>
      <c r="LL66" s="56">
        <v>-2.3300000000000001E-2</v>
      </c>
      <c r="LM66" s="29"/>
      <c r="LN66" s="29"/>
      <c r="LO66" s="56">
        <v>-2.3E-3</v>
      </c>
      <c r="LQ66" s="21" t="s">
        <v>9</v>
      </c>
      <c r="LR66" s="65">
        <f>AVERAGE(KL66:LO66,)</f>
        <v>-6.8499999999999985E-3</v>
      </c>
      <c r="MC66" t="s">
        <v>0</v>
      </c>
      <c r="ME66" s="60">
        <v>-1.4E-3</v>
      </c>
      <c r="MF66" s="60">
        <v>-7.1999999999999998E-3</v>
      </c>
      <c r="MG66" s="51">
        <v>-1.84E-2</v>
      </c>
      <c r="MH66" s="51">
        <v>-4.4000000000000003E-3</v>
      </c>
      <c r="MI66" s="29"/>
      <c r="MJ66" s="29"/>
      <c r="MK66" s="55">
        <v>-4.7999999999999996E-3</v>
      </c>
      <c r="ML66" s="53">
        <v>-2.93E-2</v>
      </c>
      <c r="MM66" s="52">
        <v>-1.7999999999999999E-2</v>
      </c>
      <c r="MN66" s="53">
        <v>-8.0999999999999996E-3</v>
      </c>
      <c r="MO66" s="55">
        <v>-4.5999999999999999E-3</v>
      </c>
      <c r="MP66" s="29"/>
      <c r="MQ66" s="29"/>
      <c r="MR66" s="56">
        <v>-1.43E-2</v>
      </c>
      <c r="MS66" s="56">
        <v>-9.7999999999999997E-3</v>
      </c>
      <c r="MT66" s="53">
        <v>-1.03E-2</v>
      </c>
      <c r="MU66" s="51">
        <v>-2.0999999999999999E-3</v>
      </c>
      <c r="MV66" s="55">
        <v>-1.2999999999999999E-2</v>
      </c>
      <c r="MW66" s="29"/>
      <c r="MX66" s="29"/>
      <c r="MY66" s="55">
        <v>-1.14E-2</v>
      </c>
      <c r="MZ66" s="49">
        <v>-1.7600000000000001E-2</v>
      </c>
      <c r="NA66" s="56">
        <v>1.03E-2</v>
      </c>
      <c r="NB66" s="49">
        <v>-1.8E-3</v>
      </c>
      <c r="NC66" s="58">
        <v>-7.7000000000000002E-3</v>
      </c>
      <c r="ND66" s="29"/>
      <c r="NE66" s="29"/>
      <c r="NF66" s="29"/>
      <c r="NG66" s="29"/>
      <c r="NH66" s="29"/>
      <c r="NI66" s="29"/>
      <c r="NL66" s="65">
        <f>AVERAGE(ME66:NI66,)</f>
        <v>-8.6950000000000013E-3</v>
      </c>
      <c r="NX66" t="s">
        <v>0</v>
      </c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G66" s="65">
        <f t="shared" si="150"/>
        <v>0</v>
      </c>
      <c r="PT66" t="s">
        <v>0</v>
      </c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C66" s="65">
        <f t="shared" si="151"/>
        <v>0</v>
      </c>
      <c r="RQ66" t="s">
        <v>0</v>
      </c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Z66" s="65">
        <f t="shared" si="152"/>
        <v>0</v>
      </c>
    </row>
    <row r="67" spans="1:521" ht="15.75" thickBot="1" x14ac:dyDescent="0.3">
      <c r="B67" t="s">
        <v>0</v>
      </c>
      <c r="D67" s="60">
        <v>-8.0999999999999996E-3</v>
      </c>
      <c r="E67" s="56">
        <v>-1.54E-2</v>
      </c>
      <c r="F67" s="51">
        <v>-2.3E-2</v>
      </c>
      <c r="G67" s="29"/>
      <c r="H67" s="29"/>
      <c r="I67" s="53">
        <v>-2.4899999999999999E-2</v>
      </c>
      <c r="J67" s="58">
        <v>-1.37E-2</v>
      </c>
      <c r="K67" s="56">
        <v>-1.4800000000000001E-2</v>
      </c>
      <c r="L67" s="51">
        <v>-9.1999999999999998E-3</v>
      </c>
      <c r="M67" s="55">
        <v>-9.7000000000000003E-3</v>
      </c>
      <c r="N67" s="29"/>
      <c r="O67" s="29"/>
      <c r="P67" s="49">
        <v>-1.9E-3</v>
      </c>
      <c r="Q67" s="58">
        <v>-7.7999999999999996E-3</v>
      </c>
      <c r="R67" s="49">
        <v>-4.1999999999999997E-3</v>
      </c>
      <c r="S67" s="53">
        <v>-1.2500000000000001E-2</v>
      </c>
      <c r="T67" s="49">
        <v>-1.35E-2</v>
      </c>
      <c r="U67" s="29"/>
      <c r="V67" s="29"/>
      <c r="W67" s="60">
        <v>-5.5999999999999999E-3</v>
      </c>
      <c r="X67" s="55">
        <v>-6.7999999999999996E-3</v>
      </c>
      <c r="Y67" s="53">
        <v>-4.8999999999999998E-3</v>
      </c>
      <c r="Z67" s="56">
        <v>-9.5999999999999992E-3</v>
      </c>
      <c r="AA67" s="58">
        <v>-9.1000000000000004E-3</v>
      </c>
      <c r="AB67" s="29"/>
      <c r="AC67" s="29"/>
      <c r="AD67" s="55">
        <v>-1.4E-2</v>
      </c>
      <c r="AE67" s="51">
        <v>-1.61E-2</v>
      </c>
      <c r="AF67" s="53">
        <v>-4.1000000000000003E-3</v>
      </c>
      <c r="AG67" s="52">
        <v>-4.1000000000000003E-3</v>
      </c>
      <c r="AH67" s="55">
        <v>-3.3399999999999999E-2</v>
      </c>
      <c r="AI67" s="25"/>
      <c r="AJ67" s="25"/>
      <c r="AK67" s="65">
        <f t="shared" si="144"/>
        <v>-1.1099999999999999E-2</v>
      </c>
      <c r="AN67" t="s">
        <v>0</v>
      </c>
      <c r="AP67" s="29"/>
      <c r="AQ67" s="29"/>
      <c r="AR67" s="55">
        <v>2.0999999999999999E-3</v>
      </c>
      <c r="AS67" s="58">
        <v>-1.6199999999999999E-2</v>
      </c>
      <c r="AT67" s="60">
        <v>-1.4E-2</v>
      </c>
      <c r="AU67" s="53">
        <v>-6.7999999999999996E-3</v>
      </c>
      <c r="AV67" s="52">
        <v>-9.7000000000000003E-3</v>
      </c>
      <c r="AW67" s="29"/>
      <c r="AX67" s="29"/>
      <c r="AY67" s="55">
        <v>-8.3999999999999995E-3</v>
      </c>
      <c r="AZ67" s="58">
        <v>-1.1900000000000001E-2</v>
      </c>
      <c r="BA67" s="56">
        <v>-2.9399999999999999E-2</v>
      </c>
      <c r="BB67" s="53">
        <v>-1.9199999999999998E-2</v>
      </c>
      <c r="BC67" s="53">
        <v>-5.7000000000000002E-3</v>
      </c>
      <c r="BD67" s="29"/>
      <c r="BE67" s="29"/>
      <c r="BF67" s="57">
        <v>-5.0000000000000001E-4</v>
      </c>
      <c r="BG67" s="58">
        <v>-9.9000000000000008E-3</v>
      </c>
      <c r="BH67" s="53">
        <v>6.1999999999999998E-3</v>
      </c>
      <c r="BI67" s="60">
        <v>-2.52E-2</v>
      </c>
      <c r="BJ67" s="53">
        <v>-1.15E-2</v>
      </c>
      <c r="BK67" s="29"/>
      <c r="BL67" s="29"/>
      <c r="BM67" s="51">
        <v>-1.67E-2</v>
      </c>
      <c r="BN67" s="57">
        <v>-1.2999999999999999E-2</v>
      </c>
      <c r="BO67" s="49">
        <v>-1.5900000000000001E-2</v>
      </c>
      <c r="BP67" s="57">
        <v>-3.4000000000000002E-2</v>
      </c>
      <c r="BQ67" s="51">
        <v>-4.5400000000000003E-2</v>
      </c>
      <c r="BR67" s="29"/>
      <c r="BS67" s="29"/>
      <c r="BT67" s="29"/>
      <c r="BU67" s="25"/>
      <c r="BV67" s="25"/>
      <c r="BW67" s="65">
        <f t="shared" si="149"/>
        <v>-1.3576190476190478E-2</v>
      </c>
      <c r="CB67" t="s">
        <v>0</v>
      </c>
      <c r="CD67" s="29"/>
      <c r="CE67" s="57">
        <v>-2.3199999999999998E-2</v>
      </c>
      <c r="CF67" s="52">
        <v>-2.2200000000000001E-2</v>
      </c>
      <c r="CG67" s="56">
        <v>-1.9099999999999999E-2</v>
      </c>
      <c r="CH67" s="57">
        <v>-4.3900000000000002E-2</v>
      </c>
      <c r="CI67" s="52">
        <v>-3.8699999999999998E-2</v>
      </c>
      <c r="CJ67" s="29"/>
      <c r="CK67" s="29"/>
      <c r="CL67" s="49">
        <v>-5.62E-2</v>
      </c>
      <c r="CM67" s="51">
        <v>-3.3399999999999999E-2</v>
      </c>
      <c r="CN67" s="53">
        <v>-2.35E-2</v>
      </c>
      <c r="CO67" s="51">
        <v>-5.7799999999999997E-2</v>
      </c>
      <c r="CP67" s="53">
        <v>-1.1299999999999999E-2</v>
      </c>
      <c r="CQ67" s="29"/>
      <c r="CR67" s="29"/>
      <c r="CS67" s="49">
        <v>-2.0199999999999999E-2</v>
      </c>
      <c r="CT67" s="51">
        <v>-3.9100000000000003E-2</v>
      </c>
      <c r="CU67" s="49">
        <v>-0.14299999999999999</v>
      </c>
      <c r="CV67" s="56">
        <v>-6.3500000000000001E-2</v>
      </c>
      <c r="CW67" s="58">
        <v>-4.4400000000000002E-2</v>
      </c>
      <c r="CX67" s="29"/>
      <c r="CY67" s="29"/>
      <c r="CZ67" s="60">
        <v>-2.9399999999999999E-2</v>
      </c>
      <c r="DA67" s="55">
        <v>-5.04E-2</v>
      </c>
      <c r="DB67" s="60">
        <v>-3.95E-2</v>
      </c>
      <c r="DC67" s="55">
        <v>-1.5800000000000002E-2</v>
      </c>
      <c r="DD67" s="55">
        <v>-6.8400000000000002E-2</v>
      </c>
      <c r="DE67" s="29"/>
      <c r="DF67" s="29"/>
      <c r="DG67" s="58">
        <v>-3.3599999999999998E-2</v>
      </c>
      <c r="DH67" s="56">
        <v>-1.6E-2</v>
      </c>
      <c r="DI67" s="25"/>
      <c r="DJ67" s="25"/>
      <c r="DK67" s="65">
        <f t="shared" si="153"/>
        <v>-3.8808695652173916E-2</v>
      </c>
      <c r="DM67" t="s">
        <v>0</v>
      </c>
      <c r="DQ67" t="s">
        <v>0</v>
      </c>
      <c r="DS67" s="49">
        <v>-2.9700000000000001E-2</v>
      </c>
      <c r="DT67" s="60">
        <v>-4.3099999999999999E-2</v>
      </c>
      <c r="DU67" s="49">
        <v>-3.8199999999999998E-2</v>
      </c>
      <c r="DV67" s="29"/>
      <c r="DW67" s="29"/>
      <c r="DX67" s="56">
        <v>-3.9100000000000003E-2</v>
      </c>
      <c r="DY67" s="52">
        <v>-8.2000000000000007E-3</v>
      </c>
      <c r="DZ67" s="52">
        <v>-3.0099999999999998E-2</v>
      </c>
      <c r="EA67" s="60">
        <v>-3.0499999999999999E-2</v>
      </c>
      <c r="EB67" s="58">
        <v>-2.7000000000000001E-3</v>
      </c>
      <c r="EC67" s="29"/>
      <c r="ED67" s="29"/>
      <c r="EE67" s="58">
        <v>-2.8799999999999999E-2</v>
      </c>
      <c r="EF67" s="55">
        <v>-2.9499999999999998E-2</v>
      </c>
      <c r="EG67" s="55">
        <v>-6.8000000000000005E-2</v>
      </c>
      <c r="EH67" s="56">
        <v>-2.1100000000000001E-2</v>
      </c>
      <c r="EI67" s="58">
        <v>-9.4999999999999998E-3</v>
      </c>
      <c r="EJ67" s="29"/>
      <c r="EK67" s="29"/>
      <c r="EL67" s="53">
        <v>-1.34E-2</v>
      </c>
      <c r="EM67" s="53">
        <v>-2.9899999999999999E-2</v>
      </c>
      <c r="EN67" s="56">
        <v>-2.7699999999999999E-2</v>
      </c>
      <c r="EO67" s="57">
        <v>-1.9E-2</v>
      </c>
      <c r="EP67" s="57">
        <v>-1.09E-2</v>
      </c>
      <c r="EQ67" s="29"/>
      <c r="ER67" s="29"/>
      <c r="ES67" s="57">
        <v>-2.3699999999999999E-2</v>
      </c>
      <c r="ET67" s="51">
        <v>-1.6299999999999999E-2</v>
      </c>
      <c r="EU67" s="52">
        <v>-3.2199999999999999E-2</v>
      </c>
      <c r="EV67" s="55">
        <v>-5.2499999999999998E-2</v>
      </c>
      <c r="EW67" s="29"/>
      <c r="EX67" s="25"/>
      <c r="EY67" s="25"/>
      <c r="EZ67" s="65">
        <f t="shared" si="145"/>
        <v>-2.626521739130435E-2</v>
      </c>
      <c r="FG67" t="s">
        <v>0</v>
      </c>
      <c r="FI67" s="55">
        <v>-5.7599999999999998E-2</v>
      </c>
      <c r="FJ67" s="29"/>
      <c r="FK67" s="29"/>
      <c r="FL67" s="51">
        <v>-2.0799999999999999E-2</v>
      </c>
      <c r="FM67" s="52">
        <v>4.5999999999999999E-3</v>
      </c>
      <c r="FN67" s="55">
        <v>-2.7300000000000001E-2</v>
      </c>
      <c r="FO67" s="51">
        <v>-3.15E-2</v>
      </c>
      <c r="FP67" s="58">
        <v>-1.17E-2</v>
      </c>
      <c r="FQ67" s="29"/>
      <c r="FR67" s="29"/>
      <c r="FS67" s="55">
        <v>-1.14E-2</v>
      </c>
      <c r="FT67" s="53">
        <v>-2.4500000000000001E-2</v>
      </c>
      <c r="FU67" s="58">
        <v>5.0000000000000001E-3</v>
      </c>
      <c r="FV67" s="56">
        <v>-9.2999999999999992E-3</v>
      </c>
      <c r="FW67" s="53">
        <v>-3.6900000000000002E-2</v>
      </c>
      <c r="FX67" s="29"/>
      <c r="FY67" s="29"/>
      <c r="FZ67" s="56">
        <v>-6.1800000000000001E-2</v>
      </c>
      <c r="GA67" s="56">
        <v>-1.2800000000000001E-2</v>
      </c>
      <c r="GB67" s="52">
        <v>-2.8000000000000001E-2</v>
      </c>
      <c r="GC67" s="49">
        <v>-0.01</v>
      </c>
      <c r="GD67" s="53">
        <v>-1.5299999999999999E-2</v>
      </c>
      <c r="GE67" s="29"/>
      <c r="GF67" s="29"/>
      <c r="GG67" s="56">
        <v>-7.9000000000000008E-3</v>
      </c>
      <c r="GH67" s="60">
        <v>-6.5500000000000003E-2</v>
      </c>
      <c r="GI67" s="52">
        <v>-1.9900000000000001E-2</v>
      </c>
      <c r="GJ67" s="60">
        <v>-1.8200000000000001E-2</v>
      </c>
      <c r="GK67" s="55">
        <v>-1.29E-2</v>
      </c>
      <c r="GL67" s="29"/>
      <c r="GM67" s="29"/>
      <c r="GN67" s="25"/>
      <c r="GO67" s="25"/>
      <c r="GP67" s="65">
        <f t="shared" si="146"/>
        <v>-2.1531818181818183E-2</v>
      </c>
      <c r="GU67" s="19" t="s">
        <v>7</v>
      </c>
      <c r="GX67" t="s">
        <v>0</v>
      </c>
      <c r="GZ67" s="52">
        <v>-5.3400000000000003E-2</v>
      </c>
      <c r="HA67" s="57">
        <v>-3.0499999999999999E-2</v>
      </c>
      <c r="HB67" s="57">
        <v>-1.9199999999999998E-2</v>
      </c>
      <c r="HC67" s="55">
        <v>-2.3800000000000002E-2</v>
      </c>
      <c r="HD67" s="60">
        <v>-4.6300000000000001E-2</v>
      </c>
      <c r="HE67" s="29"/>
      <c r="HF67" s="29"/>
      <c r="HG67" s="52">
        <v>-2.9000000000000001E-2</v>
      </c>
      <c r="HH67" s="55">
        <v>-2.1299999999999999E-2</v>
      </c>
      <c r="HI67" s="51">
        <v>-1.6299999999999999E-2</v>
      </c>
      <c r="HJ67" s="55">
        <v>-7.3999999999999996E-2</v>
      </c>
      <c r="HK67" s="60">
        <v>-2.46E-2</v>
      </c>
      <c r="HL67" s="29"/>
      <c r="HM67" s="29"/>
      <c r="HN67" s="60">
        <v>-2.1999999999999999E-2</v>
      </c>
      <c r="HO67" s="49">
        <v>-1.6299999999999999E-2</v>
      </c>
      <c r="HP67" s="51">
        <v>-1.38E-2</v>
      </c>
      <c r="HQ67" s="53">
        <v>-1.1900000000000001E-2</v>
      </c>
      <c r="HR67" s="58">
        <v>-9.5999999999999992E-3</v>
      </c>
      <c r="HS67" s="29"/>
      <c r="HT67" s="29"/>
      <c r="HU67" s="52">
        <v>-4.1799999999999997E-2</v>
      </c>
      <c r="HV67" s="52">
        <v>-7.7999999999999996E-3</v>
      </c>
      <c r="HW67" s="51">
        <v>-2.0199999999999999E-2</v>
      </c>
      <c r="HX67" s="56">
        <v>-5.3E-3</v>
      </c>
      <c r="HY67" s="55">
        <v>-1.6899999999999998E-2</v>
      </c>
      <c r="HZ67" s="29"/>
      <c r="IA67" s="29"/>
      <c r="IB67" s="51">
        <v>-2.1399999999999999E-2</v>
      </c>
      <c r="IC67" s="57">
        <v>-2.81E-2</v>
      </c>
      <c r="ID67" s="29"/>
      <c r="IE67" s="25"/>
      <c r="IF67" s="25"/>
      <c r="IG67" s="65">
        <f t="shared" si="147"/>
        <v>-2.4065217391304346E-2</v>
      </c>
      <c r="IP67" t="s">
        <v>0</v>
      </c>
      <c r="IR67" s="57">
        <v>-1.7899999999999999E-2</v>
      </c>
      <c r="IS67" s="60">
        <v>-1.12E-2</v>
      </c>
      <c r="IT67" s="58">
        <v>-7.1999999999999998E-3</v>
      </c>
      <c r="IU67" s="29"/>
      <c r="IV67" s="29"/>
      <c r="IW67" s="57">
        <v>-1.9400000000000001E-2</v>
      </c>
      <c r="IX67" s="58">
        <v>-1.6500000000000001E-2</v>
      </c>
      <c r="IY67" s="60">
        <v>-1.44E-2</v>
      </c>
      <c r="IZ67" s="53">
        <v>-1.0500000000000001E-2</v>
      </c>
      <c r="JA67" s="52">
        <v>-8.6E-3</v>
      </c>
      <c r="JB67" s="29"/>
      <c r="JC67" s="29"/>
      <c r="JD67" s="60">
        <v>-1.6299999999999999E-2</v>
      </c>
      <c r="JE67" s="55">
        <v>-1.4200000000000001E-2</v>
      </c>
      <c r="JF67" s="58">
        <v>-1.23E-2</v>
      </c>
      <c r="JG67" s="55">
        <v>-1.7999999999999999E-2</v>
      </c>
      <c r="JH67" s="57">
        <v>-0.02</v>
      </c>
      <c r="JI67" s="29"/>
      <c r="JJ67" s="29"/>
      <c r="JK67" s="56">
        <v>-1.6299999999999999E-2</v>
      </c>
      <c r="JL67" s="60">
        <v>-1.38E-2</v>
      </c>
      <c r="JM67" s="57">
        <v>-1.0699999999999999E-2</v>
      </c>
      <c r="JN67" s="52">
        <v>-2.5000000000000001E-3</v>
      </c>
      <c r="JO67" s="52">
        <v>-3.9600000000000003E-2</v>
      </c>
      <c r="JP67" s="29"/>
      <c r="JQ67" s="29"/>
      <c r="JR67" s="52">
        <v>-1.7899999999999999E-2</v>
      </c>
      <c r="JS67" s="55">
        <v>-1.6400000000000001E-2</v>
      </c>
      <c r="JT67" s="49">
        <v>-1.55E-2</v>
      </c>
      <c r="JU67" s="57">
        <v>-1.6E-2</v>
      </c>
      <c r="JV67" s="53">
        <v>-2.8199999999999999E-2</v>
      </c>
      <c r="JW67" s="25"/>
      <c r="JY67" s="65">
        <f t="shared" si="148"/>
        <v>-1.514166666666667E-2</v>
      </c>
      <c r="KI67" t="s">
        <v>0</v>
      </c>
      <c r="KL67" s="29"/>
      <c r="KM67" s="49">
        <v>-1.0999999999999999E-2</v>
      </c>
      <c r="KN67" s="49">
        <v>-1.0200000000000001E-2</v>
      </c>
      <c r="KO67" s="51">
        <v>-1.2999999999999999E-3</v>
      </c>
      <c r="KP67" s="56">
        <v>-2.47E-2</v>
      </c>
      <c r="KQ67" s="58">
        <v>-1.5299999999999999E-2</v>
      </c>
      <c r="KR67" s="29"/>
      <c r="KS67" s="29"/>
      <c r="KT67" s="49">
        <v>-4.1999999999999997E-3</v>
      </c>
      <c r="KU67" s="51">
        <v>-1.23E-2</v>
      </c>
      <c r="KV67" s="57">
        <v>-1.3100000000000001E-2</v>
      </c>
      <c r="KW67" s="52">
        <v>-9.7000000000000003E-3</v>
      </c>
      <c r="KX67" s="52">
        <v>-1.15E-2</v>
      </c>
      <c r="KY67" s="29"/>
      <c r="KZ67" s="29"/>
      <c r="LA67" s="52">
        <v>-6.6E-3</v>
      </c>
      <c r="LB67" s="55">
        <v>-7.9000000000000008E-3</v>
      </c>
      <c r="LC67" s="53">
        <v>-1.7899999999999999E-2</v>
      </c>
      <c r="LD67" s="52">
        <v>-1.4E-2</v>
      </c>
      <c r="LE67" s="56">
        <v>-1.8100000000000002E-2</v>
      </c>
      <c r="LF67" s="29"/>
      <c r="LG67" s="29"/>
      <c r="LH67" s="51">
        <v>-8.2000000000000007E-3</v>
      </c>
      <c r="LI67" s="52">
        <v>-1.2800000000000001E-2</v>
      </c>
      <c r="LJ67" s="57">
        <v>-3.0200000000000001E-2</v>
      </c>
      <c r="LK67" s="51">
        <v>-6.1000000000000004E-3</v>
      </c>
      <c r="LL67" s="52">
        <v>-3.3300000000000003E-2</v>
      </c>
      <c r="LM67" s="29"/>
      <c r="LN67" s="29"/>
      <c r="LO67" s="57">
        <v>-5.8999999999999999E-3</v>
      </c>
      <c r="LP67" s="25"/>
      <c r="LQ67" s="20" t="s">
        <v>8</v>
      </c>
      <c r="LR67" s="65">
        <f>AVERAGE(KL67:LO67,)</f>
        <v>-1.2468181818181821E-2</v>
      </c>
      <c r="MC67" t="s">
        <v>0</v>
      </c>
      <c r="ME67" s="55">
        <v>-1.26E-2</v>
      </c>
      <c r="MF67" s="51">
        <v>-7.7999999999999996E-3</v>
      </c>
      <c r="MG67" s="55">
        <v>-2.6100000000000002E-2</v>
      </c>
      <c r="MH67" s="60">
        <v>-9.7999999999999997E-3</v>
      </c>
      <c r="MI67" s="29"/>
      <c r="MJ67" s="29"/>
      <c r="MK67" s="56">
        <v>-6.7000000000000002E-3</v>
      </c>
      <c r="ML67" s="55">
        <v>-4.5100000000000001E-2</v>
      </c>
      <c r="MM67" s="51">
        <v>-2.3699999999999999E-2</v>
      </c>
      <c r="MN67" s="55">
        <v>-8.0999999999999996E-3</v>
      </c>
      <c r="MO67" s="57">
        <v>-1.01E-2</v>
      </c>
      <c r="MP67" s="29"/>
      <c r="MQ67" s="29"/>
      <c r="MR67" s="53">
        <v>-1.3899999999999999E-2</v>
      </c>
      <c r="MS67" s="57">
        <v>-1.21E-2</v>
      </c>
      <c r="MT67" s="57">
        <v>-1.4800000000000001E-2</v>
      </c>
      <c r="MU67" s="53">
        <v>-2.8E-3</v>
      </c>
      <c r="MV67" s="53">
        <v>-1.55E-2</v>
      </c>
      <c r="MW67" s="29"/>
      <c r="MX67" s="29"/>
      <c r="MY67" s="51">
        <v>-1.7999999999999999E-2</v>
      </c>
      <c r="MZ67" s="56">
        <v>-2.1600000000000001E-2</v>
      </c>
      <c r="NA67" s="55">
        <v>-4.1000000000000003E-3</v>
      </c>
      <c r="NB67" s="52">
        <v>-1.1900000000000001E-2</v>
      </c>
      <c r="NC67" s="55">
        <v>-9.7999999999999997E-3</v>
      </c>
      <c r="ND67" s="29"/>
      <c r="NE67" s="29"/>
      <c r="NF67" s="29"/>
      <c r="NG67" s="29"/>
      <c r="NH67" s="29"/>
      <c r="NI67" s="29"/>
      <c r="NJ67" s="25"/>
      <c r="NK67" s="25"/>
      <c r="NL67" s="65">
        <f t="shared" si="154"/>
        <v>-1.3725000000000001E-2</v>
      </c>
      <c r="NX67" t="s">
        <v>0</v>
      </c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5"/>
      <c r="PF67" s="25"/>
      <c r="PG67" s="65">
        <f t="shared" si="150"/>
        <v>0</v>
      </c>
      <c r="PT67" t="s">
        <v>0</v>
      </c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5"/>
      <c r="RB67" s="25"/>
      <c r="RC67" s="65">
        <f t="shared" si="151"/>
        <v>0</v>
      </c>
      <c r="RQ67" t="s">
        <v>0</v>
      </c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5"/>
      <c r="SY67" s="25"/>
      <c r="SZ67" s="65">
        <f t="shared" si="152"/>
        <v>0</v>
      </c>
    </row>
    <row r="68" spans="1:521" ht="15.75" thickBot="1" x14ac:dyDescent="0.3">
      <c r="D68" s="51">
        <v>-9.9000000000000008E-3</v>
      </c>
      <c r="E68" s="58">
        <v>-2.3800000000000002E-2</v>
      </c>
      <c r="F68" s="49">
        <v>-3.1699999999999999E-2</v>
      </c>
      <c r="G68" s="29"/>
      <c r="H68" s="29"/>
      <c r="I68" s="52">
        <v>-2.5899999999999999E-2</v>
      </c>
      <c r="J68" s="49">
        <v>-1.5800000000000002E-2</v>
      </c>
      <c r="K68" s="58">
        <v>-1.6299999999999999E-2</v>
      </c>
      <c r="L68" s="60">
        <v>-2.2499999999999999E-2</v>
      </c>
      <c r="M68" s="57">
        <v>-1.5100000000000001E-2</v>
      </c>
      <c r="N68" s="29"/>
      <c r="O68" s="29"/>
      <c r="P68" s="60">
        <v>-3.7400000000000003E-2</v>
      </c>
      <c r="Q68" s="60">
        <v>-9.7000000000000003E-3</v>
      </c>
      <c r="R68" s="57">
        <v>-1.24E-2</v>
      </c>
      <c r="S68" s="58">
        <v>-1.3899999999999999E-2</v>
      </c>
      <c r="T68" s="58">
        <v>-1.95E-2</v>
      </c>
      <c r="U68" s="29"/>
      <c r="V68" s="29"/>
      <c r="W68" s="56">
        <v>-6.1000000000000004E-3</v>
      </c>
      <c r="X68" s="53">
        <v>-2.6800000000000001E-2</v>
      </c>
      <c r="Y68" s="49">
        <v>-7.1999999999999998E-3</v>
      </c>
      <c r="Z68" s="58">
        <v>-2.4400000000000002E-2</v>
      </c>
      <c r="AA68" s="53">
        <v>-1.3899999999999999E-2</v>
      </c>
      <c r="AB68" s="29"/>
      <c r="AC68" s="29"/>
      <c r="AD68" s="49">
        <v>-6.4799999999999996E-2</v>
      </c>
      <c r="AE68" s="60">
        <v>-1.8200000000000001E-2</v>
      </c>
      <c r="AF68" s="49">
        <v>-1.6E-2</v>
      </c>
      <c r="AG68" s="53">
        <v>-4.2099999999999999E-2</v>
      </c>
      <c r="AH68" s="49">
        <v>-4.87E-2</v>
      </c>
      <c r="AI68" s="25"/>
      <c r="AJ68" s="25"/>
      <c r="AK68" s="65">
        <f t="shared" si="144"/>
        <v>-2.1754166666666668E-2</v>
      </c>
      <c r="AP68" s="29"/>
      <c r="AQ68" s="29"/>
      <c r="AR68" s="52">
        <v>-6.9800000000000001E-2</v>
      </c>
      <c r="AS68" s="56">
        <v>-3.8100000000000002E-2</v>
      </c>
      <c r="AT68" s="58">
        <v>-2.41E-2</v>
      </c>
      <c r="AU68" s="49">
        <v>-7.9000000000000008E-3</v>
      </c>
      <c r="AV68" s="53">
        <v>-4.48E-2</v>
      </c>
      <c r="AW68" s="29"/>
      <c r="AX68" s="29"/>
      <c r="AY68" s="49">
        <v>-2.41E-2</v>
      </c>
      <c r="AZ68" s="57">
        <v>-1.7100000000000001E-2</v>
      </c>
      <c r="BA68" s="60">
        <v>-3.1899999999999998E-2</v>
      </c>
      <c r="BB68" s="58">
        <v>-2.1700000000000001E-2</v>
      </c>
      <c r="BC68" s="52">
        <v>-1.03E-2</v>
      </c>
      <c r="BD68" s="29"/>
      <c r="BE68" s="29"/>
      <c r="BF68" s="60">
        <v>-1.2699999999999999E-2</v>
      </c>
      <c r="BG68" s="53">
        <v>-1.12E-2</v>
      </c>
      <c r="BH68" s="51">
        <v>-3.5200000000000002E-2</v>
      </c>
      <c r="BI68" s="49">
        <v>-3.9100000000000003E-2</v>
      </c>
      <c r="BJ68" s="57">
        <v>-3.0499999999999999E-2</v>
      </c>
      <c r="BK68" s="29"/>
      <c r="BL68" s="29"/>
      <c r="BM68" s="53">
        <v>-2.3599999999999999E-2</v>
      </c>
      <c r="BN68" s="53">
        <v>-1.9800000000000002E-2</v>
      </c>
      <c r="BO68" s="51">
        <v>-4.24E-2</v>
      </c>
      <c r="BP68" s="51">
        <v>-4.0300000000000002E-2</v>
      </c>
      <c r="BQ68" s="53">
        <v>-8.5300000000000001E-2</v>
      </c>
      <c r="BR68" s="29"/>
      <c r="BS68" s="29"/>
      <c r="BT68" s="29"/>
      <c r="BU68" s="25"/>
      <c r="BV68" s="25"/>
      <c r="BW68" s="65">
        <f t="shared" si="149"/>
        <v>-2.9995238095238096E-2</v>
      </c>
      <c r="CD68" s="29"/>
      <c r="CE68" s="51">
        <v>-6.7599999999999993E-2</v>
      </c>
      <c r="CF68" s="57">
        <v>-3.3099999999999997E-2</v>
      </c>
      <c r="CG68" s="58">
        <v>-4.0399999999999998E-2</v>
      </c>
      <c r="CH68" s="55">
        <v>-5.0900000000000001E-2</v>
      </c>
      <c r="CI68" s="57">
        <v>-4.2000000000000003E-2</v>
      </c>
      <c r="CJ68" s="29"/>
      <c r="CK68" s="29"/>
      <c r="CL68" s="53">
        <v>-9.5799999999999996E-2</v>
      </c>
      <c r="CM68" s="56">
        <v>-3.5499999999999997E-2</v>
      </c>
      <c r="CN68" s="55">
        <v>-3.6999999999999998E-2</v>
      </c>
      <c r="CO68" s="49">
        <v>-0.1336</v>
      </c>
      <c r="CP68" s="51">
        <v>-0.10340000000000001</v>
      </c>
      <c r="CQ68" s="29"/>
      <c r="CR68" s="29"/>
      <c r="CS68" s="53">
        <v>-9.5600000000000004E-2</v>
      </c>
      <c r="CT68" s="49">
        <v>-4.1200000000000001E-2</v>
      </c>
      <c r="CU68" s="51">
        <v>-0.1694</v>
      </c>
      <c r="CV68" s="58">
        <v>-7.8799999999999995E-2</v>
      </c>
      <c r="CW68" s="56">
        <v>-4.5199999999999997E-2</v>
      </c>
      <c r="CX68" s="29"/>
      <c r="CY68" s="29"/>
      <c r="CZ68" s="51">
        <v>-6.6100000000000006E-2</v>
      </c>
      <c r="DA68" s="57">
        <v>-7.8100000000000003E-2</v>
      </c>
      <c r="DB68" s="57">
        <v>-4.0399999999999998E-2</v>
      </c>
      <c r="DC68" s="52">
        <v>-6.9800000000000001E-2</v>
      </c>
      <c r="DD68" s="57">
        <v>-8.9300000000000004E-2</v>
      </c>
      <c r="DE68" s="29"/>
      <c r="DF68" s="29"/>
      <c r="DG68" s="56">
        <v>-4.2700000000000002E-2</v>
      </c>
      <c r="DH68" s="53">
        <v>-4.1200000000000001E-2</v>
      </c>
      <c r="DI68" s="25"/>
      <c r="DJ68" s="25"/>
      <c r="DK68" s="65">
        <f t="shared" si="153"/>
        <v>-6.5091304347826076E-2</v>
      </c>
      <c r="DS68" s="55">
        <v>-3.5200000000000002E-2</v>
      </c>
      <c r="DT68" s="56">
        <v>-5.7500000000000002E-2</v>
      </c>
      <c r="DU68" s="51">
        <v>-4.4699999999999997E-2</v>
      </c>
      <c r="DV68" s="29"/>
      <c r="DW68" s="29"/>
      <c r="DX68" s="51">
        <v>-4.5100000000000001E-2</v>
      </c>
      <c r="DY68" s="60">
        <v>-3.4299999999999997E-2</v>
      </c>
      <c r="DZ68" s="56">
        <v>-3.3700000000000001E-2</v>
      </c>
      <c r="EA68" s="55">
        <v>-3.5999999999999997E-2</v>
      </c>
      <c r="EB68" s="57">
        <v>-6.6E-3</v>
      </c>
      <c r="EC68" s="29"/>
      <c r="ED68" s="29"/>
      <c r="EE68" s="52">
        <v>-3.5400000000000001E-2</v>
      </c>
      <c r="EF68" s="52">
        <v>-3.0700000000000002E-2</v>
      </c>
      <c r="EG68" s="49">
        <v>-8.43E-2</v>
      </c>
      <c r="EH68" s="58">
        <v>-2.58E-2</v>
      </c>
      <c r="EI68" s="52">
        <v>-3.1600000000000003E-2</v>
      </c>
      <c r="EJ68" s="29"/>
      <c r="EK68" s="29"/>
      <c r="EL68" s="51">
        <v>-2.6100000000000002E-2</v>
      </c>
      <c r="EM68" s="49">
        <v>-5.7000000000000002E-2</v>
      </c>
      <c r="EN68" s="49">
        <v>-2.8199999999999999E-2</v>
      </c>
      <c r="EO68" s="58">
        <v>-5.5500000000000001E-2</v>
      </c>
      <c r="EP68" s="52">
        <v>-2.6599999999999999E-2</v>
      </c>
      <c r="EQ68" s="29"/>
      <c r="ER68" s="29"/>
      <c r="ES68" s="52">
        <v>-3.2000000000000001E-2</v>
      </c>
      <c r="ET68" s="58">
        <v>-1.7500000000000002E-2</v>
      </c>
      <c r="EU68" s="56">
        <v>-3.7100000000000001E-2</v>
      </c>
      <c r="EV68" s="60">
        <v>-5.7599999999999998E-2</v>
      </c>
      <c r="EW68" s="29"/>
      <c r="EX68" s="25"/>
      <c r="EY68" s="25"/>
      <c r="EZ68" s="65">
        <f t="shared" si="145"/>
        <v>-3.6456521739130429E-2</v>
      </c>
      <c r="FI68" s="49">
        <v>-6.4000000000000001E-2</v>
      </c>
      <c r="FJ68" s="29"/>
      <c r="FK68" s="29"/>
      <c r="FL68" s="56">
        <v>-2.1600000000000001E-2</v>
      </c>
      <c r="FM68" s="58">
        <v>-4.6100000000000002E-2</v>
      </c>
      <c r="FN68" s="49">
        <v>-3.04E-2</v>
      </c>
      <c r="FO68" s="57">
        <v>-4.7E-2</v>
      </c>
      <c r="FP68" s="57">
        <v>-2.0400000000000001E-2</v>
      </c>
      <c r="FQ68" s="29"/>
      <c r="FR68" s="29"/>
      <c r="FS68" s="60">
        <v>-4.4499999999999998E-2</v>
      </c>
      <c r="FT68" s="55">
        <v>-4.3499999999999997E-2</v>
      </c>
      <c r="FU68" s="56">
        <v>-1.1999999999999999E-3</v>
      </c>
      <c r="FV68" s="58">
        <v>-1.37E-2</v>
      </c>
      <c r="FW68" s="51">
        <v>-6.4600000000000005E-2</v>
      </c>
      <c r="FX68" s="29"/>
      <c r="FY68" s="29"/>
      <c r="FZ68" s="52">
        <v>-6.8599999999999994E-2</v>
      </c>
      <c r="GA68" s="55">
        <v>-1.3599999999999999E-2</v>
      </c>
      <c r="GB68" s="57">
        <v>-3.6999999999999998E-2</v>
      </c>
      <c r="GC68" s="53">
        <v>-1.7600000000000001E-2</v>
      </c>
      <c r="GD68" s="58">
        <v>-1.5599999999999999E-2</v>
      </c>
      <c r="GE68" s="29"/>
      <c r="GF68" s="29"/>
      <c r="GG68" s="52">
        <v>-1.1299999999999999E-2</v>
      </c>
      <c r="GH68" s="52">
        <v>-7.3899999999999993E-2</v>
      </c>
      <c r="GI68" s="53">
        <v>-2.3400000000000001E-2</v>
      </c>
      <c r="GJ68" s="57">
        <v>-2.5700000000000001E-2</v>
      </c>
      <c r="GK68" s="49">
        <v>-1.7399999999999999E-2</v>
      </c>
      <c r="GL68" s="29"/>
      <c r="GM68" s="29"/>
      <c r="GN68" s="25"/>
      <c r="GO68" s="25"/>
      <c r="GP68" s="65">
        <f t="shared" si="146"/>
        <v>-3.1868181818181802E-2</v>
      </c>
      <c r="GU68" s="18" t="s">
        <v>6</v>
      </c>
      <c r="GZ68" s="57">
        <v>-6.59E-2</v>
      </c>
      <c r="HA68" s="56">
        <v>-4.4400000000000002E-2</v>
      </c>
      <c r="HB68" s="52">
        <v>-3.73E-2</v>
      </c>
      <c r="HC68" s="57">
        <v>-2.47E-2</v>
      </c>
      <c r="HD68" s="58">
        <v>-4.6899999999999997E-2</v>
      </c>
      <c r="HE68" s="29"/>
      <c r="HF68" s="29"/>
      <c r="HG68" s="58">
        <v>-3.6999999999999998E-2</v>
      </c>
      <c r="HH68" s="49">
        <v>-6.25E-2</v>
      </c>
      <c r="HI68" s="55">
        <v>-2.4799999999999999E-2</v>
      </c>
      <c r="HJ68" s="49">
        <v>-7.9799999999999996E-2</v>
      </c>
      <c r="HK68" s="51">
        <v>-2.76E-2</v>
      </c>
      <c r="HL68" s="29"/>
      <c r="HM68" s="29"/>
      <c r="HN68" s="57">
        <v>-2.8000000000000001E-2</v>
      </c>
      <c r="HO68" s="53">
        <v>-2.41E-2</v>
      </c>
      <c r="HP68" s="55">
        <v>-1.6500000000000001E-2</v>
      </c>
      <c r="HQ68" s="49">
        <v>-1.2800000000000001E-2</v>
      </c>
      <c r="HR68" s="49">
        <v>-1.61E-2</v>
      </c>
      <c r="HS68" s="29"/>
      <c r="HT68" s="29"/>
      <c r="HU68" s="57">
        <v>-5.21E-2</v>
      </c>
      <c r="HV68" s="57">
        <v>-1.8599999999999998E-2</v>
      </c>
      <c r="HW68" s="53">
        <v>-2.6200000000000001E-2</v>
      </c>
      <c r="HX68" s="60">
        <v>-1.12E-2</v>
      </c>
      <c r="HY68" s="53">
        <v>-1.9400000000000001E-2</v>
      </c>
      <c r="HZ68" s="29"/>
      <c r="IA68" s="29"/>
      <c r="IB68" s="56">
        <v>-2.3800000000000002E-2</v>
      </c>
      <c r="IC68" s="58">
        <v>-3.2899999999999999E-2</v>
      </c>
      <c r="ID68" s="29"/>
      <c r="IE68" s="25"/>
      <c r="IF68" s="25"/>
      <c r="IG68" s="65">
        <f t="shared" si="147"/>
        <v>-3.1852173913043479E-2</v>
      </c>
      <c r="IR68" s="52">
        <v>-2.3900000000000001E-2</v>
      </c>
      <c r="IS68" s="51">
        <v>-1.15E-2</v>
      </c>
      <c r="IT68" s="52">
        <v>-7.4999999999999997E-3</v>
      </c>
      <c r="IU68" s="29"/>
      <c r="IV68" s="29"/>
      <c r="IW68" s="60">
        <v>-2.1499999999999998E-2</v>
      </c>
      <c r="IX68" s="53">
        <v>-2.6100000000000002E-2</v>
      </c>
      <c r="IY68" s="52">
        <v>-2.3300000000000001E-2</v>
      </c>
      <c r="IZ68" s="58">
        <v>-2.18E-2</v>
      </c>
      <c r="JA68" s="56">
        <v>-1.09E-2</v>
      </c>
      <c r="JB68" s="29"/>
      <c r="JC68" s="29"/>
      <c r="JD68" s="49">
        <v>-3.3500000000000002E-2</v>
      </c>
      <c r="JE68" s="52">
        <v>-1.6799999999999999E-2</v>
      </c>
      <c r="JF68" s="57">
        <v>-2.1499999999999998E-2</v>
      </c>
      <c r="JG68" s="53">
        <v>-2.06E-2</v>
      </c>
      <c r="JH68" s="52">
        <v>-2.4400000000000002E-2</v>
      </c>
      <c r="JI68" s="29"/>
      <c r="JJ68" s="29"/>
      <c r="JK68" s="57">
        <v>-1.72E-2</v>
      </c>
      <c r="JL68" s="57">
        <v>-5.16E-2</v>
      </c>
      <c r="JM68" s="52">
        <v>-3.5499999999999997E-2</v>
      </c>
      <c r="JN68" s="49">
        <v>-3.7999999999999999E-2</v>
      </c>
      <c r="JO68" s="49">
        <v>-4.8800000000000003E-2</v>
      </c>
      <c r="JP68" s="29"/>
      <c r="JQ68" s="29"/>
      <c r="JR68" s="56">
        <v>-3.6499999999999998E-2</v>
      </c>
      <c r="JS68" s="58">
        <v>-2.6200000000000001E-2</v>
      </c>
      <c r="JT68" s="52">
        <v>-2.4899999999999999E-2</v>
      </c>
      <c r="JU68" s="52">
        <v>-2.3699999999999999E-2</v>
      </c>
      <c r="JV68" s="49">
        <v>-5.7200000000000001E-2</v>
      </c>
      <c r="JW68" s="25"/>
      <c r="JY68" s="65">
        <f t="shared" si="148"/>
        <v>-2.5954166666666664E-2</v>
      </c>
      <c r="KL68" s="29"/>
      <c r="KM68" s="53">
        <v>-1.23E-2</v>
      </c>
      <c r="KN68" s="57">
        <v>-2.2599999999999999E-2</v>
      </c>
      <c r="KO68" s="60">
        <v>-2.23E-2</v>
      </c>
      <c r="KP68" s="52">
        <v>-2.9000000000000001E-2</v>
      </c>
      <c r="KQ68" s="53">
        <v>-4.2000000000000003E-2</v>
      </c>
      <c r="KR68" s="29"/>
      <c r="KS68" s="29"/>
      <c r="KT68" s="56">
        <v>-2.52E-2</v>
      </c>
      <c r="KU68" s="49">
        <v>-1.3899999999999999E-2</v>
      </c>
      <c r="KV68" s="51">
        <v>-2.4899999999999999E-2</v>
      </c>
      <c r="KW68" s="53">
        <v>-1.8800000000000001E-2</v>
      </c>
      <c r="KX68" s="49">
        <v>-1.2500000000000001E-2</v>
      </c>
      <c r="KY68" s="29"/>
      <c r="KZ68" s="29"/>
      <c r="LA68" s="51">
        <v>-1.4200000000000001E-2</v>
      </c>
      <c r="LB68" s="52">
        <v>-2.4899999999999999E-2</v>
      </c>
      <c r="LC68" s="51">
        <v>-3.9699999999999999E-2</v>
      </c>
      <c r="LD68" s="57">
        <v>-2.47E-2</v>
      </c>
      <c r="LE68" s="58">
        <v>-2.52E-2</v>
      </c>
      <c r="LF68" s="29"/>
      <c r="LG68" s="29"/>
      <c r="LH68" s="49">
        <v>-8.6999999999999994E-3</v>
      </c>
      <c r="LI68" s="57">
        <v>-2.3599999999999999E-2</v>
      </c>
      <c r="LJ68" s="58">
        <v>-3.3000000000000002E-2</v>
      </c>
      <c r="LK68" s="52">
        <v>-7.4000000000000003E-3</v>
      </c>
      <c r="LL68" s="55">
        <v>-4.9099999999999998E-2</v>
      </c>
      <c r="LM68" s="29"/>
      <c r="LN68" s="29"/>
      <c r="LO68" s="49">
        <v>-1.5800000000000002E-2</v>
      </c>
      <c r="LP68" s="25"/>
      <c r="LQ68" s="19" t="s">
        <v>7</v>
      </c>
      <c r="LR68" s="65">
        <f>AVERAGE(KL68:LO68,)</f>
        <v>-2.226363636363636E-2</v>
      </c>
      <c r="ME68" s="58">
        <v>-1.35E-2</v>
      </c>
      <c r="MF68" s="53">
        <v>-0.03</v>
      </c>
      <c r="MG68" s="49">
        <v>-4.7300000000000002E-2</v>
      </c>
      <c r="MH68" s="58">
        <v>-1.12E-2</v>
      </c>
      <c r="MI68" s="29"/>
      <c r="MJ68" s="29"/>
      <c r="MK68" s="49">
        <v>-1.8499999999999999E-2</v>
      </c>
      <c r="ML68" s="49">
        <v>-5.0500000000000003E-2</v>
      </c>
      <c r="MM68" s="57">
        <v>-3.6999999999999998E-2</v>
      </c>
      <c r="MN68" s="49">
        <v>-2.4E-2</v>
      </c>
      <c r="MO68" s="60">
        <v>-1.2699999999999999E-2</v>
      </c>
      <c r="MP68" s="29"/>
      <c r="MQ68" s="29"/>
      <c r="MR68" s="57">
        <v>-1.83E-2</v>
      </c>
      <c r="MS68" s="55">
        <v>-1.9E-2</v>
      </c>
      <c r="MT68" s="56">
        <v>-2.87E-2</v>
      </c>
      <c r="MU68" s="57">
        <v>-9.9000000000000008E-3</v>
      </c>
      <c r="MV68" s="56">
        <v>-1.6500000000000001E-2</v>
      </c>
      <c r="MW68" s="29"/>
      <c r="MX68" s="29"/>
      <c r="MY68" s="53">
        <v>-2.8899999999999999E-2</v>
      </c>
      <c r="MZ68" s="51">
        <v>-2.81E-2</v>
      </c>
      <c r="NA68" s="49">
        <v>-6.4199999999999993E-2</v>
      </c>
      <c r="NB68" s="56">
        <v>-2.2100000000000002E-2</v>
      </c>
      <c r="NC68" s="53">
        <v>-1.0500000000000001E-2</v>
      </c>
      <c r="ND68" s="29"/>
      <c r="NE68" s="29"/>
      <c r="NF68" s="29"/>
      <c r="NG68" s="29" t="s">
        <v>0</v>
      </c>
      <c r="NH68" s="29"/>
      <c r="NI68" s="29"/>
      <c r="NJ68" s="25"/>
      <c r="NK68" s="25"/>
      <c r="NL68" s="65">
        <f>AVERAGE(ME68:NI68,)</f>
        <v>-2.4545000000000001E-2</v>
      </c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5"/>
      <c r="PF68" s="25"/>
      <c r="PG68" s="65">
        <f t="shared" si="150"/>
        <v>0</v>
      </c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5"/>
      <c r="RB68" s="25"/>
      <c r="RC68" s="65">
        <f t="shared" si="151"/>
        <v>0</v>
      </c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 t="s">
        <v>0</v>
      </c>
      <c r="SV68" s="29"/>
      <c r="SW68" s="29"/>
      <c r="SX68" s="25"/>
      <c r="SY68" s="25"/>
      <c r="SZ68" s="65">
        <f t="shared" si="152"/>
        <v>0</v>
      </c>
    </row>
    <row r="69" spans="1:521" ht="15.75" thickBot="1" x14ac:dyDescent="0.3">
      <c r="A69" s="64"/>
      <c r="B69" s="64" t="s">
        <v>0</v>
      </c>
      <c r="C69" s="64" t="s">
        <v>0</v>
      </c>
      <c r="D69" s="49">
        <v>-1.55E-2</v>
      </c>
      <c r="E69" s="51">
        <v>-4.53E-2</v>
      </c>
      <c r="F69" s="53">
        <v>-3.7900000000000003E-2</v>
      </c>
      <c r="G69" s="29"/>
      <c r="H69" s="48"/>
      <c r="I69" s="60">
        <v>-3.8199999999999998E-2</v>
      </c>
      <c r="J69" s="53">
        <v>-6.7799999999999999E-2</v>
      </c>
      <c r="K69" s="60">
        <v>-3.7199999999999997E-2</v>
      </c>
      <c r="L69" s="49">
        <v>-3.5099999999999999E-2</v>
      </c>
      <c r="M69" s="51">
        <v>-1.6299999999999999E-2</v>
      </c>
      <c r="N69" s="29"/>
      <c r="O69" s="29"/>
      <c r="P69" s="51">
        <v>-4.7399999999999998E-2</v>
      </c>
      <c r="Q69" s="49">
        <v>-2.52E-2</v>
      </c>
      <c r="R69" s="52">
        <v>-1.4500000000000001E-2</v>
      </c>
      <c r="S69" s="60">
        <v>-2.2499999999999999E-2</v>
      </c>
      <c r="T69" s="51">
        <v>-3.04E-2</v>
      </c>
      <c r="U69" s="29"/>
      <c r="V69" s="29"/>
      <c r="W69" s="52">
        <v>-9.5999999999999992E-3</v>
      </c>
      <c r="X69" s="52">
        <v>-4.1799999999999997E-2</v>
      </c>
      <c r="Y69" s="55">
        <v>-4.8000000000000001E-2</v>
      </c>
      <c r="Z69" s="52">
        <v>-3.7199999999999997E-2</v>
      </c>
      <c r="AA69" s="51">
        <v>-2.3199999999999998E-2</v>
      </c>
      <c r="AB69" s="29"/>
      <c r="AC69" s="29"/>
      <c r="AD69" s="53">
        <v>-6.7500000000000004E-2</v>
      </c>
      <c r="AE69" s="56">
        <v>-2.86E-2</v>
      </c>
      <c r="AF69" s="55">
        <v>-2.1999999999999999E-2</v>
      </c>
      <c r="AG69" s="49">
        <v>-5.0700000000000002E-2</v>
      </c>
      <c r="AH69" s="53">
        <v>-6.2300000000000001E-2</v>
      </c>
      <c r="AI69" s="25"/>
      <c r="AJ69" s="25"/>
      <c r="AK69" s="65">
        <f t="shared" si="144"/>
        <v>-3.4341666666666666E-2</v>
      </c>
      <c r="AL69" s="64"/>
      <c r="AM69" s="64"/>
      <c r="AN69" s="64"/>
      <c r="AO69" s="64" t="s">
        <v>0</v>
      </c>
      <c r="AP69" s="29"/>
      <c r="AQ69" s="29"/>
      <c r="AR69" s="51">
        <v>-9.8699999999999996E-2</v>
      </c>
      <c r="AS69" s="60">
        <v>-7.7600000000000002E-2</v>
      </c>
      <c r="AT69" s="56">
        <v>-2.8500000000000001E-2</v>
      </c>
      <c r="AU69" s="51">
        <v>-3.5299999999999998E-2</v>
      </c>
      <c r="AV69" s="49">
        <v>-4.9000000000000002E-2</v>
      </c>
      <c r="AW69" s="29"/>
      <c r="AX69" s="29"/>
      <c r="AY69" s="58">
        <v>-2.4299999999999999E-2</v>
      </c>
      <c r="AZ69" s="60">
        <v>-1.77E-2</v>
      </c>
      <c r="BA69" s="58">
        <v>-3.9100000000000003E-2</v>
      </c>
      <c r="BB69" s="49">
        <v>-3.39E-2</v>
      </c>
      <c r="BC69" s="56">
        <v>-2.0899999999999998E-2</v>
      </c>
      <c r="BD69" s="29"/>
      <c r="BE69" s="29"/>
      <c r="BF69" s="51">
        <v>-3.0499999999999999E-2</v>
      </c>
      <c r="BG69" s="49">
        <v>-4.9200000000000001E-2</v>
      </c>
      <c r="BH69" s="60">
        <v>-0.1072</v>
      </c>
      <c r="BI69" s="53">
        <v>-4.9000000000000002E-2</v>
      </c>
      <c r="BJ69" s="52">
        <v>-3.3000000000000002E-2</v>
      </c>
      <c r="BK69" s="29"/>
      <c r="BL69" s="29"/>
      <c r="BM69" s="55">
        <v>-3.9100000000000003E-2</v>
      </c>
      <c r="BN69" s="49">
        <v>-4.19E-2</v>
      </c>
      <c r="BO69" s="53">
        <v>-4.9000000000000002E-2</v>
      </c>
      <c r="BP69" s="55">
        <v>-6.9699999999999998E-2</v>
      </c>
      <c r="BQ69" s="49">
        <v>-8.7499999999999994E-2</v>
      </c>
      <c r="BR69" s="29"/>
      <c r="BS69" s="29"/>
      <c r="BT69" s="29"/>
      <c r="BU69" s="25"/>
      <c r="BV69" s="25"/>
      <c r="BW69" s="65">
        <f t="shared" si="149"/>
        <v>-4.6719047619047625E-2</v>
      </c>
      <c r="BX69" s="64"/>
      <c r="BY69" s="64"/>
      <c r="BZ69" s="64"/>
      <c r="CA69" s="64"/>
      <c r="CB69" s="64"/>
      <c r="CC69" s="64"/>
      <c r="CD69" s="29"/>
      <c r="CE69" s="60">
        <v>-7.2900000000000006E-2</v>
      </c>
      <c r="CF69" s="55">
        <v>-6.9900000000000004E-2</v>
      </c>
      <c r="CG69" s="60">
        <v>-4.8500000000000001E-2</v>
      </c>
      <c r="CH69" s="53">
        <v>-5.1299999999999998E-2</v>
      </c>
      <c r="CI69" s="55">
        <v>-4.9500000000000002E-2</v>
      </c>
      <c r="CJ69" s="29"/>
      <c r="CK69" s="29"/>
      <c r="CL69" s="55">
        <v>-0.2097</v>
      </c>
      <c r="CM69" s="60">
        <v>-0.1794</v>
      </c>
      <c r="CN69" s="51">
        <v>-5.3199999999999997E-2</v>
      </c>
      <c r="CO69" s="53">
        <v>-0.22239999999999999</v>
      </c>
      <c r="CP69" s="60">
        <v>-0.22409999999999999</v>
      </c>
      <c r="CQ69" s="29"/>
      <c r="CR69" s="29"/>
      <c r="CS69" s="55">
        <v>-0.1308</v>
      </c>
      <c r="CT69" s="53">
        <v>-5.7000000000000002E-2</v>
      </c>
      <c r="CU69" s="53">
        <v>-0.1835</v>
      </c>
      <c r="CV69" s="60">
        <v>-0.11940000000000001</v>
      </c>
      <c r="CW69" s="57">
        <v>-4.7500000000000001E-2</v>
      </c>
      <c r="CX69" s="29"/>
      <c r="CY69" s="29"/>
      <c r="CZ69" s="55">
        <v>-9.1399999999999995E-2</v>
      </c>
      <c r="DA69" s="60">
        <v>-8.6400000000000005E-2</v>
      </c>
      <c r="DB69" s="52">
        <v>-0.1106</v>
      </c>
      <c r="DC69" s="57">
        <v>-0.1232</v>
      </c>
      <c r="DD69" s="52">
        <v>-0.1138</v>
      </c>
      <c r="DE69" s="29"/>
      <c r="DF69" s="29"/>
      <c r="DG69" s="55">
        <v>-8.2299999999999998E-2</v>
      </c>
      <c r="DH69" s="49">
        <v>-6.9900000000000004E-2</v>
      </c>
      <c r="DI69" s="25"/>
      <c r="DJ69" s="25" t="s">
        <v>0</v>
      </c>
      <c r="DK69" s="65">
        <f>AVERAGE(CD69:DH69,)</f>
        <v>-0.10420434782608697</v>
      </c>
      <c r="DL69" s="64"/>
      <c r="DM69" s="64"/>
      <c r="DN69" s="64"/>
      <c r="DO69" s="64"/>
      <c r="DP69" s="64"/>
      <c r="DQ69" s="64"/>
      <c r="DR69" s="64"/>
      <c r="DS69" s="53">
        <v>-5.2299999999999999E-2</v>
      </c>
      <c r="DT69" s="58">
        <v>-6.3799999999999996E-2</v>
      </c>
      <c r="DU69" s="53">
        <v>-4.9599999999999998E-2</v>
      </c>
      <c r="DV69" s="29"/>
      <c r="DW69" s="29"/>
      <c r="DX69" s="60">
        <v>-8.77E-2</v>
      </c>
      <c r="DY69" s="57">
        <v>-6.7199999999999996E-2</v>
      </c>
      <c r="DZ69" s="58">
        <v>-3.8399999999999997E-2</v>
      </c>
      <c r="EA69" s="57">
        <v>-5.7299999999999997E-2</v>
      </c>
      <c r="EB69" s="49">
        <v>-1.41E-2</v>
      </c>
      <c r="EC69" s="29"/>
      <c r="ED69" s="29"/>
      <c r="EE69" s="56">
        <v>-3.5499999999999997E-2</v>
      </c>
      <c r="EF69" s="57">
        <v>-4.3799999999999999E-2</v>
      </c>
      <c r="EG69" s="53">
        <v>-9.4600000000000004E-2</v>
      </c>
      <c r="EH69" s="49">
        <v>-2.9000000000000001E-2</v>
      </c>
      <c r="EI69" s="57">
        <v>-3.7199999999999997E-2</v>
      </c>
      <c r="EJ69" s="29"/>
      <c r="EK69" s="29"/>
      <c r="EL69" s="55">
        <v>-6.8699999999999997E-2</v>
      </c>
      <c r="EM69" s="51">
        <v>-5.8799999999999998E-2</v>
      </c>
      <c r="EN69" s="58">
        <v>-3.4000000000000002E-2</v>
      </c>
      <c r="EO69" s="56">
        <v>-6.2199999999999998E-2</v>
      </c>
      <c r="EP69" s="55">
        <v>-2.8000000000000001E-2</v>
      </c>
      <c r="EQ69" s="29"/>
      <c r="ER69" s="29"/>
      <c r="ES69" s="56">
        <v>-5.1700000000000003E-2</v>
      </c>
      <c r="ET69" s="52">
        <v>-4.1200000000000001E-2</v>
      </c>
      <c r="EU69" s="57">
        <v>-4.3099999999999999E-2</v>
      </c>
      <c r="EV69" s="53">
        <v>-7.3400000000000007E-2</v>
      </c>
      <c r="EW69" s="29"/>
      <c r="EX69" s="25"/>
      <c r="EY69" s="25"/>
      <c r="EZ69" s="65">
        <f t="shared" si="145"/>
        <v>-4.9199999999999987E-2</v>
      </c>
      <c r="FA69" s="64"/>
      <c r="FB69" s="64"/>
      <c r="FC69" s="64"/>
      <c r="FD69" s="64"/>
      <c r="FE69" s="64"/>
      <c r="FF69" s="64"/>
      <c r="FG69" s="64"/>
      <c r="FH69" s="64"/>
      <c r="FI69" s="53">
        <v>-9.7100000000000006E-2</v>
      </c>
      <c r="FJ69" s="29"/>
      <c r="FK69" s="29"/>
      <c r="FL69" s="58">
        <v>-3.7100000000000001E-2</v>
      </c>
      <c r="FM69" s="56">
        <v>-6.3899999999999998E-2</v>
      </c>
      <c r="FN69" s="51">
        <v>-3.4200000000000001E-2</v>
      </c>
      <c r="FO69" s="60">
        <v>-6.25E-2</v>
      </c>
      <c r="FP69" s="60">
        <v>-6.0999999999999999E-2</v>
      </c>
      <c r="FQ69" s="29"/>
      <c r="FR69" s="29"/>
      <c r="FS69" s="49">
        <v>-4.6699999999999998E-2</v>
      </c>
      <c r="FT69" s="51">
        <v>-5.4699999999999999E-2</v>
      </c>
      <c r="FU69" s="49">
        <v>-9.8400000000000001E-2</v>
      </c>
      <c r="FV69" s="60">
        <v>-1.7299999999999999E-2</v>
      </c>
      <c r="FW69" s="49">
        <v>-7.2599999999999998E-2</v>
      </c>
      <c r="FX69" s="29"/>
      <c r="FY69" s="29"/>
      <c r="FZ69" s="60">
        <v>-8.2000000000000003E-2</v>
      </c>
      <c r="GA69" s="60">
        <v>-4.7699999999999999E-2</v>
      </c>
      <c r="GB69" s="51">
        <v>-4.7899999999999998E-2</v>
      </c>
      <c r="GC69" s="56">
        <v>-2.6100000000000002E-2</v>
      </c>
      <c r="GD69" s="51">
        <v>-1.78E-2</v>
      </c>
      <c r="GE69" s="29"/>
      <c r="GF69" s="29"/>
      <c r="GG69" s="60">
        <v>-1.2699999999999999E-2</v>
      </c>
      <c r="GH69" s="57">
        <v>-7.5800000000000006E-2</v>
      </c>
      <c r="GI69" s="51">
        <v>-3.6900000000000002E-2</v>
      </c>
      <c r="GJ69" s="55">
        <v>-3.3399999999999999E-2</v>
      </c>
      <c r="GK69" s="60">
        <v>-2.4899999999999999E-2</v>
      </c>
      <c r="GL69" s="29"/>
      <c r="GM69" s="29"/>
      <c r="GN69" s="25"/>
      <c r="GO69" s="25"/>
      <c r="GP69" s="65">
        <f t="shared" si="146"/>
        <v>-4.7759090909090911E-2</v>
      </c>
      <c r="GQ69" s="64"/>
      <c r="GR69" s="64"/>
      <c r="GS69" s="64"/>
      <c r="GT69" s="64"/>
      <c r="GU69" s="37" t="s">
        <v>31</v>
      </c>
      <c r="GV69" s="64"/>
      <c r="GW69" s="64"/>
      <c r="GX69" s="64"/>
      <c r="GY69" s="64"/>
      <c r="GZ69" s="56">
        <v>-6.7199999999999996E-2</v>
      </c>
      <c r="HA69" s="60">
        <v>-0.123</v>
      </c>
      <c r="HB69" s="60">
        <v>-3.9199999999999999E-2</v>
      </c>
      <c r="HC69" s="60">
        <v>-4.6399999999999997E-2</v>
      </c>
      <c r="HD69" s="56">
        <v>-7.2499999999999995E-2</v>
      </c>
      <c r="HE69" s="29"/>
      <c r="HF69" s="29"/>
      <c r="HG69" s="57">
        <v>-4.0500000000000001E-2</v>
      </c>
      <c r="HH69" s="53">
        <v>-7.4300000000000005E-2</v>
      </c>
      <c r="HI69" s="57">
        <v>-2.9100000000000001E-2</v>
      </c>
      <c r="HJ69" s="53">
        <v>-0.1203</v>
      </c>
      <c r="HK69" s="56">
        <v>-5.9700000000000003E-2</v>
      </c>
      <c r="HL69" s="29"/>
      <c r="HM69" s="29"/>
      <c r="HN69" s="52">
        <v>-3.4799999999999998E-2</v>
      </c>
      <c r="HO69" s="58">
        <v>-2.9600000000000001E-2</v>
      </c>
      <c r="HP69" s="58">
        <v>-1.9099999999999999E-2</v>
      </c>
      <c r="HQ69" s="51">
        <v>-6.7199999999999996E-2</v>
      </c>
      <c r="HR69" s="51">
        <v>-3.78E-2</v>
      </c>
      <c r="HS69" s="29"/>
      <c r="HT69" s="29"/>
      <c r="HU69" s="60">
        <v>-5.2200000000000003E-2</v>
      </c>
      <c r="HV69" s="55">
        <v>-3.9199999999999999E-2</v>
      </c>
      <c r="HW69" s="49">
        <v>-6.3100000000000003E-2</v>
      </c>
      <c r="HX69" s="58">
        <v>-2.92E-2</v>
      </c>
      <c r="HY69" s="51">
        <v>-4.4699999999999997E-2</v>
      </c>
      <c r="HZ69" s="29"/>
      <c r="IA69" s="29"/>
      <c r="IB69" s="60">
        <v>-2.4400000000000002E-2</v>
      </c>
      <c r="IC69" s="60">
        <v>-6.08E-2</v>
      </c>
      <c r="ID69" s="29"/>
      <c r="IE69" s="25" t="s">
        <v>0</v>
      </c>
      <c r="IF69" s="25"/>
      <c r="IG69" s="65">
        <f t="shared" si="147"/>
        <v>-5.1056521739130424E-2</v>
      </c>
      <c r="IH69" s="64" t="s">
        <v>0</v>
      </c>
      <c r="II69" s="64"/>
      <c r="IJ69" s="64"/>
      <c r="IK69" s="64"/>
      <c r="IL69" s="64"/>
      <c r="IM69" s="64"/>
      <c r="IN69" s="64"/>
      <c r="IO69" s="64"/>
      <c r="IP69" s="64"/>
      <c r="IQ69" s="64"/>
      <c r="IR69" s="55">
        <v>-2.47E-2</v>
      </c>
      <c r="IS69" s="58">
        <v>-1.5900000000000001E-2</v>
      </c>
      <c r="IT69" s="57">
        <v>-8.6999999999999994E-3</v>
      </c>
      <c r="IU69" s="29"/>
      <c r="IV69" s="29"/>
      <c r="IW69" s="55">
        <v>-2.76E-2</v>
      </c>
      <c r="IX69" s="55">
        <v>-3.0800000000000001E-2</v>
      </c>
      <c r="IY69" s="57">
        <v>-3.5999999999999997E-2</v>
      </c>
      <c r="IZ69" s="55">
        <v>-3.2899999999999999E-2</v>
      </c>
      <c r="JA69" s="53">
        <v>-2.0500000000000001E-2</v>
      </c>
      <c r="JB69" s="29"/>
      <c r="JC69" s="29"/>
      <c r="JD69" s="51">
        <v>-3.7100000000000001E-2</v>
      </c>
      <c r="JE69" s="49">
        <v>-2.12E-2</v>
      </c>
      <c r="JF69" s="56">
        <v>-6.5799999999999997E-2</v>
      </c>
      <c r="JG69" s="49">
        <v>-2.3699999999999999E-2</v>
      </c>
      <c r="JH69" s="55">
        <v>-2.4799999999999999E-2</v>
      </c>
      <c r="JI69" s="29"/>
      <c r="JJ69" s="29"/>
      <c r="JK69" s="60">
        <v>-4.3099999999999999E-2</v>
      </c>
      <c r="JL69" s="52">
        <v>-5.2200000000000003E-2</v>
      </c>
      <c r="JM69" s="60">
        <v>-4.1000000000000002E-2</v>
      </c>
      <c r="JN69" s="53">
        <v>-5.4399999999999997E-2</v>
      </c>
      <c r="JO69" s="53">
        <v>-6.6799999999999998E-2</v>
      </c>
      <c r="JP69" s="29"/>
      <c r="JQ69" s="29"/>
      <c r="JR69" s="57">
        <v>-4.2500000000000003E-2</v>
      </c>
      <c r="JS69" s="49">
        <v>-3.5299999999999998E-2</v>
      </c>
      <c r="JT69" s="57">
        <v>-2.7E-2</v>
      </c>
      <c r="JU69" s="55">
        <v>-7.3899999999999993E-2</v>
      </c>
      <c r="JV69" s="60">
        <v>-6.3799999999999996E-2</v>
      </c>
      <c r="JW69" s="25"/>
      <c r="JY69" s="65">
        <f t="shared" si="148"/>
        <v>-3.6237499999999999E-2</v>
      </c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L69" s="29"/>
      <c r="KM69" s="56">
        <v>-3.2899999999999999E-2</v>
      </c>
      <c r="KN69" s="51">
        <v>-2.5000000000000001E-2</v>
      </c>
      <c r="KO69" s="57">
        <v>-3.2500000000000001E-2</v>
      </c>
      <c r="KP69" s="55">
        <v>-3.5000000000000003E-2</v>
      </c>
      <c r="KQ69" s="49">
        <v>-6.5199999999999994E-2</v>
      </c>
      <c r="KR69" s="29"/>
      <c r="KS69" s="29"/>
      <c r="KT69" s="58">
        <v>-3.04E-2</v>
      </c>
      <c r="KU69" s="60">
        <v>-4.2299999999999997E-2</v>
      </c>
      <c r="KV69" s="60">
        <v>-4.5499999999999999E-2</v>
      </c>
      <c r="KW69" s="49">
        <v>-4.24E-2</v>
      </c>
      <c r="KX69" s="55">
        <v>-3.2800000000000003E-2</v>
      </c>
      <c r="KY69" s="29"/>
      <c r="KZ69" s="29"/>
      <c r="LA69" s="57">
        <v>-2.7900000000000001E-2</v>
      </c>
      <c r="LB69" s="57">
        <v>-4.1700000000000001E-2</v>
      </c>
      <c r="LC69" s="56">
        <v>-5.6599999999999998E-2</v>
      </c>
      <c r="LD69" s="49">
        <v>-5.16E-2</v>
      </c>
      <c r="LE69" s="51">
        <v>-6.0499999999999998E-2</v>
      </c>
      <c r="LF69" s="29"/>
      <c r="LG69" s="29"/>
      <c r="LH69" s="55">
        <v>-1.7899999999999999E-2</v>
      </c>
      <c r="LI69" s="60">
        <v>-6.0100000000000001E-2</v>
      </c>
      <c r="LJ69" s="56">
        <v>-3.5700000000000003E-2</v>
      </c>
      <c r="LK69" s="60">
        <v>-4.8800000000000003E-2</v>
      </c>
      <c r="LL69" s="57">
        <v>-7.0900000000000005E-2</v>
      </c>
      <c r="LM69" s="29"/>
      <c r="LN69" s="29"/>
      <c r="LO69" s="60">
        <v>-5.3199999999999997E-2</v>
      </c>
      <c r="LP69" s="25"/>
      <c r="LQ69" s="18" t="s">
        <v>6</v>
      </c>
      <c r="LR69" s="65">
        <f>AVERAGE(KL69:LO69,)</f>
        <v>-4.1313636363636358E-2</v>
      </c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56">
        <v>-5.3499999999999999E-2</v>
      </c>
      <c r="MF69" s="58">
        <v>-3.1199999999999999E-2</v>
      </c>
      <c r="MG69" s="53">
        <v>-5.04E-2</v>
      </c>
      <c r="MH69" s="56">
        <v>-4.0899999999999999E-2</v>
      </c>
      <c r="MI69" s="29"/>
      <c r="MJ69" s="29"/>
      <c r="MK69" s="51">
        <v>-5.8099999999999999E-2</v>
      </c>
      <c r="ML69" s="51">
        <v>-7.4300000000000005E-2</v>
      </c>
      <c r="MM69" s="60">
        <v>-5.04E-2</v>
      </c>
      <c r="MN69" s="51">
        <v>-0.1072</v>
      </c>
      <c r="MO69" s="51">
        <v>-1.6400000000000001E-2</v>
      </c>
      <c r="MP69" s="29"/>
      <c r="MQ69" s="29"/>
      <c r="MR69" s="55">
        <v>-1.9199999999999998E-2</v>
      </c>
      <c r="MS69" s="58">
        <v>-2.4199999999999999E-2</v>
      </c>
      <c r="MT69" s="58">
        <v>-3.6400000000000002E-2</v>
      </c>
      <c r="MU69" s="52">
        <v>-2.5499999999999998E-2</v>
      </c>
      <c r="MV69" s="51">
        <v>-2.3400000000000001E-2</v>
      </c>
      <c r="MW69" s="29"/>
      <c r="MX69" s="29"/>
      <c r="MY69" s="49">
        <v>-6.9000000000000006E-2</v>
      </c>
      <c r="MZ69" s="53">
        <v>-3.78E-2</v>
      </c>
      <c r="NA69" s="53">
        <v>-7.2999999999999995E-2</v>
      </c>
      <c r="NB69" s="53">
        <v>-2.69E-2</v>
      </c>
      <c r="NC69" s="56">
        <v>-1.11E-2</v>
      </c>
      <c r="ND69" s="29"/>
      <c r="NE69" s="29"/>
      <c r="NF69" s="29"/>
      <c r="NG69" s="29"/>
      <c r="NH69" s="29"/>
      <c r="NI69" s="29"/>
      <c r="NJ69" s="25"/>
      <c r="NK69" s="25"/>
      <c r="NL69" s="65">
        <f>AVERAGE(ME69:NI69,)</f>
        <v>-4.1444999999999996E-2</v>
      </c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5"/>
      <c r="PF69" s="25"/>
      <c r="PG69" s="65">
        <f t="shared" si="150"/>
        <v>0</v>
      </c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5"/>
      <c r="RB69" s="25"/>
      <c r="RC69" s="65">
        <f t="shared" si="151"/>
        <v>0</v>
      </c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 t="s">
        <v>0</v>
      </c>
      <c r="SV69" s="29"/>
      <c r="SW69" s="29"/>
      <c r="SX69" s="25"/>
      <c r="SY69" s="25"/>
      <c r="SZ69" s="65">
        <f t="shared" si="152"/>
        <v>0</v>
      </c>
    </row>
    <row r="70" spans="1:521" ht="15.75" thickBot="1" x14ac:dyDescent="0.3">
      <c r="A70" s="64"/>
      <c r="B70" s="64"/>
      <c r="C70" s="64" t="s">
        <v>0</v>
      </c>
      <c r="D70" s="30"/>
      <c r="E70" t="s">
        <v>0</v>
      </c>
      <c r="F70" t="s">
        <v>0</v>
      </c>
      <c r="G70" s="64"/>
      <c r="H70" s="30" t="s">
        <v>0</v>
      </c>
      <c r="J70" t="s">
        <v>0</v>
      </c>
      <c r="K70" t="s">
        <v>0</v>
      </c>
      <c r="L70" t="s">
        <v>0</v>
      </c>
      <c r="M70" t="s">
        <v>0</v>
      </c>
      <c r="N70" s="30" t="s">
        <v>0</v>
      </c>
      <c r="O70" s="30" t="s">
        <v>0</v>
      </c>
      <c r="P70" t="s">
        <v>0</v>
      </c>
      <c r="Q70" t="s">
        <v>0</v>
      </c>
      <c r="S70" t="s">
        <v>0</v>
      </c>
      <c r="T70" t="s">
        <v>0</v>
      </c>
      <c r="U70" s="30" t="s">
        <v>0</v>
      </c>
      <c r="V70" s="30"/>
      <c r="W70" t="s">
        <v>0</v>
      </c>
      <c r="X70" t="s">
        <v>0</v>
      </c>
      <c r="Y70" t="s">
        <v>0</v>
      </c>
      <c r="Z70" t="s">
        <v>0</v>
      </c>
      <c r="AA70" t="s">
        <v>0</v>
      </c>
      <c r="AB70" s="30" t="s">
        <v>0</v>
      </c>
      <c r="AC70" s="30"/>
      <c r="AD70" t="s">
        <v>0</v>
      </c>
      <c r="AE70" t="s">
        <v>0</v>
      </c>
      <c r="AF70" t="s">
        <v>0</v>
      </c>
      <c r="AG70" t="s">
        <v>0</v>
      </c>
      <c r="AI70" s="25" t="s">
        <v>0</v>
      </c>
      <c r="AJ70" s="25"/>
      <c r="AK70" s="47"/>
      <c r="AL70" s="64" t="s">
        <v>0</v>
      </c>
      <c r="AM70" s="64"/>
      <c r="AN70" s="64"/>
      <c r="AO70" s="64" t="s">
        <v>0</v>
      </c>
      <c r="AP70" s="64"/>
      <c r="AQ70" s="30"/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s="64"/>
      <c r="AX70" s="30"/>
      <c r="AY70" s="64" t="s">
        <v>0</v>
      </c>
      <c r="AZ70" s="64" t="s">
        <v>0</v>
      </c>
      <c r="BA70" s="64" t="s">
        <v>0</v>
      </c>
      <c r="BB70" s="64" t="s">
        <v>0</v>
      </c>
      <c r="BC70" s="64" t="s">
        <v>0</v>
      </c>
      <c r="BD70" s="64"/>
      <c r="BE70" s="30"/>
      <c r="BF70" s="64" t="s">
        <v>0</v>
      </c>
      <c r="BH70" t="s">
        <v>0</v>
      </c>
      <c r="BK70" s="64"/>
      <c r="BL70" s="30" t="s">
        <v>0</v>
      </c>
      <c r="BM70" t="s">
        <v>0</v>
      </c>
      <c r="BN70" t="s">
        <v>0</v>
      </c>
      <c r="BO70" t="s">
        <v>0</v>
      </c>
      <c r="BP70" t="s">
        <v>0</v>
      </c>
      <c r="BR70" s="30"/>
      <c r="BS70" s="30"/>
      <c r="BT70" s="30"/>
      <c r="BU70" s="25"/>
      <c r="BV70" s="25"/>
      <c r="BW70" s="47"/>
      <c r="BX70" s="64"/>
      <c r="BY70" s="64"/>
      <c r="BZ70" s="64"/>
      <c r="CA70" s="64"/>
      <c r="CB70" s="64"/>
      <c r="CC70" s="64"/>
      <c r="CD70" s="64" t="s">
        <v>0</v>
      </c>
      <c r="CG70" t="s">
        <v>0</v>
      </c>
      <c r="CH70" t="s">
        <v>0</v>
      </c>
      <c r="CI70" t="s">
        <v>0</v>
      </c>
      <c r="CJ70" s="64" t="s">
        <v>0</v>
      </c>
      <c r="CK70" s="64"/>
      <c r="CL70" s="64" t="s">
        <v>0</v>
      </c>
      <c r="CQ70" s="64"/>
      <c r="CR70" s="64"/>
      <c r="CS70" t="s">
        <v>0</v>
      </c>
      <c r="CU70" t="s">
        <v>0</v>
      </c>
      <c r="CW70" t="s">
        <v>0</v>
      </c>
      <c r="CX70" s="64" t="s">
        <v>0</v>
      </c>
      <c r="CY70" s="64"/>
      <c r="CZ70" s="64" t="s">
        <v>0</v>
      </c>
      <c r="DD70" t="s">
        <v>0</v>
      </c>
      <c r="DE70" s="30"/>
      <c r="DF70" s="30"/>
      <c r="DH70" t="s">
        <v>0</v>
      </c>
      <c r="DI70" s="25" t="s">
        <v>0</v>
      </c>
      <c r="DJ70" s="25"/>
      <c r="DK70" s="47"/>
      <c r="DL70" s="64"/>
      <c r="DM70" s="64" t="s">
        <v>0</v>
      </c>
      <c r="DN70" s="64"/>
      <c r="DO70" s="64"/>
      <c r="DP70" s="64"/>
      <c r="DQ70" s="64"/>
      <c r="DR70" s="64"/>
      <c r="DU70" t="s">
        <v>0</v>
      </c>
      <c r="DV70" s="64" t="s">
        <v>0</v>
      </c>
      <c r="DW70" s="64"/>
      <c r="DX70" t="s">
        <v>0</v>
      </c>
      <c r="DY70" t="s">
        <v>0</v>
      </c>
      <c r="DZ70" t="s">
        <v>0</v>
      </c>
      <c r="EC70" s="64"/>
      <c r="ED70" s="64"/>
      <c r="EE70" t="s">
        <v>0</v>
      </c>
      <c r="EG70" t="s">
        <v>0</v>
      </c>
      <c r="EH70" t="s">
        <v>0</v>
      </c>
      <c r="EI70" t="s">
        <v>0</v>
      </c>
      <c r="EJ70" s="64" t="s">
        <v>0</v>
      </c>
      <c r="EK70" s="64"/>
      <c r="EL70" s="64" t="s">
        <v>0</v>
      </c>
      <c r="EM70" s="64" t="s">
        <v>0</v>
      </c>
      <c r="EN70" s="64" t="s">
        <v>0</v>
      </c>
      <c r="EP70" t="s">
        <v>0</v>
      </c>
      <c r="EQ70" s="30"/>
      <c r="ER70" s="30"/>
      <c r="ES70" t="s">
        <v>0</v>
      </c>
      <c r="ET70" t="s">
        <v>0</v>
      </c>
      <c r="EU70" t="s">
        <v>0</v>
      </c>
      <c r="EV70" t="s">
        <v>0</v>
      </c>
      <c r="EW70" s="30" t="s">
        <v>0</v>
      </c>
      <c r="EX70" s="25" t="s">
        <v>0</v>
      </c>
      <c r="EY70" s="25"/>
      <c r="EZ70" s="47"/>
      <c r="FA70" s="64"/>
      <c r="FB70" s="64"/>
      <c r="FC70" s="64"/>
      <c r="FD70" s="64"/>
      <c r="FE70" s="64"/>
      <c r="FF70" s="64"/>
      <c r="FG70" s="64"/>
      <c r="FH70" s="64"/>
      <c r="FJ70" s="64"/>
      <c r="FK70" s="64" t="s">
        <v>0</v>
      </c>
      <c r="FL70" t="s">
        <v>0</v>
      </c>
      <c r="FM70" t="s">
        <v>0</v>
      </c>
      <c r="FO70" t="s">
        <v>0</v>
      </c>
      <c r="FP70" t="s">
        <v>0</v>
      </c>
      <c r="FQ70" s="64" t="s">
        <v>0</v>
      </c>
      <c r="FR70" s="64"/>
      <c r="FS70" s="64" t="s">
        <v>0</v>
      </c>
      <c r="FT70" s="64" t="s">
        <v>0</v>
      </c>
      <c r="FW70" t="s">
        <v>0</v>
      </c>
      <c r="FX70" s="64"/>
      <c r="FY70" s="64"/>
      <c r="FZ70" t="s">
        <v>0</v>
      </c>
      <c r="GA70" t="s">
        <v>0</v>
      </c>
      <c r="GB70" t="s">
        <v>0</v>
      </c>
      <c r="GC70" t="s">
        <v>0</v>
      </c>
      <c r="GD70" t="s">
        <v>0</v>
      </c>
      <c r="GE70" s="64" t="s">
        <v>0</v>
      </c>
      <c r="GF70" s="64"/>
      <c r="GG70" s="64" t="s">
        <v>0</v>
      </c>
      <c r="GH70" s="64" t="s">
        <v>0</v>
      </c>
      <c r="GI70" s="64" t="s">
        <v>0</v>
      </c>
      <c r="GK70" t="s">
        <v>0</v>
      </c>
      <c r="GL70" s="30"/>
      <c r="GM70" s="30"/>
      <c r="GN70" s="25"/>
      <c r="GO70" s="25"/>
      <c r="GP70" s="47"/>
      <c r="GQ70" s="64"/>
      <c r="GR70" s="64"/>
      <c r="GS70" s="64"/>
      <c r="GT70" s="64"/>
      <c r="GU70" s="17" t="s">
        <v>5</v>
      </c>
      <c r="GV70" s="64"/>
      <c r="GW70" s="64"/>
      <c r="GX70" s="64"/>
      <c r="GY70" s="64" t="s">
        <v>0</v>
      </c>
      <c r="GZ70" t="s">
        <v>0</v>
      </c>
      <c r="HA70" t="s">
        <v>0</v>
      </c>
      <c r="HB70" t="s">
        <v>0</v>
      </c>
      <c r="HC70" t="s">
        <v>0</v>
      </c>
      <c r="HD70" t="s">
        <v>0</v>
      </c>
      <c r="HE70" s="64" t="s">
        <v>0</v>
      </c>
      <c r="HF70" s="64"/>
      <c r="HG70" s="64" t="s">
        <v>0</v>
      </c>
      <c r="HH70" s="64" t="s">
        <v>0</v>
      </c>
      <c r="HI70" s="64" t="s">
        <v>0</v>
      </c>
      <c r="HJ70" s="64" t="s">
        <v>0</v>
      </c>
      <c r="HK70" s="64" t="s">
        <v>0</v>
      </c>
      <c r="HL70" s="64"/>
      <c r="HM70" s="64"/>
      <c r="HN70" s="64" t="s">
        <v>0</v>
      </c>
      <c r="HO70" s="64" t="s">
        <v>0</v>
      </c>
      <c r="HQ70" t="s">
        <v>0</v>
      </c>
      <c r="HR70" t="s">
        <v>0</v>
      </c>
      <c r="HS70" s="64" t="s">
        <v>0</v>
      </c>
      <c r="HT70" s="64"/>
      <c r="HU70" s="64" t="s">
        <v>0</v>
      </c>
      <c r="HV70" s="64" t="s">
        <v>0</v>
      </c>
      <c r="HW70" s="64" t="s">
        <v>0</v>
      </c>
      <c r="HX70" s="64" t="s">
        <v>0</v>
      </c>
      <c r="HY70" s="64" t="s">
        <v>0</v>
      </c>
      <c r="HZ70" s="30"/>
      <c r="IA70" s="30"/>
      <c r="IB70" s="64" t="s">
        <v>0</v>
      </c>
      <c r="IC70" s="64" t="s">
        <v>0</v>
      </c>
      <c r="ID70" s="30"/>
      <c r="IE70" s="25" t="s">
        <v>0</v>
      </c>
      <c r="IF70" s="25"/>
      <c r="IG70" s="47"/>
      <c r="IH70" s="64"/>
      <c r="II70" s="64"/>
      <c r="IJ70" s="64"/>
      <c r="IK70" s="64"/>
      <c r="IL70" s="64"/>
      <c r="IM70" s="64"/>
      <c r="IN70" s="64"/>
      <c r="IO70" s="64"/>
      <c r="IP70" s="64"/>
      <c r="IQ70" s="64" t="s">
        <v>0</v>
      </c>
      <c r="IR70" t="s">
        <v>0</v>
      </c>
      <c r="IS70" t="s">
        <v>0</v>
      </c>
      <c r="IT70" t="s">
        <v>0</v>
      </c>
      <c r="IU70" s="64" t="s">
        <v>0</v>
      </c>
      <c r="IV70" s="64"/>
      <c r="IW70" s="64" t="s">
        <v>0</v>
      </c>
      <c r="IX70" s="64" t="s">
        <v>0</v>
      </c>
      <c r="IY70" s="64" t="s">
        <v>0</v>
      </c>
      <c r="IZ70" s="64" t="s">
        <v>0</v>
      </c>
      <c r="JA70" s="64" t="s">
        <v>0</v>
      </c>
      <c r="JB70" s="64" t="s">
        <v>0</v>
      </c>
      <c r="JC70" s="64"/>
      <c r="JD70" s="64" t="s">
        <v>0</v>
      </c>
      <c r="JE70" s="64" t="s">
        <v>0</v>
      </c>
      <c r="JF70" s="64" t="s">
        <v>0</v>
      </c>
      <c r="JG70" s="64" t="s">
        <v>0</v>
      </c>
      <c r="JH70" s="64" t="s">
        <v>0</v>
      </c>
      <c r="JI70" s="64" t="s">
        <v>0</v>
      </c>
      <c r="JJ70" s="30"/>
      <c r="JK70" s="64" t="s">
        <v>0</v>
      </c>
      <c r="JL70" s="64" t="s">
        <v>0</v>
      </c>
      <c r="JM70" s="64" t="s">
        <v>0</v>
      </c>
      <c r="JN70" s="64" t="s">
        <v>0</v>
      </c>
      <c r="JO70" s="64" t="s">
        <v>0</v>
      </c>
      <c r="JP70" s="30"/>
      <c r="JQ70" s="30"/>
      <c r="JR70" s="64" t="s">
        <v>0</v>
      </c>
      <c r="JS70" s="64" t="s">
        <v>0</v>
      </c>
      <c r="JT70" s="64" t="s">
        <v>0</v>
      </c>
      <c r="JU70" s="64" t="s">
        <v>0</v>
      </c>
      <c r="JW70" s="25" t="s">
        <v>0</v>
      </c>
      <c r="JY70" s="47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 t="s">
        <v>0</v>
      </c>
      <c r="KL70" s="64" t="s">
        <v>0</v>
      </c>
      <c r="KM70" t="s">
        <v>0</v>
      </c>
      <c r="KN70" t="s">
        <v>0</v>
      </c>
      <c r="KO70" t="s">
        <v>0</v>
      </c>
      <c r="KP70" t="s">
        <v>0</v>
      </c>
      <c r="KQ70" t="s">
        <v>0</v>
      </c>
      <c r="KR70" s="64" t="s">
        <v>0</v>
      </c>
      <c r="KS70" s="64"/>
      <c r="KT70" s="64" t="s">
        <v>0</v>
      </c>
      <c r="KU70" s="64" t="s">
        <v>0</v>
      </c>
      <c r="KV70" s="64" t="s">
        <v>0</v>
      </c>
      <c r="KW70" s="64" t="s">
        <v>0</v>
      </c>
      <c r="KX70" s="64" t="s">
        <v>0</v>
      </c>
      <c r="KY70" s="64" t="s">
        <v>0</v>
      </c>
      <c r="KZ70" s="64"/>
      <c r="LA70" s="64" t="s">
        <v>0</v>
      </c>
      <c r="LC70" t="s">
        <v>0</v>
      </c>
      <c r="LD70" t="s">
        <v>0</v>
      </c>
      <c r="LE70" t="s">
        <v>0</v>
      </c>
      <c r="LF70" s="64" t="s">
        <v>0</v>
      </c>
      <c r="LG70" s="64"/>
      <c r="LH70" s="64" t="s">
        <v>0</v>
      </c>
      <c r="LI70" s="64" t="s">
        <v>0</v>
      </c>
      <c r="LK70" t="s">
        <v>0</v>
      </c>
      <c r="LL70" t="s">
        <v>0</v>
      </c>
      <c r="LM70" s="30"/>
      <c r="LN70" s="30"/>
      <c r="LO70" t="s">
        <v>0</v>
      </c>
      <c r="LP70" s="25" t="s">
        <v>0</v>
      </c>
      <c r="LQ70" s="37" t="s">
        <v>31</v>
      </c>
      <c r="LR70" s="47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 t="s">
        <v>0</v>
      </c>
      <c r="ME70" t="s">
        <v>0</v>
      </c>
      <c r="MF70" t="s">
        <v>0</v>
      </c>
      <c r="MG70" t="s">
        <v>0</v>
      </c>
      <c r="MH70" t="s">
        <v>0</v>
      </c>
      <c r="MI70" s="64" t="s">
        <v>0</v>
      </c>
      <c r="MJ70" s="64"/>
      <c r="MK70" s="64" t="s">
        <v>0</v>
      </c>
      <c r="ML70" s="64" t="s">
        <v>0</v>
      </c>
      <c r="MM70" s="64" t="s">
        <v>0</v>
      </c>
      <c r="MN70" s="64" t="s">
        <v>0</v>
      </c>
      <c r="MO70" s="64" t="s">
        <v>0</v>
      </c>
      <c r="MP70" s="64"/>
      <c r="MQ70" s="64"/>
      <c r="MR70" s="64" t="s">
        <v>0</v>
      </c>
      <c r="MS70" s="64" t="s">
        <v>0</v>
      </c>
      <c r="MT70" s="64" t="s">
        <v>0</v>
      </c>
      <c r="MU70" s="64" t="s">
        <v>0</v>
      </c>
      <c r="MV70" s="64" t="s">
        <v>0</v>
      </c>
      <c r="MW70" s="64" t="s">
        <v>0</v>
      </c>
      <c r="MX70" s="64"/>
      <c r="MY70" s="64" t="s">
        <v>0</v>
      </c>
      <c r="NA70" t="s">
        <v>0</v>
      </c>
      <c r="NB70" t="s">
        <v>0</v>
      </c>
      <c r="NC70" t="s">
        <v>0</v>
      </c>
      <c r="ND70" s="30"/>
      <c r="NE70" s="30"/>
      <c r="NF70" s="30" t="s">
        <v>2</v>
      </c>
      <c r="NG70" s="30"/>
      <c r="NH70" s="30"/>
      <c r="NI70" s="30" t="s">
        <v>0</v>
      </c>
      <c r="NJ70" s="25" t="s">
        <v>0</v>
      </c>
      <c r="NK70" s="25"/>
      <c r="NL70" s="47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 t="s">
        <v>0</v>
      </c>
      <c r="NZ70" s="64"/>
      <c r="OA70" s="64" t="s">
        <v>0</v>
      </c>
      <c r="OB70" s="64" t="s">
        <v>0</v>
      </c>
      <c r="OC70" s="64"/>
      <c r="OD70" s="30" t="s">
        <v>0</v>
      </c>
      <c r="OE70" s="64" t="s">
        <v>0</v>
      </c>
      <c r="OF70" s="64"/>
      <c r="OG70" s="64" t="s">
        <v>0</v>
      </c>
      <c r="OH70" s="64" t="s">
        <v>0</v>
      </c>
      <c r="OI70" s="64"/>
      <c r="OJ70" s="30"/>
      <c r="OK70" s="30" t="s">
        <v>0</v>
      </c>
      <c r="OL70" s="64"/>
      <c r="OM70" s="64" t="s">
        <v>0</v>
      </c>
      <c r="ON70" s="64" t="s">
        <v>0</v>
      </c>
      <c r="OO70" s="64"/>
      <c r="OP70" s="64"/>
      <c r="OQ70" s="30"/>
      <c r="OR70" s="30"/>
      <c r="OS70" s="64" t="s">
        <v>0</v>
      </c>
      <c r="OT70" s="64"/>
      <c r="OU70" s="64" t="s">
        <v>0</v>
      </c>
      <c r="OV70" s="64" t="s">
        <v>0</v>
      </c>
      <c r="OW70" s="64"/>
      <c r="OX70" s="30" t="s">
        <v>0</v>
      </c>
      <c r="OY70" s="30"/>
      <c r="OZ70" s="30"/>
      <c r="PA70" s="30"/>
      <c r="PB70" s="30"/>
      <c r="PC70" s="30"/>
      <c r="PD70" s="30"/>
      <c r="PE70" s="25" t="s">
        <v>0</v>
      </c>
      <c r="PF70" s="25"/>
      <c r="PG70" s="47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 t="s">
        <v>0</v>
      </c>
      <c r="PV70" s="64" t="s">
        <v>0</v>
      </c>
      <c r="PW70" s="30" t="s">
        <v>0</v>
      </c>
      <c r="PX70" s="30" t="s">
        <v>0</v>
      </c>
      <c r="PY70" s="64" t="s">
        <v>0</v>
      </c>
      <c r="PZ70" s="64"/>
      <c r="QA70" s="64" t="s">
        <v>0</v>
      </c>
      <c r="QB70" s="64" t="s">
        <v>0</v>
      </c>
      <c r="QC70" s="64"/>
      <c r="QD70" s="30"/>
      <c r="QE70" s="30" t="s">
        <v>0</v>
      </c>
      <c r="QF70" s="64"/>
      <c r="QG70" s="64" t="s">
        <v>0</v>
      </c>
      <c r="QH70" s="64" t="s">
        <v>0</v>
      </c>
      <c r="QI70" s="64"/>
      <c r="QJ70" s="64"/>
      <c r="QK70" s="30"/>
      <c r="QL70" s="30"/>
      <c r="QM70" s="64" t="s">
        <v>0</v>
      </c>
      <c r="QN70" s="64"/>
      <c r="QO70" s="64" t="s">
        <v>0</v>
      </c>
      <c r="QP70" s="64" t="s">
        <v>0</v>
      </c>
      <c r="QQ70" s="64"/>
      <c r="QR70" s="30" t="s">
        <v>0</v>
      </c>
      <c r="QS70" s="30"/>
      <c r="QT70" s="30"/>
      <c r="QU70" s="30"/>
      <c r="QV70" s="30"/>
      <c r="QW70" s="30"/>
      <c r="QX70" s="30"/>
      <c r="QY70" s="30"/>
      <c r="QZ70" s="30"/>
      <c r="RA70" s="25"/>
      <c r="RB70" s="25"/>
      <c r="RC70" s="47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 t="s">
        <v>0</v>
      </c>
      <c r="RS70" s="64" t="s">
        <v>0</v>
      </c>
      <c r="RT70" s="64" t="s">
        <v>0</v>
      </c>
      <c r="RU70" s="64"/>
      <c r="RV70" s="64" t="s">
        <v>0</v>
      </c>
      <c r="RW70" s="64" t="s">
        <v>0</v>
      </c>
      <c r="RX70" s="64"/>
      <c r="RY70" s="30"/>
      <c r="RZ70" s="30" t="s">
        <v>0</v>
      </c>
      <c r="SA70" s="64"/>
      <c r="SB70" s="64" t="s">
        <v>0</v>
      </c>
      <c r="SC70" s="64" t="s">
        <v>0</v>
      </c>
      <c r="SD70" s="64"/>
      <c r="SE70" s="64"/>
      <c r="SF70" s="30"/>
      <c r="SG70" s="30"/>
      <c r="SH70" s="64" t="s">
        <v>0</v>
      </c>
      <c r="SI70" s="64"/>
      <c r="SJ70" s="64" t="s">
        <v>0</v>
      </c>
      <c r="SK70" s="64" t="s">
        <v>0</v>
      </c>
      <c r="SL70" s="64"/>
      <c r="SM70" s="30" t="s">
        <v>0</v>
      </c>
      <c r="SN70" s="30"/>
      <c r="SO70" s="30"/>
      <c r="SP70" s="30"/>
      <c r="SQ70" s="30"/>
      <c r="SR70" s="30"/>
      <c r="SS70" s="30"/>
      <c r="ST70" s="30"/>
      <c r="SU70" s="30"/>
      <c r="SV70" s="30"/>
      <c r="SW70" s="30"/>
      <c r="SX70" s="25"/>
      <c r="SY70" s="25"/>
      <c r="SZ70" s="47"/>
      <c r="TA70" t="s">
        <v>0</v>
      </c>
    </row>
    <row r="71" spans="1:521" ht="15.75" thickBot="1" x14ac:dyDescent="0.3">
      <c r="D71" s="58">
        <v>1.9800000000000002E-2</v>
      </c>
      <c r="E71" s="57">
        <v>2.63E-2</v>
      </c>
      <c r="F71" s="60">
        <v>7.7399999999999997E-2</v>
      </c>
      <c r="G71" s="29"/>
      <c r="H71" s="50"/>
      <c r="I71" s="51">
        <v>4.6800000000000001E-2</v>
      </c>
      <c r="J71" s="51">
        <v>3.9699999999999999E-2</v>
      </c>
      <c r="K71" s="52">
        <v>5.2400000000000002E-2</v>
      </c>
      <c r="L71" s="52">
        <v>8.1900000000000001E-2</v>
      </c>
      <c r="M71" s="52">
        <v>8.7900000000000006E-2</v>
      </c>
      <c r="N71" s="29"/>
      <c r="O71" s="29"/>
      <c r="P71" s="52">
        <v>3.61E-2</v>
      </c>
      <c r="Q71" s="56">
        <v>4.7199999999999999E-2</v>
      </c>
      <c r="R71" s="56">
        <v>6.8400000000000002E-2</v>
      </c>
      <c r="S71" s="56">
        <v>6.0900000000000003E-2</v>
      </c>
      <c r="T71" s="52">
        <v>8.6300000000000002E-2</v>
      </c>
      <c r="U71" s="29"/>
      <c r="V71" s="29"/>
      <c r="W71" s="55">
        <v>1.26E-2</v>
      </c>
      <c r="X71" s="51">
        <v>3.6799999999999999E-2</v>
      </c>
      <c r="Y71" s="51">
        <v>9.7299999999999998E-2</v>
      </c>
      <c r="Z71" s="51">
        <v>8.9200000000000002E-2</v>
      </c>
      <c r="AA71" s="60">
        <v>8.5800000000000001E-2</v>
      </c>
      <c r="AB71" s="29"/>
      <c r="AC71" s="29"/>
      <c r="AD71" s="60">
        <v>4.7899999999999998E-2</v>
      </c>
      <c r="AE71" s="60">
        <v>2.9700000000000001E-2</v>
      </c>
      <c r="AF71" s="60">
        <v>4.7399999999999998E-2</v>
      </c>
      <c r="AG71" s="60">
        <v>5.0200000000000002E-2</v>
      </c>
      <c r="AH71" s="51">
        <v>0.1057</v>
      </c>
      <c r="AI71" s="10"/>
      <c r="AJ71" t="s">
        <v>0</v>
      </c>
      <c r="AK71" s="65">
        <f>AVERAGE(D71:AH71,)</f>
        <v>5.5570833333333326E-2</v>
      </c>
      <c r="AL71" t="s">
        <v>0</v>
      </c>
      <c r="AP71" s="29"/>
      <c r="AQ71" s="29"/>
      <c r="AR71" s="53">
        <v>4.87E-2</v>
      </c>
      <c r="AS71" s="53">
        <v>0.1056</v>
      </c>
      <c r="AT71" s="53">
        <v>0.12809999999999999</v>
      </c>
      <c r="AU71" s="53">
        <v>0.12130000000000001</v>
      </c>
      <c r="AV71" s="57">
        <v>9.2299999999999993E-2</v>
      </c>
      <c r="AW71" s="29"/>
      <c r="AX71" s="29"/>
      <c r="AY71" s="52">
        <v>2.3E-2</v>
      </c>
      <c r="AZ71" s="53">
        <v>3.6700000000000003E-2</v>
      </c>
      <c r="BA71" s="53">
        <v>6.3899999999999998E-2</v>
      </c>
      <c r="BB71" s="51">
        <v>9.1499999999999998E-2</v>
      </c>
      <c r="BC71" s="51">
        <v>9.8400000000000001E-2</v>
      </c>
      <c r="BD71" s="29"/>
      <c r="BE71" s="29"/>
      <c r="BF71" s="56">
        <v>1.32E-2</v>
      </c>
      <c r="BG71" s="57">
        <v>2.1600000000000001E-2</v>
      </c>
      <c r="BH71" s="55">
        <v>5.91E-2</v>
      </c>
      <c r="BI71" s="57">
        <v>7.3800000000000004E-2</v>
      </c>
      <c r="BJ71" s="56">
        <v>8.1299999999999997E-2</v>
      </c>
      <c r="BK71" s="29"/>
      <c r="BL71" s="29"/>
      <c r="BM71" s="60">
        <v>6.8000000000000005E-2</v>
      </c>
      <c r="BN71" s="60">
        <v>9.1499999999999998E-2</v>
      </c>
      <c r="BO71" s="60">
        <v>0.1036</v>
      </c>
      <c r="BP71" s="60">
        <v>0.13350000000000001</v>
      </c>
      <c r="BQ71" s="60">
        <v>0.28349999999999997</v>
      </c>
      <c r="BR71" s="29"/>
      <c r="BS71" s="29"/>
      <c r="BT71" s="29"/>
      <c r="BU71" s="10"/>
      <c r="BV71" s="10"/>
      <c r="BW71" s="65">
        <f>AVERAGE(AP71:BT71,)</f>
        <v>8.2790476190476192E-2</v>
      </c>
      <c r="BX71" t="s">
        <v>0</v>
      </c>
      <c r="CD71" s="29"/>
      <c r="CE71" s="58">
        <v>7.0300000000000001E-2</v>
      </c>
      <c r="CF71" s="58">
        <v>7.6399999999999996E-2</v>
      </c>
      <c r="CG71" s="53">
        <v>0.1118</v>
      </c>
      <c r="CH71" s="56">
        <v>8.5699999999999998E-2</v>
      </c>
      <c r="CI71" s="56">
        <v>0.1207</v>
      </c>
      <c r="CJ71" s="29"/>
      <c r="CK71" s="29"/>
      <c r="CL71" s="60">
        <v>0.21029999999999999</v>
      </c>
      <c r="CM71" s="58">
        <v>9.0399999999999994E-2</v>
      </c>
      <c r="CN71" s="60">
        <v>0.12709999999999999</v>
      </c>
      <c r="CO71" s="60">
        <v>0.23949999999999999</v>
      </c>
      <c r="CP71" s="57">
        <v>0.26910000000000001</v>
      </c>
      <c r="CQ71" s="29"/>
      <c r="CR71" s="29"/>
      <c r="CS71" s="60">
        <v>0.16250000000000001</v>
      </c>
      <c r="CT71" s="60">
        <v>0.13220000000000001</v>
      </c>
      <c r="CU71" s="57">
        <v>0.26669999999999999</v>
      </c>
      <c r="CV71" s="57">
        <v>0.36880000000000002</v>
      </c>
      <c r="CW71" s="57">
        <v>0.32129999999999997</v>
      </c>
      <c r="CX71" s="29"/>
      <c r="CY71" s="29"/>
      <c r="CZ71" s="58">
        <v>6.5100000000000005E-2</v>
      </c>
      <c r="DA71" s="53">
        <v>0.18410000000000001</v>
      </c>
      <c r="DB71" s="53">
        <v>0.14860000000000001</v>
      </c>
      <c r="DC71" s="51">
        <v>0.20499999999999999</v>
      </c>
      <c r="DD71" s="51">
        <v>0.30480000000000002</v>
      </c>
      <c r="DE71" s="29"/>
      <c r="DF71" s="29"/>
      <c r="DG71" s="53">
        <v>4.5400000000000003E-2</v>
      </c>
      <c r="DH71" s="60">
        <v>5.6800000000000003E-2</v>
      </c>
      <c r="DI71" s="10"/>
      <c r="DJ71" s="10"/>
      <c r="DK71" s="65">
        <f>AVERAGE(CD71:DH71,)</f>
        <v>0.15924347826086957</v>
      </c>
      <c r="DS71" s="60">
        <v>0.1217</v>
      </c>
      <c r="DT71" s="52">
        <v>0.10780000000000001</v>
      </c>
      <c r="DU71" s="57">
        <v>0.14729999999999999</v>
      </c>
      <c r="DV71" s="29"/>
      <c r="DW71" s="29"/>
      <c r="DX71" s="53">
        <v>0.12429999999999999</v>
      </c>
      <c r="DY71" s="53">
        <v>0.18440000000000001</v>
      </c>
      <c r="DZ71" s="53">
        <v>0.26860000000000001</v>
      </c>
      <c r="EA71" s="53">
        <v>0.36809999999999998</v>
      </c>
      <c r="EB71" s="53">
        <v>0.37990000000000002</v>
      </c>
      <c r="EC71" s="29"/>
      <c r="ED71" s="29"/>
      <c r="EE71" s="53">
        <v>4.2099999999999999E-2</v>
      </c>
      <c r="EF71" s="53">
        <v>8.2799999999999999E-2</v>
      </c>
      <c r="EG71" s="60">
        <v>8.5800000000000001E-2</v>
      </c>
      <c r="EH71" s="60">
        <v>7.5200000000000003E-2</v>
      </c>
      <c r="EI71" s="60">
        <v>6.6100000000000006E-2</v>
      </c>
      <c r="EJ71" s="29"/>
      <c r="EK71" s="29"/>
      <c r="EL71" s="49">
        <v>3.15E-2</v>
      </c>
      <c r="EM71" s="57">
        <v>5.6399999999999999E-2</v>
      </c>
      <c r="EN71" s="57">
        <v>5.3199999999999997E-2</v>
      </c>
      <c r="EO71" s="53">
        <v>6.0199999999999997E-2</v>
      </c>
      <c r="EP71" s="53">
        <v>8.4500000000000006E-2</v>
      </c>
      <c r="EQ71" s="29"/>
      <c r="ER71" s="29"/>
      <c r="ES71" s="53">
        <v>7.2599999999999998E-2</v>
      </c>
      <c r="ET71" s="53">
        <v>0.10199999999999999</v>
      </c>
      <c r="EU71" s="53">
        <v>0.14510000000000001</v>
      </c>
      <c r="EV71" s="49">
        <v>7.8299999999999995E-2</v>
      </c>
      <c r="EW71" s="29"/>
      <c r="EX71" s="10"/>
      <c r="EY71" s="10"/>
      <c r="EZ71" s="65">
        <f t="shared" ref="EZ71:EZ79" si="155">AVERAGE(DS71:EW71,)</f>
        <v>0.11903913043478258</v>
      </c>
      <c r="FI71" s="58">
        <v>8.5800000000000001E-2</v>
      </c>
      <c r="FJ71" s="29"/>
      <c r="FK71" s="29"/>
      <c r="FL71" s="60">
        <v>2.9100000000000001E-2</v>
      </c>
      <c r="FM71" s="60">
        <v>5.3100000000000001E-2</v>
      </c>
      <c r="FN71" s="60">
        <v>0.11749999999999999</v>
      </c>
      <c r="FO71" s="53">
        <v>0.1173</v>
      </c>
      <c r="FP71" s="53">
        <v>0.1464</v>
      </c>
      <c r="FQ71" s="29"/>
      <c r="FR71" s="29"/>
      <c r="FS71" s="57">
        <v>4.4900000000000002E-2</v>
      </c>
      <c r="FT71" s="58">
        <v>6.4899999999999999E-2</v>
      </c>
      <c r="FU71" s="57">
        <v>7.0199999999999999E-2</v>
      </c>
      <c r="FV71" s="57">
        <v>7.0300000000000001E-2</v>
      </c>
      <c r="FW71" s="57">
        <v>0.1002</v>
      </c>
      <c r="FX71" s="29"/>
      <c r="FY71" s="29"/>
      <c r="FZ71" s="49">
        <v>0.1007</v>
      </c>
      <c r="GA71" s="49">
        <v>0.14560000000000001</v>
      </c>
      <c r="GB71" s="49">
        <v>0.2127</v>
      </c>
      <c r="GC71" s="49">
        <v>0.20269999999999999</v>
      </c>
      <c r="GD71" s="49">
        <v>0.1885</v>
      </c>
      <c r="GE71" s="29"/>
      <c r="GF71" s="29"/>
      <c r="GG71" s="51">
        <v>1.37E-2</v>
      </c>
      <c r="GH71" s="53">
        <v>8.5300000000000001E-2</v>
      </c>
      <c r="GI71" s="55">
        <v>0.1021</v>
      </c>
      <c r="GJ71" s="49">
        <v>8.4500000000000006E-2</v>
      </c>
      <c r="GK71" s="53">
        <v>9.06E-2</v>
      </c>
      <c r="GL71" s="29"/>
      <c r="GM71" s="29"/>
      <c r="GN71" s="10"/>
      <c r="GO71" s="10"/>
      <c r="GP71" s="65">
        <f t="shared" ref="GP71:GP77" si="156">AVERAGE(FI71:GM71,)</f>
        <v>9.6640909090909069E-2</v>
      </c>
      <c r="GR71" t="s">
        <v>0</v>
      </c>
      <c r="GU71" s="16" t="s">
        <v>4</v>
      </c>
      <c r="GZ71" s="53">
        <v>0.1071</v>
      </c>
      <c r="HA71" s="53">
        <v>0.20780000000000001</v>
      </c>
      <c r="HB71" s="53">
        <v>0.22209999999999999</v>
      </c>
      <c r="HC71" s="49">
        <v>0.23080000000000001</v>
      </c>
      <c r="HD71" s="49">
        <v>0.28110000000000002</v>
      </c>
      <c r="HE71" s="29"/>
      <c r="HF71" s="29"/>
      <c r="HG71" s="60">
        <v>5.6000000000000001E-2</v>
      </c>
      <c r="HH71" s="60">
        <v>0.1139</v>
      </c>
      <c r="HI71" s="60">
        <v>0.13370000000000001</v>
      </c>
      <c r="HJ71" s="60">
        <v>0.22570000000000001</v>
      </c>
      <c r="HK71" s="60">
        <v>0.2011</v>
      </c>
      <c r="HL71" s="29"/>
      <c r="HM71" s="29"/>
      <c r="HN71" s="53">
        <v>4.2500000000000003E-2</v>
      </c>
      <c r="HO71" s="55">
        <v>1.8700000000000001E-2</v>
      </c>
      <c r="HP71" s="56">
        <v>2.1899999999999999E-2</v>
      </c>
      <c r="HQ71" s="60">
        <v>4.9099999999999998E-2</v>
      </c>
      <c r="HR71" s="60">
        <v>6.8199999999999997E-2</v>
      </c>
      <c r="HS71" s="29"/>
      <c r="HT71" s="29"/>
      <c r="HU71" s="49">
        <v>5.3199999999999997E-2</v>
      </c>
      <c r="HV71" s="53">
        <v>5.3100000000000001E-2</v>
      </c>
      <c r="HW71" s="58">
        <v>4.3499999999999997E-2</v>
      </c>
      <c r="HX71" s="53">
        <v>4.9500000000000002E-2</v>
      </c>
      <c r="HY71" s="56">
        <v>3.5900000000000001E-2</v>
      </c>
      <c r="HZ71" s="29"/>
      <c r="IA71" s="29"/>
      <c r="IB71" s="58">
        <v>2.5600000000000001E-2</v>
      </c>
      <c r="IC71" s="55">
        <v>5.3199999999999997E-2</v>
      </c>
      <c r="ID71" s="29"/>
      <c r="IE71" s="10"/>
      <c r="IF71" s="10"/>
      <c r="IG71" s="65">
        <f>AVERAGE(GZ71:ID71,)</f>
        <v>9.9726086956521728E-2</v>
      </c>
      <c r="IR71" s="51">
        <v>6.2600000000000003E-2</v>
      </c>
      <c r="IS71" s="49">
        <v>7.8899999999999998E-2</v>
      </c>
      <c r="IT71" s="49">
        <v>9.5600000000000004E-2</v>
      </c>
      <c r="IU71" s="29"/>
      <c r="IV71" s="29"/>
      <c r="IW71" s="52">
        <v>3.4599999999999999E-2</v>
      </c>
      <c r="IX71" s="52">
        <v>4.9700000000000001E-2</v>
      </c>
      <c r="IY71" s="51">
        <v>4.6300000000000001E-2</v>
      </c>
      <c r="IZ71" s="51">
        <v>5.5800000000000002E-2</v>
      </c>
      <c r="JA71" s="51">
        <v>6.7699999999999996E-2</v>
      </c>
      <c r="JB71" s="29"/>
      <c r="JC71" s="29"/>
      <c r="JD71" s="58">
        <v>4.9599999999999998E-2</v>
      </c>
      <c r="JE71" s="58">
        <v>8.3599999999999994E-2</v>
      </c>
      <c r="JF71" s="58">
        <v>7.1300000000000002E-2</v>
      </c>
      <c r="JG71" s="58">
        <v>7.4499999999999997E-2</v>
      </c>
      <c r="JH71" s="58">
        <v>8.7900000000000006E-2</v>
      </c>
      <c r="JI71" s="29"/>
      <c r="JJ71" s="29"/>
      <c r="JK71" s="51">
        <v>4.4900000000000002E-2</v>
      </c>
      <c r="JL71" s="53">
        <v>9.3700000000000006E-2</v>
      </c>
      <c r="JM71" s="53">
        <v>0.1004</v>
      </c>
      <c r="JN71" s="58">
        <v>5.5899999999999998E-2</v>
      </c>
      <c r="JO71" s="58">
        <v>7.7200000000000005E-2</v>
      </c>
      <c r="JP71" s="29"/>
      <c r="JQ71" s="29"/>
      <c r="JR71" s="58">
        <v>3.3599999999999998E-2</v>
      </c>
      <c r="JS71" s="51">
        <v>5.16E-2</v>
      </c>
      <c r="JT71" s="51">
        <v>6.7100000000000007E-2</v>
      </c>
      <c r="JU71" s="51">
        <v>0.1225</v>
      </c>
      <c r="JV71" s="51">
        <v>0.15060000000000001</v>
      </c>
      <c r="JW71" s="10"/>
      <c r="JY71" s="65">
        <f t="shared" ref="JY71:JY77" si="157">AVERAGE(IR71:JV71,)</f>
        <v>6.8983333333333355E-2</v>
      </c>
      <c r="KL71" s="29"/>
      <c r="KM71" s="55">
        <v>2.5700000000000001E-2</v>
      </c>
      <c r="KN71" s="55">
        <v>4.6300000000000001E-2</v>
      </c>
      <c r="KO71" s="55">
        <v>5.0200000000000002E-2</v>
      </c>
      <c r="KP71" s="53">
        <v>6.9199999999999998E-2</v>
      </c>
      <c r="KQ71" s="53">
        <v>2.7199999999999998E-2</v>
      </c>
      <c r="KR71" s="29"/>
      <c r="KS71" s="29"/>
      <c r="KT71" s="55">
        <v>2.5899999999999999E-2</v>
      </c>
      <c r="KU71" s="55">
        <v>6.7900000000000002E-2</v>
      </c>
      <c r="KV71" s="55">
        <v>8.8700000000000001E-2</v>
      </c>
      <c r="KW71" s="55">
        <v>0.1051</v>
      </c>
      <c r="KX71" s="55">
        <v>7.2300000000000003E-2</v>
      </c>
      <c r="KY71" s="29"/>
      <c r="KZ71" s="29"/>
      <c r="LA71" s="53">
        <v>2.76E-2</v>
      </c>
      <c r="LB71" s="51">
        <v>3.9699999999999999E-2</v>
      </c>
      <c r="LC71" s="60">
        <v>2.7E-2</v>
      </c>
      <c r="LD71" s="51">
        <v>5.7700000000000001E-2</v>
      </c>
      <c r="LE71" s="60">
        <v>5.0200000000000002E-2</v>
      </c>
      <c r="LF71" s="29"/>
      <c r="LG71" s="29"/>
      <c r="LH71" s="53">
        <v>1.06E-2</v>
      </c>
      <c r="LI71" s="51">
        <v>2.7199999999999998E-2</v>
      </c>
      <c r="LJ71" s="49">
        <v>6.9500000000000006E-2</v>
      </c>
      <c r="LK71" s="49">
        <v>9.5500000000000002E-2</v>
      </c>
      <c r="LL71" s="49">
        <v>0.15809999999999999</v>
      </c>
      <c r="LM71" s="29"/>
      <c r="LN71" s="29"/>
      <c r="LO71" s="55">
        <v>2.7199999999999998E-2</v>
      </c>
      <c r="LP71" s="10"/>
      <c r="LQ71" s="17" t="s">
        <v>5</v>
      </c>
      <c r="LR71" s="65">
        <f>AVERAGE(KL71:LO71,)</f>
        <v>5.3127272727272717E-2</v>
      </c>
      <c r="ME71" s="52">
        <v>4.3299999999999998E-2</v>
      </c>
      <c r="MF71" s="52">
        <v>4.99E-2</v>
      </c>
      <c r="MG71" s="52">
        <v>6.6100000000000006E-2</v>
      </c>
      <c r="MH71" s="52">
        <v>6.7100000000000007E-2</v>
      </c>
      <c r="MI71" s="29"/>
      <c r="MJ71" s="29"/>
      <c r="MK71" s="52">
        <v>3.6400000000000002E-2</v>
      </c>
      <c r="ML71" s="60">
        <v>8.5699999999999998E-2</v>
      </c>
      <c r="MM71" s="52">
        <v>4.58E-2</v>
      </c>
      <c r="MN71" s="56">
        <v>8.4000000000000005E-2</v>
      </c>
      <c r="MO71" s="56">
        <v>9.0300000000000005E-2</v>
      </c>
      <c r="MP71" s="29"/>
      <c r="MQ71" s="29"/>
      <c r="MR71" s="49">
        <v>2.7300000000000001E-2</v>
      </c>
      <c r="MS71" s="52">
        <v>3.5499999999999997E-2</v>
      </c>
      <c r="MT71" s="51">
        <v>7.4800000000000005E-2</v>
      </c>
      <c r="MU71" s="51">
        <v>7.2700000000000001E-2</v>
      </c>
      <c r="MV71" s="60">
        <v>8.4599999999999995E-2</v>
      </c>
      <c r="MW71" s="29"/>
      <c r="MX71" s="29"/>
      <c r="MY71" s="57">
        <v>5.2499999999999998E-2</v>
      </c>
      <c r="MZ71" s="57">
        <v>8.0699999999999994E-2</v>
      </c>
      <c r="NA71" s="57">
        <v>0.12989999999999999</v>
      </c>
      <c r="NB71" s="57">
        <v>0.1353</v>
      </c>
      <c r="NC71" s="57">
        <v>0.1447</v>
      </c>
      <c r="ND71" s="29"/>
      <c r="NE71" s="29"/>
      <c r="NF71" s="54"/>
      <c r="NG71" s="54"/>
      <c r="NH71" s="29"/>
      <c r="NI71" s="54"/>
      <c r="NL71" s="65">
        <f>AVERAGE(ME71:NI71,)</f>
        <v>7.032999999999999E-2</v>
      </c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G71" s="65">
        <f>AVERAGE(NZ71:PD71,)</f>
        <v>0</v>
      </c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C71" s="65">
        <f>AVERAGE(PV71:QZ71,)</f>
        <v>0</v>
      </c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 t="s">
        <v>0</v>
      </c>
      <c r="SV71" s="29"/>
      <c r="SW71" s="29"/>
      <c r="SZ71" s="65">
        <f>AVERAGE(RS71:SW71,)</f>
        <v>0</v>
      </c>
    </row>
    <row r="72" spans="1:521" ht="15.75" thickBot="1" x14ac:dyDescent="0.3">
      <c r="A72" s="40" t="s">
        <v>73</v>
      </c>
      <c r="B72" s="61" t="s">
        <v>54</v>
      </c>
      <c r="C72" s="61" t="s">
        <v>72</v>
      </c>
      <c r="D72" s="55">
        <v>9.4999999999999998E-3</v>
      </c>
      <c r="E72" s="55">
        <v>2.5899999999999999E-2</v>
      </c>
      <c r="F72" s="57">
        <v>4.1099999999999998E-2</v>
      </c>
      <c r="G72" s="29"/>
      <c r="H72" s="29"/>
      <c r="I72" s="56">
        <v>2.87E-2</v>
      </c>
      <c r="J72" s="52">
        <v>3.9699999999999999E-2</v>
      </c>
      <c r="K72" s="51">
        <v>3.9600000000000003E-2</v>
      </c>
      <c r="L72" s="57">
        <v>4.2200000000000001E-2</v>
      </c>
      <c r="M72" s="57">
        <v>2.7099999999999999E-2</v>
      </c>
      <c r="N72" s="29"/>
      <c r="O72" s="29"/>
      <c r="P72" s="56">
        <v>2.12E-2</v>
      </c>
      <c r="Q72" s="52">
        <v>4.4600000000000001E-2</v>
      </c>
      <c r="R72" s="52">
        <v>3.0099999999999998E-2</v>
      </c>
      <c r="S72" s="52">
        <v>4.2299999999999997E-2</v>
      </c>
      <c r="T72" s="56">
        <v>5.1999999999999998E-2</v>
      </c>
      <c r="U72" s="29"/>
      <c r="V72" s="29"/>
      <c r="W72" s="58">
        <v>4.7000000000000002E-3</v>
      </c>
      <c r="X72" s="60">
        <v>2.7300000000000001E-2</v>
      </c>
      <c r="Y72" s="60">
        <v>2.6499999999999999E-2</v>
      </c>
      <c r="Z72" s="60">
        <v>5.6099999999999997E-2</v>
      </c>
      <c r="AA72" s="51">
        <v>6.6000000000000003E-2</v>
      </c>
      <c r="AB72" s="29"/>
      <c r="AC72" s="29"/>
      <c r="AD72" s="56">
        <v>3.3300000000000003E-2</v>
      </c>
      <c r="AE72" s="52">
        <v>2.8400000000000002E-2</v>
      </c>
      <c r="AF72" s="52">
        <v>3.7900000000000003E-2</v>
      </c>
      <c r="AG72" s="51">
        <v>4.4600000000000001E-2</v>
      </c>
      <c r="AH72" s="60">
        <v>8.5999999999999993E-2</v>
      </c>
      <c r="AK72" s="65">
        <f>AVERAGE(D72:AH72,)</f>
        <v>3.5616666666666665E-2</v>
      </c>
      <c r="AM72" s="40" t="s">
        <v>73</v>
      </c>
      <c r="AN72" s="61" t="s">
        <v>54</v>
      </c>
      <c r="AO72" s="61" t="s">
        <v>72</v>
      </c>
      <c r="AP72" s="29"/>
      <c r="AQ72" s="29"/>
      <c r="AR72" s="57">
        <v>4.0399999999999998E-2</v>
      </c>
      <c r="AS72" s="49">
        <v>7.3800000000000004E-2</v>
      </c>
      <c r="AT72" s="49">
        <v>6.4100000000000004E-2</v>
      </c>
      <c r="AU72" s="57">
        <v>6.1199999999999997E-2</v>
      </c>
      <c r="AV72" s="53">
        <v>7.6499999999999999E-2</v>
      </c>
      <c r="AW72" s="29"/>
      <c r="AX72" s="29"/>
      <c r="AY72" s="51">
        <v>1.9900000000000001E-2</v>
      </c>
      <c r="AZ72" s="51">
        <v>3.1399999999999997E-2</v>
      </c>
      <c r="BA72" s="49">
        <v>6.2899999999999998E-2</v>
      </c>
      <c r="BB72" s="53">
        <v>4.4699999999999997E-2</v>
      </c>
      <c r="BC72" s="53">
        <v>3.9E-2</v>
      </c>
      <c r="BD72" s="29"/>
      <c r="BE72" s="29"/>
      <c r="BF72" s="52">
        <v>1.0800000000000001E-2</v>
      </c>
      <c r="BG72" s="55">
        <v>1.55E-2</v>
      </c>
      <c r="BH72" s="57">
        <v>3.7999999999999999E-2</v>
      </c>
      <c r="BI72" s="55">
        <v>6.9400000000000003E-2</v>
      </c>
      <c r="BJ72" s="58">
        <v>7.0099999999999996E-2</v>
      </c>
      <c r="BK72" s="29"/>
      <c r="BL72" s="29"/>
      <c r="BM72" s="58">
        <v>1.41E-2</v>
      </c>
      <c r="BN72" s="58">
        <v>2.3400000000000001E-2</v>
      </c>
      <c r="BO72" s="58">
        <v>5.5500000000000001E-2</v>
      </c>
      <c r="BP72" s="58">
        <v>0.12540000000000001</v>
      </c>
      <c r="BQ72" s="58">
        <v>0.14630000000000001</v>
      </c>
      <c r="BR72" s="29"/>
      <c r="BS72" s="29" t="s">
        <v>0</v>
      </c>
      <c r="BT72" s="29"/>
      <c r="BW72" s="65">
        <f t="shared" ref="BW72:BW79" si="158">AVERAGE(AP72:BT72,)</f>
        <v>5.1542857142857147E-2</v>
      </c>
      <c r="CA72" s="40" t="s">
        <v>73</v>
      </c>
      <c r="CB72" s="61" t="s">
        <v>54</v>
      </c>
      <c r="CC72" s="61" t="s">
        <v>72</v>
      </c>
      <c r="CD72" s="29"/>
      <c r="CE72" s="56">
        <v>3.44E-2</v>
      </c>
      <c r="CF72" s="53">
        <v>6.7500000000000004E-2</v>
      </c>
      <c r="CG72" s="58">
        <v>3.5999999999999997E-2</v>
      </c>
      <c r="CH72" s="58">
        <v>7.9600000000000004E-2</v>
      </c>
      <c r="CI72" s="58">
        <v>8.8999999999999996E-2</v>
      </c>
      <c r="CJ72" s="29"/>
      <c r="CK72" s="29"/>
      <c r="CL72" s="56">
        <v>9.8799999999999999E-2</v>
      </c>
      <c r="CM72" s="57">
        <v>7.6399999999999996E-2</v>
      </c>
      <c r="CN72" s="58">
        <v>8.5400000000000004E-2</v>
      </c>
      <c r="CO72" s="57">
        <v>0.2021</v>
      </c>
      <c r="CP72" s="52">
        <v>0.17749999999999999</v>
      </c>
      <c r="CQ72" s="29"/>
      <c r="CR72" s="29"/>
      <c r="CS72" s="58">
        <v>5.4199999999999998E-2</v>
      </c>
      <c r="CT72" s="57">
        <v>0.11600000000000001</v>
      </c>
      <c r="CU72" s="60">
        <v>0.24660000000000001</v>
      </c>
      <c r="CV72" s="52">
        <v>0.23699999999999999</v>
      </c>
      <c r="CW72" s="52">
        <v>0.23089999999999999</v>
      </c>
      <c r="CX72" s="29"/>
      <c r="CY72" s="29"/>
      <c r="CZ72" s="53">
        <v>6.3E-2</v>
      </c>
      <c r="DA72" s="49">
        <v>0.111</v>
      </c>
      <c r="DB72" s="49">
        <v>0.1066</v>
      </c>
      <c r="DC72" s="53">
        <v>0.17510000000000001</v>
      </c>
      <c r="DD72" s="53">
        <v>0.2452</v>
      </c>
      <c r="DE72" s="29"/>
      <c r="DF72" s="29"/>
      <c r="DG72" s="57">
        <v>3.8300000000000001E-2</v>
      </c>
      <c r="DH72" s="52">
        <v>5.1799999999999999E-2</v>
      </c>
      <c r="DK72" s="65">
        <f t="shared" ref="DK72:DK78" si="159">AVERAGE(CD72:DH72,)</f>
        <v>0.11401739130434783</v>
      </c>
      <c r="DP72" s="40" t="s">
        <v>73</v>
      </c>
      <c r="DQ72" s="61" t="s">
        <v>54</v>
      </c>
      <c r="DR72" s="61" t="s">
        <v>72</v>
      </c>
      <c r="DS72" s="57">
        <v>8.09E-2</v>
      </c>
      <c r="DT72" s="57">
        <v>9.9000000000000005E-2</v>
      </c>
      <c r="DU72" s="52">
        <v>0.14680000000000001</v>
      </c>
      <c r="DV72" s="29"/>
      <c r="DW72" s="29"/>
      <c r="DX72" s="49">
        <v>8.4000000000000005E-2</v>
      </c>
      <c r="DY72" s="49">
        <v>8.2699999999999996E-2</v>
      </c>
      <c r="DZ72" s="49">
        <v>0.1255</v>
      </c>
      <c r="EA72" s="49">
        <v>0.1777</v>
      </c>
      <c r="EB72" s="49">
        <v>0.1636</v>
      </c>
      <c r="EC72" s="29"/>
      <c r="ED72" s="29"/>
      <c r="EE72" s="60">
        <v>3.3000000000000002E-2</v>
      </c>
      <c r="EF72" s="51">
        <v>7.0300000000000001E-2</v>
      </c>
      <c r="EG72" s="51">
        <v>7.5499999999999998E-2</v>
      </c>
      <c r="EH72" s="51">
        <v>5.7799999999999997E-2</v>
      </c>
      <c r="EI72" s="51">
        <v>5.5E-2</v>
      </c>
      <c r="EJ72" s="29"/>
      <c r="EK72" s="29"/>
      <c r="EL72" s="52">
        <v>2.0500000000000001E-2</v>
      </c>
      <c r="EM72" s="58">
        <v>5.2900000000000003E-2</v>
      </c>
      <c r="EN72" s="52">
        <v>4.0399999999999998E-2</v>
      </c>
      <c r="EO72" s="52">
        <v>4.4200000000000003E-2</v>
      </c>
      <c r="EP72" s="57">
        <v>2.3300000000000001E-2</v>
      </c>
      <c r="EQ72" s="29"/>
      <c r="ER72" s="29"/>
      <c r="ES72" s="51">
        <v>2.4299999999999999E-2</v>
      </c>
      <c r="ET72" s="49">
        <v>2.6800000000000001E-2</v>
      </c>
      <c r="EU72" s="49">
        <v>9.5100000000000004E-2</v>
      </c>
      <c r="EV72" s="51">
        <v>7.4999999999999997E-2</v>
      </c>
      <c r="EW72" s="29"/>
      <c r="EZ72" s="65">
        <f t="shared" si="155"/>
        <v>7.1926086956521723E-2</v>
      </c>
      <c r="FF72" s="40" t="s">
        <v>73</v>
      </c>
      <c r="FG72" s="61" t="s">
        <v>54</v>
      </c>
      <c r="FH72" s="61" t="s">
        <v>72</v>
      </c>
      <c r="FI72" s="56">
        <v>3.9699999999999999E-2</v>
      </c>
      <c r="FJ72" s="29"/>
      <c r="FK72" s="29"/>
      <c r="FL72" s="53">
        <v>2.58E-2</v>
      </c>
      <c r="FM72" s="55">
        <v>4.36E-2</v>
      </c>
      <c r="FN72" s="57">
        <v>6.0199999999999997E-2</v>
      </c>
      <c r="FO72" s="55">
        <v>7.4700000000000003E-2</v>
      </c>
      <c r="FP72" s="49">
        <v>0.1075</v>
      </c>
      <c r="FQ72" s="29"/>
      <c r="FR72" s="29"/>
      <c r="FS72" s="58">
        <v>2.9499999999999998E-2</v>
      </c>
      <c r="FT72" s="56">
        <v>5.9200000000000003E-2</v>
      </c>
      <c r="FU72" s="58">
        <v>6.9900000000000004E-2</v>
      </c>
      <c r="FV72" s="58">
        <v>5.62E-2</v>
      </c>
      <c r="FW72" s="58">
        <v>9.8100000000000007E-2</v>
      </c>
      <c r="FX72" s="29"/>
      <c r="FY72" s="29"/>
      <c r="FZ72" s="53">
        <v>9.4200000000000006E-2</v>
      </c>
      <c r="GA72" s="53">
        <v>0.10199999999999999</v>
      </c>
      <c r="GB72" s="53">
        <v>0.1515</v>
      </c>
      <c r="GC72" s="53">
        <v>0.13389999999999999</v>
      </c>
      <c r="GD72" s="53">
        <v>0.1186</v>
      </c>
      <c r="GE72" s="29"/>
      <c r="GF72" s="29"/>
      <c r="GG72" s="55">
        <v>1.2E-2</v>
      </c>
      <c r="GH72" s="49">
        <v>7.3999999999999996E-2</v>
      </c>
      <c r="GI72" s="49">
        <v>7.4899999999999994E-2</v>
      </c>
      <c r="GJ72" s="55">
        <v>6.8699999999999997E-2</v>
      </c>
      <c r="GK72" s="58">
        <v>7.2400000000000006E-2</v>
      </c>
      <c r="GL72" s="29"/>
      <c r="GM72" s="29"/>
      <c r="GP72" s="65">
        <f t="shared" si="156"/>
        <v>7.1209090909090902E-2</v>
      </c>
      <c r="GR72" t="s">
        <v>0</v>
      </c>
      <c r="GU72" s="14" t="s">
        <v>3</v>
      </c>
      <c r="GW72" s="40" t="s">
        <v>73</v>
      </c>
      <c r="GX72" s="61" t="s">
        <v>54</v>
      </c>
      <c r="GY72" s="61" t="s">
        <v>72</v>
      </c>
      <c r="GZ72" s="49">
        <v>6.5600000000000006E-2</v>
      </c>
      <c r="HA72" s="49">
        <v>0.14180000000000001</v>
      </c>
      <c r="HB72" s="49">
        <v>0.20180000000000001</v>
      </c>
      <c r="HC72" s="53">
        <v>0.22889999999999999</v>
      </c>
      <c r="HD72" s="53">
        <v>0.25</v>
      </c>
      <c r="HE72" s="29"/>
      <c r="HF72" s="29"/>
      <c r="HG72" s="49">
        <v>3.2800000000000003E-2</v>
      </c>
      <c r="HH72" s="56">
        <v>6.88E-2</v>
      </c>
      <c r="HI72" s="56">
        <v>0.1081</v>
      </c>
      <c r="HJ72" s="56">
        <v>0.1736</v>
      </c>
      <c r="HK72" s="56">
        <v>0.1139</v>
      </c>
      <c r="HL72" s="29"/>
      <c r="HM72" s="29"/>
      <c r="HN72" s="58">
        <v>2.5600000000000001E-2</v>
      </c>
      <c r="HO72" s="53">
        <v>1.84E-2</v>
      </c>
      <c r="HP72" s="60">
        <v>1.84E-2</v>
      </c>
      <c r="HQ72" s="56">
        <v>2.5499999999999998E-2</v>
      </c>
      <c r="HR72" s="52">
        <v>3.5799999999999998E-2</v>
      </c>
      <c r="HS72" s="29"/>
      <c r="HT72" s="29"/>
      <c r="HU72" s="53">
        <v>4.4999999999999998E-2</v>
      </c>
      <c r="HV72" s="51">
        <v>5.21E-2</v>
      </c>
      <c r="HW72" s="51">
        <v>3.1899999999999998E-2</v>
      </c>
      <c r="HX72" s="51">
        <v>2.98E-2</v>
      </c>
      <c r="HY72" s="57">
        <v>3.4500000000000003E-2</v>
      </c>
      <c r="HZ72" s="29"/>
      <c r="IA72" s="29"/>
      <c r="IB72" s="55">
        <v>2.2800000000000001E-2</v>
      </c>
      <c r="IC72" s="53">
        <v>3.1399999999999997E-2</v>
      </c>
      <c r="ID72" s="29"/>
      <c r="IG72" s="65">
        <f t="shared" ref="IG72:IG79" si="160">AVERAGE(GZ72:ID72,)</f>
        <v>7.6369565217391314E-2</v>
      </c>
      <c r="IO72" s="40" t="s">
        <v>73</v>
      </c>
      <c r="IP72" s="61" t="s">
        <v>54</v>
      </c>
      <c r="IQ72" s="61" t="s">
        <v>72</v>
      </c>
      <c r="IR72" s="49">
        <v>3.9899999999999998E-2</v>
      </c>
      <c r="IS72" s="51">
        <v>5.11E-2</v>
      </c>
      <c r="IT72" s="51">
        <v>5.2600000000000001E-2</v>
      </c>
      <c r="IU72" s="29"/>
      <c r="IV72" s="29"/>
      <c r="IW72" s="58">
        <v>3.0300000000000001E-2</v>
      </c>
      <c r="IX72" s="51">
        <v>2.9899999999999999E-2</v>
      </c>
      <c r="IY72" s="52">
        <v>2.64E-2</v>
      </c>
      <c r="IZ72" s="52">
        <v>5.1400000000000001E-2</v>
      </c>
      <c r="JA72" s="52">
        <v>4.2799999999999998E-2</v>
      </c>
      <c r="JB72" s="29"/>
      <c r="JC72" s="29"/>
      <c r="JD72" s="52">
        <v>1.3599999999999999E-2</v>
      </c>
      <c r="JE72" s="53">
        <v>3.6799999999999999E-2</v>
      </c>
      <c r="JF72" s="53">
        <v>5.5399999999999998E-2</v>
      </c>
      <c r="JG72" s="53">
        <v>3.4799999999999998E-2</v>
      </c>
      <c r="JH72" s="53">
        <v>4.6100000000000002E-2</v>
      </c>
      <c r="JI72" s="29"/>
      <c r="JJ72" s="29"/>
      <c r="JK72" s="55">
        <v>1.32E-2</v>
      </c>
      <c r="JL72" s="49">
        <v>4.0599999999999997E-2</v>
      </c>
      <c r="JM72" s="49">
        <v>5.8099999999999999E-2</v>
      </c>
      <c r="JN72" s="56">
        <v>4.8899999999999999E-2</v>
      </c>
      <c r="JO72" s="56">
        <v>7.0900000000000005E-2</v>
      </c>
      <c r="JP72" s="29"/>
      <c r="JQ72" s="29"/>
      <c r="JR72" s="60">
        <v>2.01E-2</v>
      </c>
      <c r="JS72" s="60">
        <v>4.3499999999999997E-2</v>
      </c>
      <c r="JT72" s="58">
        <v>3.8300000000000001E-2</v>
      </c>
      <c r="JU72" s="58">
        <v>6.2199999999999998E-2</v>
      </c>
      <c r="JV72" s="58">
        <v>5.0299999999999997E-2</v>
      </c>
      <c r="JY72" s="65">
        <f t="shared" si="157"/>
        <v>3.9883333333333333E-2</v>
      </c>
      <c r="KH72" s="40" t="s">
        <v>73</v>
      </c>
      <c r="KI72" s="61" t="s">
        <v>54</v>
      </c>
      <c r="KJ72" s="61" t="s">
        <v>72</v>
      </c>
      <c r="KL72" s="29"/>
      <c r="KM72" s="52">
        <v>1.5800000000000002E-2</v>
      </c>
      <c r="KN72" s="53">
        <v>1.34E-2</v>
      </c>
      <c r="KO72" s="58">
        <v>2.1100000000000001E-2</v>
      </c>
      <c r="KP72" s="49">
        <v>2.5399999999999999E-2</v>
      </c>
      <c r="KQ72" s="52">
        <v>2.1100000000000001E-2</v>
      </c>
      <c r="KR72" s="29"/>
      <c r="KS72" s="29"/>
      <c r="KT72" s="51">
        <v>1.95E-2</v>
      </c>
      <c r="KU72" s="52">
        <v>3.7499999999999999E-2</v>
      </c>
      <c r="KV72" s="52">
        <v>3.7900000000000003E-2</v>
      </c>
      <c r="KW72" s="52">
        <v>2.8199999999999999E-2</v>
      </c>
      <c r="KX72" s="58">
        <v>3.1899999999999998E-2</v>
      </c>
      <c r="KY72" s="29"/>
      <c r="KZ72" s="29"/>
      <c r="LA72" s="60">
        <v>2.2599999999999999E-2</v>
      </c>
      <c r="LB72" s="60">
        <v>3.1899999999999998E-2</v>
      </c>
      <c r="LC72" s="52">
        <v>2.4400000000000002E-2</v>
      </c>
      <c r="LD72" s="60">
        <v>2.92E-2</v>
      </c>
      <c r="LE72" s="55">
        <v>4.4600000000000001E-2</v>
      </c>
      <c r="LF72" s="29"/>
      <c r="LG72" s="29"/>
      <c r="LH72" s="57">
        <v>1.04E-2</v>
      </c>
      <c r="LI72" s="53">
        <v>2.6800000000000001E-2</v>
      </c>
      <c r="LJ72" s="53">
        <v>4.82E-2</v>
      </c>
      <c r="LK72" s="53">
        <v>8.0500000000000002E-2</v>
      </c>
      <c r="LL72" s="53">
        <v>0.13950000000000001</v>
      </c>
      <c r="LM72" s="29"/>
      <c r="LN72" s="29"/>
      <c r="LO72" s="58">
        <v>2.0799999999999999E-2</v>
      </c>
      <c r="LQ72" s="16" t="s">
        <v>4</v>
      </c>
      <c r="LR72" s="65">
        <f>AVERAGE(KL72:LO72,)</f>
        <v>3.3213636363636362E-2</v>
      </c>
      <c r="MB72" s="40" t="s">
        <v>73</v>
      </c>
      <c r="MC72" s="61" t="s">
        <v>54</v>
      </c>
      <c r="MD72" s="61" t="s">
        <v>72</v>
      </c>
      <c r="ME72" s="51">
        <v>2.12E-2</v>
      </c>
      <c r="MF72" s="49">
        <v>4.8800000000000003E-2</v>
      </c>
      <c r="MG72" s="57">
        <v>4.5699999999999998E-2</v>
      </c>
      <c r="MH72" s="55">
        <v>6.0499999999999998E-2</v>
      </c>
      <c r="MI72" s="29"/>
      <c r="MJ72" s="29"/>
      <c r="MK72" s="57">
        <v>2.0299999999999999E-2</v>
      </c>
      <c r="ML72" s="57">
        <v>6.9500000000000006E-2</v>
      </c>
      <c r="MM72" s="56">
        <v>4.2200000000000001E-2</v>
      </c>
      <c r="MN72" s="52">
        <v>6.5699999999999995E-2</v>
      </c>
      <c r="MO72" s="52">
        <v>6.3100000000000003E-2</v>
      </c>
      <c r="MP72" s="29"/>
      <c r="MQ72" s="29"/>
      <c r="MR72" s="60">
        <v>1.78E-2</v>
      </c>
      <c r="MS72" s="51">
        <v>3.5000000000000003E-2</v>
      </c>
      <c r="MT72" s="52">
        <v>5.9700000000000003E-2</v>
      </c>
      <c r="MU72" s="49">
        <v>6.08E-2</v>
      </c>
      <c r="MV72" s="49">
        <v>7.5499999999999998E-2</v>
      </c>
      <c r="MW72" s="29"/>
      <c r="MX72" s="29"/>
      <c r="MY72" s="60">
        <v>4.2999999999999997E-2</v>
      </c>
      <c r="MZ72" s="52">
        <v>6.9199999999999998E-2</v>
      </c>
      <c r="NA72" s="52">
        <v>8.2400000000000001E-2</v>
      </c>
      <c r="NB72" s="52">
        <v>7.0499999999999993E-2</v>
      </c>
      <c r="NC72" s="52">
        <v>8.3799999999999999E-2</v>
      </c>
      <c r="ND72" s="29"/>
      <c r="NE72" s="29"/>
      <c r="NF72" s="29"/>
      <c r="NG72" s="29"/>
      <c r="NH72" s="29"/>
      <c r="NI72" s="29"/>
      <c r="NL72" s="65">
        <f>AVERAGE(ME72:NI72,)</f>
        <v>5.173500000000001E-2</v>
      </c>
      <c r="NM72" t="s">
        <v>0</v>
      </c>
      <c r="NO72" t="s">
        <v>0</v>
      </c>
      <c r="NW72" s="40" t="s">
        <v>73</v>
      </c>
      <c r="NX72" s="61" t="s">
        <v>54</v>
      </c>
      <c r="NY72" s="61" t="s">
        <v>72</v>
      </c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G72" s="65">
        <f t="shared" ref="PG72:PG79" si="161">AVERAGE(NZ72:PD72,)</f>
        <v>0</v>
      </c>
      <c r="PS72" s="40" t="s">
        <v>73</v>
      </c>
      <c r="PT72" s="61" t="s">
        <v>54</v>
      </c>
      <c r="PU72" s="61" t="s">
        <v>72</v>
      </c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 t="s">
        <v>0</v>
      </c>
      <c r="QZ72" s="29"/>
      <c r="RC72" s="65">
        <f t="shared" ref="RC72:RC79" si="162">AVERAGE(PV72:QZ72,)</f>
        <v>0</v>
      </c>
      <c r="RP72" s="40" t="s">
        <v>73</v>
      </c>
      <c r="RQ72" s="61" t="s">
        <v>54</v>
      </c>
      <c r="RR72" s="61" t="s">
        <v>72</v>
      </c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 t="s">
        <v>0</v>
      </c>
      <c r="SW72" s="29"/>
      <c r="SZ72" s="65">
        <f t="shared" ref="SZ72:SZ79" si="163">AVERAGE(RS72:SW72,)</f>
        <v>0</v>
      </c>
    </row>
    <row r="73" spans="1:521" ht="15.75" thickBot="1" x14ac:dyDescent="0.3">
      <c r="D73" s="56">
        <v>8.3999999999999995E-3</v>
      </c>
      <c r="E73" s="52">
        <v>2.29E-2</v>
      </c>
      <c r="F73" s="52">
        <v>3.5099999999999999E-2</v>
      </c>
      <c r="G73" s="29"/>
      <c r="H73" s="29"/>
      <c r="I73" s="58">
        <v>1.9099999999999999E-2</v>
      </c>
      <c r="J73" s="56">
        <v>3.0200000000000001E-2</v>
      </c>
      <c r="K73" s="57">
        <v>2.9600000000000001E-2</v>
      </c>
      <c r="L73" s="56">
        <v>3.1099999999999999E-2</v>
      </c>
      <c r="M73" s="56">
        <v>2.35E-2</v>
      </c>
      <c r="N73" s="29"/>
      <c r="O73" s="29"/>
      <c r="P73" s="58">
        <v>1.6799999999999999E-2</v>
      </c>
      <c r="Q73" s="58">
        <v>8.9999999999999993E-3</v>
      </c>
      <c r="R73" s="58">
        <v>1.9199999999999998E-2</v>
      </c>
      <c r="S73" s="55">
        <v>1.01E-2</v>
      </c>
      <c r="T73" s="55">
        <v>1.1299999999999999E-2</v>
      </c>
      <c r="U73" s="29"/>
      <c r="V73" s="29"/>
      <c r="W73" s="53">
        <v>4.0000000000000001E-3</v>
      </c>
      <c r="X73" s="57">
        <v>8.3000000000000001E-3</v>
      </c>
      <c r="Y73" s="58">
        <v>8.8999999999999999E-3</v>
      </c>
      <c r="Z73" s="49">
        <v>0.02</v>
      </c>
      <c r="AA73" s="49">
        <v>2.0400000000000001E-2</v>
      </c>
      <c r="AB73" s="29"/>
      <c r="AC73" s="29"/>
      <c r="AD73" s="52">
        <v>2.07E-2</v>
      </c>
      <c r="AE73" s="57">
        <v>2.3800000000000002E-2</v>
      </c>
      <c r="AF73" s="57">
        <v>3.3500000000000002E-2</v>
      </c>
      <c r="AG73" s="56">
        <v>4.0899999999999999E-2</v>
      </c>
      <c r="AH73" s="56">
        <v>8.43E-2</v>
      </c>
      <c r="AK73" s="65">
        <f t="shared" ref="AK73:AK79" si="164">AVERAGE(D73:AH73,)</f>
        <v>2.2129166666666662E-2</v>
      </c>
      <c r="AP73" s="29"/>
      <c r="AQ73" s="29"/>
      <c r="AR73" s="49">
        <v>3.7999999999999999E-2</v>
      </c>
      <c r="AS73" s="57">
        <v>3.5499999999999997E-2</v>
      </c>
      <c r="AT73" s="57">
        <v>4.65E-2</v>
      </c>
      <c r="AU73" s="49">
        <v>5.62E-2</v>
      </c>
      <c r="AV73" s="55">
        <v>3.8199999999999998E-2</v>
      </c>
      <c r="AW73" s="29"/>
      <c r="AX73" s="29"/>
      <c r="AY73" s="53">
        <v>1.6899999999999998E-2</v>
      </c>
      <c r="AZ73" s="52">
        <v>2.98E-2</v>
      </c>
      <c r="BA73" s="51">
        <v>2.9000000000000001E-2</v>
      </c>
      <c r="BB73" s="49">
        <v>2.9000000000000001E-2</v>
      </c>
      <c r="BC73" s="49">
        <v>2.9399999999999999E-2</v>
      </c>
      <c r="BD73" s="29"/>
      <c r="BE73" s="29"/>
      <c r="BF73" s="55">
        <v>9.4000000000000004E-3</v>
      </c>
      <c r="BG73" s="56">
        <v>1.4E-2</v>
      </c>
      <c r="BH73" s="52">
        <v>0.03</v>
      </c>
      <c r="BI73" s="56">
        <v>5.7099999999999998E-2</v>
      </c>
      <c r="BJ73" s="55">
        <v>6.3899999999999998E-2</v>
      </c>
      <c r="BK73" s="29"/>
      <c r="BL73" s="29"/>
      <c r="BM73" s="57">
        <v>5.7000000000000002E-3</v>
      </c>
      <c r="BN73" s="51">
        <v>2.07E-2</v>
      </c>
      <c r="BO73" s="56">
        <v>2.87E-2</v>
      </c>
      <c r="BP73" s="56">
        <v>0.08</v>
      </c>
      <c r="BQ73" s="56">
        <v>0.1011</v>
      </c>
      <c r="BR73" s="29"/>
      <c r="BS73" s="29"/>
      <c r="BT73" s="29"/>
      <c r="BW73" s="65">
        <f t="shared" si="158"/>
        <v>3.6147619047619046E-2</v>
      </c>
      <c r="CD73" s="29"/>
      <c r="CE73" s="53">
        <v>2.7799999999999998E-2</v>
      </c>
      <c r="CF73" s="56">
        <v>3.1800000000000002E-2</v>
      </c>
      <c r="CG73" s="52">
        <v>1.89E-2</v>
      </c>
      <c r="CH73" s="53">
        <v>6.0499999999999998E-2</v>
      </c>
      <c r="CI73" s="53">
        <v>5.8500000000000003E-2</v>
      </c>
      <c r="CJ73" s="29"/>
      <c r="CK73" s="29"/>
      <c r="CL73" s="58">
        <v>9.8299999999999998E-2</v>
      </c>
      <c r="CM73" s="56">
        <v>6.3299999999999995E-2</v>
      </c>
      <c r="CN73" s="56">
        <v>8.2799999999999999E-2</v>
      </c>
      <c r="CO73" s="56">
        <v>0.14760000000000001</v>
      </c>
      <c r="CP73" s="56">
        <v>0.1449</v>
      </c>
      <c r="CQ73" s="29"/>
      <c r="CR73" s="29"/>
      <c r="CS73" s="56">
        <v>2.8199999999999999E-2</v>
      </c>
      <c r="CT73" s="52">
        <v>0.1143</v>
      </c>
      <c r="CU73" s="52">
        <v>0.21990000000000001</v>
      </c>
      <c r="CV73" s="60">
        <v>0.12720000000000001</v>
      </c>
      <c r="CW73" s="60">
        <v>8.3199999999999996E-2</v>
      </c>
      <c r="CX73" s="29"/>
      <c r="CY73" s="29"/>
      <c r="CZ73" s="56">
        <v>2.4899999999999999E-2</v>
      </c>
      <c r="DA73" s="58">
        <v>4.4699999999999997E-2</v>
      </c>
      <c r="DB73" s="51">
        <v>8.9099999999999999E-2</v>
      </c>
      <c r="DC73" s="49">
        <v>0.1555</v>
      </c>
      <c r="DD73" s="49">
        <v>0.19270000000000001</v>
      </c>
      <c r="DE73" s="29"/>
      <c r="DF73" s="29"/>
      <c r="DG73" s="60">
        <v>3.4599999999999999E-2</v>
      </c>
      <c r="DH73" s="57">
        <v>4.2999999999999997E-2</v>
      </c>
      <c r="DK73" s="65">
        <f>AVERAGE(CD73:DH73,)</f>
        <v>8.2247826086956508E-2</v>
      </c>
      <c r="DS73" s="52">
        <v>7.1800000000000003E-2</v>
      </c>
      <c r="DT73" s="60">
        <v>7.8600000000000003E-2</v>
      </c>
      <c r="DU73" s="60">
        <v>7.6700000000000004E-2</v>
      </c>
      <c r="DV73" s="29"/>
      <c r="DW73" s="29"/>
      <c r="DX73" s="55">
        <v>3.4200000000000001E-2</v>
      </c>
      <c r="DY73" s="55">
        <v>4.02E-2</v>
      </c>
      <c r="DZ73" s="55">
        <v>1.78E-2</v>
      </c>
      <c r="EA73" s="51">
        <v>-8.3000000000000001E-3</v>
      </c>
      <c r="EB73" s="51">
        <v>-8.6999999999999994E-3</v>
      </c>
      <c r="EC73" s="29"/>
      <c r="ED73" s="29"/>
      <c r="EE73" s="51">
        <v>2.1499999999999998E-2</v>
      </c>
      <c r="EF73" s="60">
        <v>3.0099999999999998E-2</v>
      </c>
      <c r="EG73" s="56">
        <v>2.2200000000000001E-2</v>
      </c>
      <c r="EH73" s="57">
        <v>4.6100000000000002E-2</v>
      </c>
      <c r="EI73" s="53">
        <v>3.61E-2</v>
      </c>
      <c r="EJ73" s="29"/>
      <c r="EK73" s="29"/>
      <c r="EL73" s="57">
        <v>2.0400000000000001E-2</v>
      </c>
      <c r="EM73" s="52">
        <v>3.7400000000000003E-2</v>
      </c>
      <c r="EN73" s="60">
        <v>2.7699999999999999E-2</v>
      </c>
      <c r="EO73" s="57">
        <v>3.4200000000000001E-2</v>
      </c>
      <c r="EP73" s="60">
        <v>1.8800000000000001E-2</v>
      </c>
      <c r="EQ73" s="29"/>
      <c r="ER73" s="29"/>
      <c r="ES73" s="49">
        <v>2.1999999999999999E-2</v>
      </c>
      <c r="ET73" s="55">
        <v>2.1399999999999999E-2</v>
      </c>
      <c r="EU73" s="55">
        <v>5.1700000000000003E-2</v>
      </c>
      <c r="EV73" s="53">
        <v>7.17E-2</v>
      </c>
      <c r="EW73" s="29"/>
      <c r="EZ73" s="65">
        <f t="shared" si="155"/>
        <v>3.32E-2</v>
      </c>
      <c r="FI73" s="51">
        <v>3.5000000000000003E-2</v>
      </c>
      <c r="FJ73" s="29"/>
      <c r="FK73" s="29"/>
      <c r="FL73" s="57">
        <v>1.4800000000000001E-2</v>
      </c>
      <c r="FM73" s="53">
        <v>4.2999999999999997E-2</v>
      </c>
      <c r="FN73" s="53">
        <v>3.5299999999999998E-2</v>
      </c>
      <c r="FO73" s="60">
        <v>5.5E-2</v>
      </c>
      <c r="FP73" s="55">
        <v>8.2100000000000006E-2</v>
      </c>
      <c r="FQ73" s="29"/>
      <c r="FR73" s="29"/>
      <c r="FS73" s="56">
        <v>2.8500000000000001E-2</v>
      </c>
      <c r="FT73" s="57">
        <v>4.4999999999999998E-2</v>
      </c>
      <c r="FU73" s="56">
        <v>5.8000000000000003E-2</v>
      </c>
      <c r="FV73" s="56">
        <v>4.87E-2</v>
      </c>
      <c r="FW73" s="56">
        <v>9.2999999999999999E-2</v>
      </c>
      <c r="FX73" s="29"/>
      <c r="FY73" s="29"/>
      <c r="FZ73" s="55">
        <v>4.5499999999999999E-2</v>
      </c>
      <c r="GA73" s="51">
        <v>4.0500000000000001E-2</v>
      </c>
      <c r="GB73" s="58">
        <v>3.2800000000000003E-2</v>
      </c>
      <c r="GC73" s="58">
        <v>3.6499999999999998E-2</v>
      </c>
      <c r="GD73" s="58">
        <v>2.0899999999999998E-2</v>
      </c>
      <c r="GE73" s="29"/>
      <c r="GF73" s="29"/>
      <c r="GG73" s="53">
        <v>1.0800000000000001E-2</v>
      </c>
      <c r="GH73" s="55">
        <v>6.9199999999999998E-2</v>
      </c>
      <c r="GI73" s="53">
        <v>6.1899999999999997E-2</v>
      </c>
      <c r="GJ73" s="58">
        <v>6.4100000000000004E-2</v>
      </c>
      <c r="GK73" s="49">
        <v>6.7100000000000007E-2</v>
      </c>
      <c r="GL73" s="29"/>
      <c r="GM73" s="29"/>
      <c r="GP73" s="65">
        <f t="shared" si="156"/>
        <v>4.4895454545454551E-2</v>
      </c>
      <c r="GR73" t="s">
        <v>0</v>
      </c>
      <c r="GU73" s="3" t="s">
        <v>1</v>
      </c>
      <c r="GZ73" s="55">
        <v>6.13E-2</v>
      </c>
      <c r="HA73" s="55">
        <v>6.6799999999999998E-2</v>
      </c>
      <c r="HB73" s="55">
        <v>6.1800000000000001E-2</v>
      </c>
      <c r="HC73" s="58">
        <v>5.0999999999999997E-2</v>
      </c>
      <c r="HD73" s="51">
        <v>8.3699999999999997E-2</v>
      </c>
      <c r="HE73" s="29"/>
      <c r="HF73" s="29"/>
      <c r="HG73" s="53">
        <v>2.53E-2</v>
      </c>
      <c r="HH73" s="51">
        <v>3.3999999999999998E-3</v>
      </c>
      <c r="HI73" s="58">
        <v>-4.0000000000000002E-4</v>
      </c>
      <c r="HJ73" s="52">
        <v>2.1899999999999999E-2</v>
      </c>
      <c r="HK73" s="57">
        <v>2.07E-2</v>
      </c>
      <c r="HL73" s="29"/>
      <c r="HM73" s="29"/>
      <c r="HN73" s="51">
        <v>1.8800000000000001E-2</v>
      </c>
      <c r="HO73" s="51">
        <v>1.0999999999999999E-2</v>
      </c>
      <c r="HP73" s="53">
        <v>9.5999999999999992E-3</v>
      </c>
      <c r="HQ73" s="57">
        <v>1.46E-2</v>
      </c>
      <c r="HR73" s="56">
        <v>2.86E-2</v>
      </c>
      <c r="HS73" s="29"/>
      <c r="HT73" s="29"/>
      <c r="HU73" s="51">
        <v>3.3599999999999998E-2</v>
      </c>
      <c r="HV73" s="49">
        <v>5.0999999999999997E-2</v>
      </c>
      <c r="HW73" s="53">
        <v>2.69E-2</v>
      </c>
      <c r="HX73" s="57">
        <v>1.9E-2</v>
      </c>
      <c r="HY73" s="58">
        <v>3.1099999999999999E-2</v>
      </c>
      <c r="HZ73" s="29"/>
      <c r="IA73" s="29"/>
      <c r="IB73" s="53">
        <v>8.9999999999999993E-3</v>
      </c>
      <c r="IC73" s="49">
        <v>2.47E-2</v>
      </c>
      <c r="ID73" s="29"/>
      <c r="IG73" s="65">
        <f t="shared" si="160"/>
        <v>2.9278260869565219E-2</v>
      </c>
      <c r="IR73" s="53">
        <v>3.0200000000000001E-2</v>
      </c>
      <c r="IS73" s="53">
        <v>3.7400000000000003E-2</v>
      </c>
      <c r="IT73" s="53">
        <v>5.2499999999999998E-2</v>
      </c>
      <c r="IU73" s="29"/>
      <c r="IV73" s="29"/>
      <c r="IW73" s="53">
        <v>2.3300000000000001E-2</v>
      </c>
      <c r="IX73" s="58">
        <v>1.38E-2</v>
      </c>
      <c r="IY73" s="58">
        <v>2.2599999999999999E-2</v>
      </c>
      <c r="IZ73" s="49">
        <v>7.7000000000000002E-3</v>
      </c>
      <c r="JA73" s="58">
        <v>1.17E-2</v>
      </c>
      <c r="JB73" s="29"/>
      <c r="JC73" s="29"/>
      <c r="JD73" s="57">
        <v>1.1900000000000001E-2</v>
      </c>
      <c r="JE73" s="56">
        <v>1.47E-2</v>
      </c>
      <c r="JF73" s="55">
        <v>3.56E-2</v>
      </c>
      <c r="JG73" s="55">
        <v>1.7600000000000001E-2</v>
      </c>
      <c r="JH73" s="56">
        <v>6.1999999999999998E-3</v>
      </c>
      <c r="JI73" s="29"/>
      <c r="JJ73" s="29"/>
      <c r="JK73" s="53">
        <v>1.03E-2</v>
      </c>
      <c r="JL73" s="51">
        <v>3.9699999999999999E-2</v>
      </c>
      <c r="JM73" s="58">
        <v>3.5200000000000002E-2</v>
      </c>
      <c r="JN73" s="53">
        <v>4.5999999999999999E-2</v>
      </c>
      <c r="JO73" s="51">
        <v>5.4899999999999997E-2</v>
      </c>
      <c r="JP73" s="29"/>
      <c r="JQ73" s="29"/>
      <c r="JR73" s="51">
        <v>1.7299999999999999E-2</v>
      </c>
      <c r="JS73" s="53">
        <v>2.24E-2</v>
      </c>
      <c r="JT73" s="53">
        <v>3.3099999999999997E-2</v>
      </c>
      <c r="JU73" s="60">
        <v>2.7099999999999999E-2</v>
      </c>
      <c r="JV73" s="56">
        <v>1.67E-2</v>
      </c>
      <c r="JY73" s="65">
        <f t="shared" si="157"/>
        <v>2.4495833333333338E-2</v>
      </c>
      <c r="KL73" s="29"/>
      <c r="KM73" s="57">
        <v>1.26E-2</v>
      </c>
      <c r="KN73" s="52">
        <v>6.7999999999999996E-3</v>
      </c>
      <c r="KO73" s="53">
        <v>2.0799999999999999E-2</v>
      </c>
      <c r="KP73" s="58">
        <v>2.01E-2</v>
      </c>
      <c r="KQ73" s="55">
        <v>1.44E-2</v>
      </c>
      <c r="KR73" s="29"/>
      <c r="KS73" s="29"/>
      <c r="KT73" s="52">
        <v>1.0699999999999999E-2</v>
      </c>
      <c r="KU73" s="57">
        <v>8.9999999999999993E-3</v>
      </c>
      <c r="KV73" s="53">
        <v>6.6E-3</v>
      </c>
      <c r="KW73" s="56">
        <v>2.0799999999999999E-2</v>
      </c>
      <c r="KX73" s="56">
        <v>1.7899999999999999E-2</v>
      </c>
      <c r="KY73" s="29"/>
      <c r="KZ73" s="29"/>
      <c r="LA73" s="55">
        <v>1.01E-2</v>
      </c>
      <c r="LB73" s="53">
        <v>2.3300000000000001E-2</v>
      </c>
      <c r="LC73" s="55">
        <v>2.23E-2</v>
      </c>
      <c r="LD73" s="55">
        <v>2.3699999999999999E-2</v>
      </c>
      <c r="LE73" s="52">
        <v>3.09E-2</v>
      </c>
      <c r="LF73" s="29"/>
      <c r="LG73" s="29"/>
      <c r="LH73" s="56">
        <v>7.1000000000000004E-3</v>
      </c>
      <c r="LI73" s="56">
        <v>2.5700000000000001E-2</v>
      </c>
      <c r="LJ73" s="51">
        <v>3.8100000000000002E-2</v>
      </c>
      <c r="LK73" s="51">
        <v>3.2000000000000001E-2</v>
      </c>
      <c r="LL73" s="51">
        <v>6.3899999999999998E-2</v>
      </c>
      <c r="LM73" s="29"/>
      <c r="LN73" s="29"/>
      <c r="LO73" s="52">
        <v>1.5900000000000001E-2</v>
      </c>
      <c r="LQ73" s="14" t="s">
        <v>3</v>
      </c>
      <c r="LR73" s="65">
        <f>AVERAGE(KL73:LO73,)</f>
        <v>1.9668181818181821E-2</v>
      </c>
      <c r="ME73" s="49">
        <v>2.06E-2</v>
      </c>
      <c r="MF73" s="55">
        <v>4.2200000000000001E-2</v>
      </c>
      <c r="MG73" s="55">
        <v>1.61E-2</v>
      </c>
      <c r="MH73" s="57">
        <v>4.2299999999999997E-2</v>
      </c>
      <c r="MI73" s="29"/>
      <c r="MJ73" s="29"/>
      <c r="MK73" s="60">
        <v>1.67E-2</v>
      </c>
      <c r="ML73" s="52">
        <v>6.3799999999999996E-2</v>
      </c>
      <c r="MM73" s="60">
        <v>3.5299999999999998E-2</v>
      </c>
      <c r="MN73" s="60">
        <v>6.1800000000000001E-2</v>
      </c>
      <c r="MO73" s="58">
        <v>5.7299999999999997E-2</v>
      </c>
      <c r="MP73" s="29"/>
      <c r="MQ73" s="29"/>
      <c r="MR73" s="51">
        <v>1.6E-2</v>
      </c>
      <c r="MS73" s="49">
        <v>3.1199999999999999E-2</v>
      </c>
      <c r="MT73" s="60">
        <v>5.3499999999999999E-2</v>
      </c>
      <c r="MU73" s="60">
        <v>5.9799999999999999E-2</v>
      </c>
      <c r="MV73" s="51">
        <v>4.9299999999999997E-2</v>
      </c>
      <c r="MW73" s="29"/>
      <c r="MX73" s="29"/>
      <c r="MY73" s="56">
        <v>2.24E-2</v>
      </c>
      <c r="MZ73" s="60">
        <v>4.48E-2</v>
      </c>
      <c r="NA73" s="60">
        <v>5.5300000000000002E-2</v>
      </c>
      <c r="NB73" s="60">
        <v>5.5599999999999997E-2</v>
      </c>
      <c r="NC73" s="60">
        <v>5.11E-2</v>
      </c>
      <c r="ND73" s="29"/>
      <c r="NE73" s="29"/>
      <c r="NF73" s="29"/>
      <c r="NG73" s="29"/>
      <c r="NH73" s="29"/>
      <c r="NI73" s="29"/>
      <c r="NL73" s="65">
        <f>AVERAGE(ME73:NI73,)</f>
        <v>3.9754999999999999E-2</v>
      </c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G73" s="65">
        <f t="shared" si="161"/>
        <v>0</v>
      </c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C73" s="65">
        <f t="shared" si="162"/>
        <v>0</v>
      </c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Z73" s="65">
        <f t="shared" si="163"/>
        <v>0</v>
      </c>
    </row>
    <row r="74" spans="1:521" ht="15.75" thickBot="1" x14ac:dyDescent="0.3">
      <c r="D74" s="57">
        <v>0</v>
      </c>
      <c r="E74" s="60">
        <v>2.1100000000000001E-2</v>
      </c>
      <c r="F74" s="55">
        <v>2.9499999999999998E-2</v>
      </c>
      <c r="G74" s="29"/>
      <c r="H74" s="29"/>
      <c r="I74" s="55">
        <v>1.11E-2</v>
      </c>
      <c r="J74" s="57">
        <v>1.09E-2</v>
      </c>
      <c r="K74" s="56">
        <v>1.54E-2</v>
      </c>
      <c r="L74" s="51">
        <v>3.04E-2</v>
      </c>
      <c r="M74" s="51">
        <v>1.41E-2</v>
      </c>
      <c r="N74" s="29"/>
      <c r="O74" s="29"/>
      <c r="P74" s="53">
        <v>9.7999999999999997E-3</v>
      </c>
      <c r="Q74" s="55">
        <v>7.6E-3</v>
      </c>
      <c r="R74" s="55">
        <v>1.12E-2</v>
      </c>
      <c r="S74" s="58">
        <v>5.3E-3</v>
      </c>
      <c r="T74" s="57">
        <v>6.4999999999999997E-3</v>
      </c>
      <c r="U74" s="29"/>
      <c r="V74" s="29"/>
      <c r="W74" s="51">
        <v>1.1999999999999999E-3</v>
      </c>
      <c r="X74" s="58">
        <v>7.1000000000000004E-3</v>
      </c>
      <c r="Y74" s="57">
        <v>4.4999999999999997E-3</v>
      </c>
      <c r="Z74" s="57">
        <v>6.1000000000000004E-3</v>
      </c>
      <c r="AA74" s="57">
        <v>1.95E-2</v>
      </c>
      <c r="AB74" s="29"/>
      <c r="AC74" s="29"/>
      <c r="AD74" s="57">
        <v>1.8700000000000001E-2</v>
      </c>
      <c r="AE74" s="58">
        <v>2.5700000000000001E-2</v>
      </c>
      <c r="AF74" s="58">
        <v>2.3400000000000001E-2</v>
      </c>
      <c r="AG74" s="58">
        <v>4.0800000000000003E-2</v>
      </c>
      <c r="AH74" s="58">
        <v>7.3200000000000001E-2</v>
      </c>
      <c r="AK74" s="65">
        <f t="shared" si="164"/>
        <v>1.6379166666666663E-2</v>
      </c>
      <c r="AO74" t="s">
        <v>0</v>
      </c>
      <c r="AP74" s="29"/>
      <c r="AQ74" s="29"/>
      <c r="AR74" s="58">
        <v>1.8599999999999998E-2</v>
      </c>
      <c r="AS74" s="58">
        <v>2.3999999999999998E-3</v>
      </c>
      <c r="AT74" s="55">
        <v>9.2999999999999992E-3</v>
      </c>
      <c r="AU74" s="55">
        <v>2.1499999999999998E-2</v>
      </c>
      <c r="AV74" s="52">
        <v>9.1999999999999998E-3</v>
      </c>
      <c r="AW74" s="29"/>
      <c r="AX74" s="29"/>
      <c r="AY74" s="56">
        <v>6.9999999999999999E-4</v>
      </c>
      <c r="AZ74" s="56">
        <v>-1.9E-3</v>
      </c>
      <c r="BA74" s="52">
        <v>1.6E-2</v>
      </c>
      <c r="BB74" s="52">
        <v>1.3599999999999999E-2</v>
      </c>
      <c r="BC74" s="55">
        <v>1.9699999999999999E-2</v>
      </c>
      <c r="BD74" s="29"/>
      <c r="BE74" s="29"/>
      <c r="BF74" s="49">
        <v>4.7999999999999996E-3</v>
      </c>
      <c r="BG74" s="52">
        <v>1.15E-2</v>
      </c>
      <c r="BH74" s="56">
        <v>2.4899999999999999E-2</v>
      </c>
      <c r="BI74" s="58">
        <v>4.6100000000000002E-2</v>
      </c>
      <c r="BJ74" s="57">
        <v>4.3299999999999998E-2</v>
      </c>
      <c r="BK74" s="29"/>
      <c r="BL74" s="29"/>
      <c r="BM74" s="52">
        <v>3.5999999999999999E-3</v>
      </c>
      <c r="BN74" s="56">
        <v>6.6E-3</v>
      </c>
      <c r="BO74" s="57">
        <v>2.1700000000000001E-2</v>
      </c>
      <c r="BP74" s="52">
        <v>1.8700000000000001E-2</v>
      </c>
      <c r="BQ74" s="52">
        <v>3.8600000000000002E-2</v>
      </c>
      <c r="BR74" s="29"/>
      <c r="BS74" s="29"/>
      <c r="BT74" s="29"/>
      <c r="BW74" s="65">
        <f t="shared" si="158"/>
        <v>1.5661904761904762E-2</v>
      </c>
      <c r="CD74" s="29"/>
      <c r="CE74" s="55">
        <v>2.2599999999999999E-2</v>
      </c>
      <c r="CF74" s="49">
        <v>-2.8E-3</v>
      </c>
      <c r="CG74" s="49">
        <v>1.66E-2</v>
      </c>
      <c r="CH74" s="60">
        <v>2.2499999999999999E-2</v>
      </c>
      <c r="CI74" s="60">
        <v>4.87E-2</v>
      </c>
      <c r="CJ74" s="29"/>
      <c r="CK74" s="29"/>
      <c r="CL74" s="51">
        <v>2.5399999999999999E-2</v>
      </c>
      <c r="CM74" s="52">
        <v>5.0700000000000002E-2</v>
      </c>
      <c r="CN74" s="57">
        <v>7.8E-2</v>
      </c>
      <c r="CO74" s="58">
        <v>0.1391</v>
      </c>
      <c r="CP74" s="58">
        <v>0.1401</v>
      </c>
      <c r="CQ74" s="29"/>
      <c r="CR74" s="29"/>
      <c r="CS74" s="52">
        <v>2.01E-2</v>
      </c>
      <c r="CT74" s="58">
        <v>2.5899999999999999E-2</v>
      </c>
      <c r="CU74" s="58">
        <v>0.11</v>
      </c>
      <c r="CV74" s="56">
        <v>3.5299999999999998E-2</v>
      </c>
      <c r="CW74" s="56">
        <v>-9.9000000000000008E-3</v>
      </c>
      <c r="CX74" s="29"/>
      <c r="CY74" s="29"/>
      <c r="CZ74" s="57">
        <v>1.6899999999999998E-2</v>
      </c>
      <c r="DA74" s="51">
        <v>2.6499999999999999E-2</v>
      </c>
      <c r="DB74" s="58">
        <v>8.4500000000000006E-2</v>
      </c>
      <c r="DC74" s="58">
        <v>8.9700000000000002E-2</v>
      </c>
      <c r="DD74" s="58">
        <v>8.6800000000000002E-2</v>
      </c>
      <c r="DE74" s="29"/>
      <c r="DF74" s="29"/>
      <c r="DG74" s="52">
        <v>2.5000000000000001E-2</v>
      </c>
      <c r="DH74" s="51">
        <v>1.41E-2</v>
      </c>
      <c r="DK74" s="65">
        <f>AVERAGE(CD74:DH74,)</f>
        <v>4.6339130434782605E-2</v>
      </c>
      <c r="DS74" s="51">
        <v>2.64E-2</v>
      </c>
      <c r="DT74" s="51">
        <v>6.4899999999999999E-2</v>
      </c>
      <c r="DU74" s="51">
        <v>2.0199999999999999E-2</v>
      </c>
      <c r="DV74" s="29"/>
      <c r="DW74" s="29"/>
      <c r="DX74" s="52">
        <v>-2.18E-2</v>
      </c>
      <c r="DY74" s="58">
        <v>-7.3000000000000001E-3</v>
      </c>
      <c r="DZ74" s="51">
        <v>-8.6999999999999994E-3</v>
      </c>
      <c r="EA74" s="55">
        <v>-1.8200000000000001E-2</v>
      </c>
      <c r="EB74" s="55">
        <v>-1.06E-2</v>
      </c>
      <c r="EC74" s="29"/>
      <c r="ED74" s="29"/>
      <c r="EE74" s="55">
        <v>2.1100000000000001E-2</v>
      </c>
      <c r="EF74" s="55">
        <v>-8.3999999999999995E-3</v>
      </c>
      <c r="EG74" s="57">
        <v>1.6500000000000001E-2</v>
      </c>
      <c r="EH74" s="53">
        <v>1.7600000000000001E-2</v>
      </c>
      <c r="EI74" s="57">
        <v>8.8999999999999999E-3</v>
      </c>
      <c r="EJ74" s="29"/>
      <c r="EK74" s="29"/>
      <c r="EL74" s="58">
        <v>1.78E-2</v>
      </c>
      <c r="EM74" s="56">
        <v>3.5299999999999998E-2</v>
      </c>
      <c r="EN74" s="58">
        <v>1.89E-2</v>
      </c>
      <c r="EO74" s="60">
        <v>1.9300000000000001E-2</v>
      </c>
      <c r="EP74" s="52">
        <v>1.7600000000000001E-2</v>
      </c>
      <c r="EQ74" s="29"/>
      <c r="ER74" s="29"/>
      <c r="ES74" s="55">
        <v>9.9000000000000008E-3</v>
      </c>
      <c r="ET74" s="60">
        <v>9.4999999999999998E-3</v>
      </c>
      <c r="EU74" s="51">
        <v>-3.0999999999999999E-3</v>
      </c>
      <c r="EV74" s="58">
        <v>3.0200000000000001E-2</v>
      </c>
      <c r="EW74" s="29"/>
      <c r="EZ74" s="65">
        <f t="shared" si="155"/>
        <v>1.1130434782608696E-2</v>
      </c>
      <c r="FC74" t="s">
        <v>0</v>
      </c>
      <c r="FI74" s="49">
        <v>1.43E-2</v>
      </c>
      <c r="FJ74" s="29"/>
      <c r="FK74" s="29"/>
      <c r="FL74" s="55">
        <v>1.09E-2</v>
      </c>
      <c r="FM74" s="57">
        <v>2.3900000000000001E-2</v>
      </c>
      <c r="FN74" s="55">
        <v>1.6299999999999999E-2</v>
      </c>
      <c r="FO74" s="49">
        <v>5.1700000000000003E-2</v>
      </c>
      <c r="FP74" s="60">
        <v>-6.0000000000000001E-3</v>
      </c>
      <c r="FQ74" s="29"/>
      <c r="FR74" s="29"/>
      <c r="FS74" s="52">
        <v>1.37E-2</v>
      </c>
      <c r="FT74" s="52">
        <v>3.2199999999999999E-2</v>
      </c>
      <c r="FU74" s="52">
        <v>4.5499999999999999E-2</v>
      </c>
      <c r="FV74" s="52">
        <v>4.4200000000000003E-2</v>
      </c>
      <c r="FW74" s="52">
        <v>6.5100000000000005E-2</v>
      </c>
      <c r="FX74" s="29"/>
      <c r="FY74" s="29"/>
      <c r="FZ74" s="58">
        <v>2.2499999999999999E-2</v>
      </c>
      <c r="GA74" s="55">
        <v>3.1899999999999998E-2</v>
      </c>
      <c r="GB74" s="55">
        <v>2.1499999999999998E-2</v>
      </c>
      <c r="GC74" s="55">
        <v>1.23E-2</v>
      </c>
      <c r="GD74" s="55">
        <v>7.4000000000000003E-3</v>
      </c>
      <c r="GE74" s="29"/>
      <c r="GF74" s="29"/>
      <c r="GG74" s="49">
        <v>5.3E-3</v>
      </c>
      <c r="GH74" s="51">
        <v>5.1299999999999998E-2</v>
      </c>
      <c r="GI74" s="58">
        <v>2.9000000000000001E-2</v>
      </c>
      <c r="GJ74" s="53">
        <v>5.8999999999999997E-2</v>
      </c>
      <c r="GK74" s="55">
        <v>5.5800000000000002E-2</v>
      </c>
      <c r="GL74" s="29"/>
      <c r="GM74" s="29"/>
      <c r="GP74" s="65">
        <f t="shared" si="156"/>
        <v>2.7627272727272726E-2</v>
      </c>
      <c r="GZ74" s="51">
        <v>3.85E-2</v>
      </c>
      <c r="HA74" s="51">
        <v>5.2699999999999997E-2</v>
      </c>
      <c r="HB74" s="51">
        <v>5.0299999999999997E-2</v>
      </c>
      <c r="HC74" s="51">
        <v>4.0099999999999997E-2</v>
      </c>
      <c r="HD74" s="55">
        <v>7.6700000000000004E-2</v>
      </c>
      <c r="HE74" s="29"/>
      <c r="HF74" s="29"/>
      <c r="HG74" s="56">
        <v>3.7000000000000002E-3</v>
      </c>
      <c r="HH74" s="58">
        <v>-1.9E-3</v>
      </c>
      <c r="HI74" s="51">
        <v>-1.29E-2</v>
      </c>
      <c r="HJ74" s="58">
        <v>1.4500000000000001E-2</v>
      </c>
      <c r="HK74" s="52">
        <v>1.95E-2</v>
      </c>
      <c r="HL74" s="29"/>
      <c r="HM74" s="29"/>
      <c r="HN74" s="49">
        <v>1.2500000000000001E-2</v>
      </c>
      <c r="HO74" s="56">
        <v>-1E-3</v>
      </c>
      <c r="HP74" s="49">
        <v>4.8999999999999998E-3</v>
      </c>
      <c r="HQ74" s="55">
        <v>7.7000000000000002E-3</v>
      </c>
      <c r="HR74" s="57">
        <v>2.64E-2</v>
      </c>
      <c r="HS74" s="29"/>
      <c r="HT74" s="29"/>
      <c r="HU74" s="58">
        <v>1.5800000000000002E-2</v>
      </c>
      <c r="HV74" s="58">
        <v>3.6700000000000003E-2</v>
      </c>
      <c r="HW74" s="56">
        <v>2.4E-2</v>
      </c>
      <c r="HX74" s="56">
        <v>1.8700000000000001E-2</v>
      </c>
      <c r="HY74" s="53">
        <v>3.0099999999999998E-2</v>
      </c>
      <c r="HZ74" s="29"/>
      <c r="IA74" s="29"/>
      <c r="IB74" s="57">
        <v>5.8999999999999999E-3</v>
      </c>
      <c r="IC74" s="51">
        <v>2.4299999999999999E-2</v>
      </c>
      <c r="ID74" s="29"/>
      <c r="IG74" s="65">
        <f t="shared" si="160"/>
        <v>2.1182608695652173E-2</v>
      </c>
      <c r="IR74" s="55">
        <v>2.8500000000000001E-2</v>
      </c>
      <c r="IS74" s="55">
        <v>3.3399999999999999E-2</v>
      </c>
      <c r="IT74" s="55">
        <v>3.4500000000000003E-2</v>
      </c>
      <c r="IU74" s="29"/>
      <c r="IV74" s="29"/>
      <c r="IW74" s="56">
        <v>2.0000000000000001E-4</v>
      </c>
      <c r="IX74" s="56">
        <v>9.1999999999999998E-3</v>
      </c>
      <c r="IY74" s="56">
        <v>1.2800000000000001E-2</v>
      </c>
      <c r="IZ74" s="56">
        <v>6.3E-3</v>
      </c>
      <c r="JA74" s="49">
        <v>1.01E-2</v>
      </c>
      <c r="JB74" s="29"/>
      <c r="JC74" s="29"/>
      <c r="JD74" s="56">
        <v>7.7999999999999996E-3</v>
      </c>
      <c r="JE74" s="57">
        <v>1.8E-3</v>
      </c>
      <c r="JF74" s="52">
        <v>-6.4000000000000003E-3</v>
      </c>
      <c r="JG74" s="52">
        <v>1.7299999999999999E-2</v>
      </c>
      <c r="JH74" s="52">
        <v>-7.1000000000000004E-3</v>
      </c>
      <c r="JI74" s="29"/>
      <c r="JJ74" s="29"/>
      <c r="JK74" s="49">
        <v>9.1999999999999998E-3</v>
      </c>
      <c r="JL74" s="58">
        <v>1.09E-2</v>
      </c>
      <c r="JM74" s="51">
        <v>3.4799999999999998E-2</v>
      </c>
      <c r="JN74" s="55">
        <v>3.73E-2</v>
      </c>
      <c r="JO74" s="55">
        <v>1.2200000000000001E-2</v>
      </c>
      <c r="JP74" s="29"/>
      <c r="JQ74" s="29"/>
      <c r="JR74" s="49">
        <v>1.46E-2</v>
      </c>
      <c r="JS74" s="58">
        <v>7.4000000000000003E-3</v>
      </c>
      <c r="JT74" s="60">
        <v>2.86E-2</v>
      </c>
      <c r="JU74" s="56">
        <v>2.63E-2</v>
      </c>
      <c r="JV74" s="53">
        <v>-2.8E-3</v>
      </c>
      <c r="JY74" s="65">
        <f t="shared" si="157"/>
        <v>1.3620833333333334E-2</v>
      </c>
      <c r="KL74" s="29"/>
      <c r="KM74" s="51">
        <v>5.3E-3</v>
      </c>
      <c r="KN74" s="58">
        <v>4.1999999999999997E-3</v>
      </c>
      <c r="KO74" s="52">
        <v>1.6799999999999999E-2</v>
      </c>
      <c r="KP74" s="55">
        <v>1.52E-2</v>
      </c>
      <c r="KQ74" s="58">
        <v>4.7999999999999996E-3</v>
      </c>
      <c r="KR74" s="29"/>
      <c r="KS74" s="29"/>
      <c r="KT74" s="57">
        <v>4.5999999999999999E-3</v>
      </c>
      <c r="KU74" s="51">
        <v>7.1999999999999998E-3</v>
      </c>
      <c r="KV74" s="56">
        <v>2.0000000000000001E-4</v>
      </c>
      <c r="KW74" s="58">
        <v>0.02</v>
      </c>
      <c r="KX74" s="52">
        <v>1.67E-2</v>
      </c>
      <c r="KY74" s="29"/>
      <c r="KZ74" s="29"/>
      <c r="LA74" s="56">
        <v>-2.3E-3</v>
      </c>
      <c r="LB74" s="49">
        <v>1.14E-2</v>
      </c>
      <c r="LC74" s="49">
        <v>7.9000000000000008E-3</v>
      </c>
      <c r="LD74" s="52">
        <v>1.04E-2</v>
      </c>
      <c r="LE74" s="51">
        <v>-2.8E-3</v>
      </c>
      <c r="LF74" s="29"/>
      <c r="LG74" s="29"/>
      <c r="LH74" s="58">
        <v>6.1000000000000004E-3</v>
      </c>
      <c r="LI74" s="58">
        <v>1.6799999999999999E-2</v>
      </c>
      <c r="LJ74" s="52">
        <v>-1.1000000000000001E-3</v>
      </c>
      <c r="LK74" s="52">
        <v>-8.5000000000000006E-3</v>
      </c>
      <c r="LL74" s="58">
        <v>-2.9499999999999998E-2</v>
      </c>
      <c r="LM74" s="29"/>
      <c r="LN74" s="29"/>
      <c r="LO74" s="51">
        <v>7.3000000000000001E-3</v>
      </c>
      <c r="LQ74" s="3" t="s">
        <v>1</v>
      </c>
      <c r="LR74" s="65">
        <f>AVERAGE(KL74:LO74,)</f>
        <v>5.0318181818181824E-3</v>
      </c>
      <c r="ME74" s="55">
        <v>1.46E-2</v>
      </c>
      <c r="MF74" s="57">
        <v>1.6799999999999999E-2</v>
      </c>
      <c r="MG74" s="58">
        <v>2.7000000000000001E-3</v>
      </c>
      <c r="MH74" s="49">
        <v>1.0999999999999999E-2</v>
      </c>
      <c r="MI74" s="29"/>
      <c r="MJ74" s="29"/>
      <c r="MK74" s="53">
        <v>1.35E-2</v>
      </c>
      <c r="ML74" s="58">
        <v>2.4500000000000001E-2</v>
      </c>
      <c r="MM74" s="57">
        <v>3.2500000000000001E-2</v>
      </c>
      <c r="MN74" s="57">
        <v>5.5599999999999997E-2</v>
      </c>
      <c r="MO74" s="60">
        <v>4.9099999999999998E-2</v>
      </c>
      <c r="MP74" s="29"/>
      <c r="MQ74" s="29"/>
      <c r="MR74" s="52">
        <v>8.8999999999999999E-3</v>
      </c>
      <c r="MS74" s="60">
        <v>2.8799999999999999E-2</v>
      </c>
      <c r="MT74" s="49">
        <v>4.0399999999999998E-2</v>
      </c>
      <c r="MU74" s="52">
        <v>3.4200000000000001E-2</v>
      </c>
      <c r="MV74" s="52">
        <v>3.9199999999999999E-2</v>
      </c>
      <c r="MW74" s="29"/>
      <c r="MX74" s="29"/>
      <c r="MY74" s="52">
        <v>1.06E-2</v>
      </c>
      <c r="MZ74" s="55">
        <v>1.9900000000000001E-2</v>
      </c>
      <c r="NA74" s="55">
        <v>1.5800000000000002E-2</v>
      </c>
      <c r="NB74" s="55">
        <v>3.9800000000000002E-2</v>
      </c>
      <c r="NC74" s="55">
        <v>0.03</v>
      </c>
      <c r="ND74" s="29"/>
      <c r="NE74" s="29"/>
      <c r="NF74" s="29"/>
      <c r="NG74" s="29"/>
      <c r="NH74" s="29"/>
      <c r="NI74" s="29"/>
      <c r="NL74" s="65">
        <f>AVERAGE(ME74:NI74,)</f>
        <v>2.4395E-2</v>
      </c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G74" s="65">
        <f t="shared" si="161"/>
        <v>0</v>
      </c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C74" s="65">
        <f t="shared" si="162"/>
        <v>0</v>
      </c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Z74" s="65">
        <f t="shared" si="163"/>
        <v>0</v>
      </c>
    </row>
    <row r="75" spans="1:521" ht="15.75" thickBot="1" x14ac:dyDescent="0.3">
      <c r="D75" s="52">
        <v>-1.5E-3</v>
      </c>
      <c r="E75" s="58">
        <v>-4.0000000000000001E-3</v>
      </c>
      <c r="F75" s="58">
        <v>-1.6999999999999999E-3</v>
      </c>
      <c r="G75" s="29"/>
      <c r="H75" s="29"/>
      <c r="I75" s="49">
        <v>-3.3E-3</v>
      </c>
      <c r="J75" s="55">
        <v>7.7000000000000002E-3</v>
      </c>
      <c r="K75" s="49">
        <v>8.0999999999999996E-3</v>
      </c>
      <c r="L75" s="55">
        <v>1.1000000000000001E-3</v>
      </c>
      <c r="M75" s="58">
        <v>-4.4999999999999997E-3</v>
      </c>
      <c r="N75" s="29"/>
      <c r="O75" s="29"/>
      <c r="P75" s="57">
        <v>3.3E-3</v>
      </c>
      <c r="Q75" s="53">
        <v>7.3000000000000001E-3</v>
      </c>
      <c r="R75" s="53">
        <v>3.3E-3</v>
      </c>
      <c r="S75" s="51">
        <v>-1E-4</v>
      </c>
      <c r="T75" s="58">
        <v>-1.4200000000000001E-2</v>
      </c>
      <c r="U75" s="29"/>
      <c r="V75" s="29"/>
      <c r="W75" s="57">
        <v>-5.9999999999999995E-4</v>
      </c>
      <c r="X75" s="55">
        <v>5.7999999999999996E-3</v>
      </c>
      <c r="Y75" s="56">
        <v>1E-3</v>
      </c>
      <c r="Z75" s="56">
        <v>-8.6E-3</v>
      </c>
      <c r="AA75" s="56">
        <v>-1.7299999999999999E-2</v>
      </c>
      <c r="AB75" s="29"/>
      <c r="AC75" s="29"/>
      <c r="AD75" s="58">
        <v>1.72E-2</v>
      </c>
      <c r="AE75" s="55">
        <v>1.4999999999999999E-2</v>
      </c>
      <c r="AF75" s="56">
        <v>9.5999999999999992E-3</v>
      </c>
      <c r="AG75" s="52">
        <v>3.3799999999999997E-2</v>
      </c>
      <c r="AH75" s="52">
        <v>2.0799999999999999E-2</v>
      </c>
      <c r="AK75" s="65">
        <f t="shared" si="164"/>
        <v>3.2583333333333331E-3</v>
      </c>
      <c r="AN75" t="s">
        <v>0</v>
      </c>
      <c r="AP75" s="29"/>
      <c r="AQ75" s="29"/>
      <c r="AR75" s="56">
        <v>1.15E-2</v>
      </c>
      <c r="AS75" s="55">
        <v>1.2999999999999999E-3</v>
      </c>
      <c r="AT75" s="52">
        <v>4.0000000000000002E-4</v>
      </c>
      <c r="AU75" s="52">
        <v>1.89E-2</v>
      </c>
      <c r="AV75" s="49">
        <v>7.1999999999999998E-3</v>
      </c>
      <c r="AW75" s="29"/>
      <c r="AX75" s="29"/>
      <c r="AY75" s="57">
        <v>0</v>
      </c>
      <c r="AZ75" s="55">
        <v>-6.7000000000000002E-3</v>
      </c>
      <c r="BA75" s="55">
        <v>1.0999999999999999E-2</v>
      </c>
      <c r="BB75" s="55">
        <v>3.5000000000000001E-3</v>
      </c>
      <c r="BC75" s="52">
        <v>1.3299999999999999E-2</v>
      </c>
      <c r="BD75" s="29"/>
      <c r="BE75" s="29"/>
      <c r="BF75" s="58">
        <v>3.8E-3</v>
      </c>
      <c r="BG75" s="60">
        <v>8.2000000000000007E-3</v>
      </c>
      <c r="BH75" s="58">
        <v>2.3800000000000002E-2</v>
      </c>
      <c r="BI75" s="52">
        <v>3.3599999999999998E-2</v>
      </c>
      <c r="BJ75" s="52">
        <v>5.9999999999999995E-4</v>
      </c>
      <c r="BK75" s="29"/>
      <c r="BL75" s="29"/>
      <c r="BM75" s="56">
        <v>-4.7999999999999996E-3</v>
      </c>
      <c r="BN75" s="52">
        <v>3.2000000000000002E-3</v>
      </c>
      <c r="BO75" s="52">
        <v>2.1399999999999999E-2</v>
      </c>
      <c r="BP75" s="57">
        <v>-1.23E-2</v>
      </c>
      <c r="BQ75" s="57">
        <v>-5.1999999999999998E-3</v>
      </c>
      <c r="BR75" s="29"/>
      <c r="BS75" s="29"/>
      <c r="BT75" s="29"/>
      <c r="BW75" s="65">
        <f t="shared" si="158"/>
        <v>6.3190476190476182E-3</v>
      </c>
      <c r="CD75" s="29"/>
      <c r="CE75" s="52">
        <v>7.7000000000000002E-3</v>
      </c>
      <c r="CF75" s="60">
        <v>-5.7999999999999996E-3</v>
      </c>
      <c r="CG75" s="56">
        <v>1.2699999999999999E-2</v>
      </c>
      <c r="CH75" s="51">
        <v>-2.9999999999999997E-4</v>
      </c>
      <c r="CI75" s="49">
        <v>2.75E-2</v>
      </c>
      <c r="CJ75" s="29"/>
      <c r="CK75" s="29"/>
      <c r="CL75" s="57">
        <v>-2.87E-2</v>
      </c>
      <c r="CM75" s="60">
        <v>3.09E-2</v>
      </c>
      <c r="CN75" s="52">
        <v>4.6399999999999997E-2</v>
      </c>
      <c r="CO75" s="52">
        <v>7.85E-2</v>
      </c>
      <c r="CP75" s="60">
        <v>1.54E-2</v>
      </c>
      <c r="CQ75" s="29"/>
      <c r="CR75" s="29"/>
      <c r="CS75" s="57">
        <v>-1.9E-3</v>
      </c>
      <c r="CT75" s="56">
        <v>1.26E-2</v>
      </c>
      <c r="CU75" s="56">
        <v>9.8799999999999999E-2</v>
      </c>
      <c r="CV75" s="58">
        <v>3.1199999999999999E-2</v>
      </c>
      <c r="CW75" s="58">
        <v>-1.32E-2</v>
      </c>
      <c r="CX75" s="29"/>
      <c r="CY75" s="29"/>
      <c r="CZ75" s="52">
        <v>9.2999999999999992E-3</v>
      </c>
      <c r="DA75" s="56">
        <v>-1.95E-2</v>
      </c>
      <c r="DB75" s="55">
        <v>-1.14E-2</v>
      </c>
      <c r="DC75" s="56">
        <v>-1.8100000000000002E-2</v>
      </c>
      <c r="DD75" s="56">
        <v>6.7999999999999996E-3</v>
      </c>
      <c r="DE75" s="29"/>
      <c r="DF75" s="29"/>
      <c r="DG75" s="51">
        <v>0.01</v>
      </c>
      <c r="DH75" s="53">
        <v>4.1999999999999997E-3</v>
      </c>
      <c r="DK75" s="65">
        <f>AVERAGE(CD75:DH75,)</f>
        <v>1.2743478260869559E-2</v>
      </c>
      <c r="DS75" s="55">
        <v>-4.6100000000000002E-2</v>
      </c>
      <c r="DT75" s="55">
        <v>1.9E-3</v>
      </c>
      <c r="DU75" s="55">
        <v>1.04E-2</v>
      </c>
      <c r="DV75" s="29"/>
      <c r="DW75" s="29"/>
      <c r="DX75" s="57">
        <v>-2.41E-2</v>
      </c>
      <c r="DY75" s="56">
        <v>-2.3699999999999999E-2</v>
      </c>
      <c r="DZ75" s="58">
        <v>-4.5699999999999998E-2</v>
      </c>
      <c r="EA75" s="58">
        <v>-4.1300000000000003E-2</v>
      </c>
      <c r="EB75" s="58">
        <v>-4.3999999999999997E-2</v>
      </c>
      <c r="EC75" s="29"/>
      <c r="ED75" s="29"/>
      <c r="EE75" s="49">
        <v>-2.8999999999999998E-3</v>
      </c>
      <c r="EF75" s="58">
        <v>-1.14E-2</v>
      </c>
      <c r="EG75" s="58">
        <v>9.7000000000000003E-3</v>
      </c>
      <c r="EH75" s="52">
        <v>2.0999999999999999E-3</v>
      </c>
      <c r="EI75" s="56">
        <v>-7.4999999999999997E-3</v>
      </c>
      <c r="EJ75" s="29"/>
      <c r="EK75" s="29"/>
      <c r="EL75" s="56">
        <v>1.0999999999999999E-2</v>
      </c>
      <c r="EM75" s="60">
        <v>3.3799999999999997E-2</v>
      </c>
      <c r="EN75" s="53">
        <v>9.2999999999999992E-3</v>
      </c>
      <c r="EO75" s="49">
        <v>1.04E-2</v>
      </c>
      <c r="EP75" s="49">
        <v>1.11E-2</v>
      </c>
      <c r="EQ75" s="29"/>
      <c r="ER75" s="29"/>
      <c r="ES75" s="60">
        <v>-8.0999999999999996E-3</v>
      </c>
      <c r="ET75" s="51">
        <v>8.0000000000000002E-3</v>
      </c>
      <c r="EU75" s="60">
        <v>-1.2200000000000001E-2</v>
      </c>
      <c r="EV75" s="55">
        <v>-8.0000000000000004E-4</v>
      </c>
      <c r="EW75" s="29"/>
      <c r="EZ75" s="65">
        <f t="shared" si="155"/>
        <v>-6.9608695652173909E-3</v>
      </c>
      <c r="FI75" s="60">
        <v>-2.01E-2</v>
      </c>
      <c r="FJ75" s="29"/>
      <c r="FK75" s="29"/>
      <c r="FL75" s="49">
        <v>3.5000000000000001E-3</v>
      </c>
      <c r="FM75" s="49">
        <v>1.95E-2</v>
      </c>
      <c r="FN75" s="49">
        <v>-1.09E-2</v>
      </c>
      <c r="FO75" s="57">
        <v>1.32E-2</v>
      </c>
      <c r="FP75" s="57">
        <v>-7.1999999999999998E-3</v>
      </c>
      <c r="FQ75" s="29"/>
      <c r="FR75" s="29"/>
      <c r="FS75" s="51">
        <v>-4.1000000000000003E-3</v>
      </c>
      <c r="FT75" s="60">
        <v>-3.8999999999999998E-3</v>
      </c>
      <c r="FU75" s="60">
        <v>2.8400000000000002E-2</v>
      </c>
      <c r="FV75" s="60">
        <v>1.11E-2</v>
      </c>
      <c r="FW75" s="60">
        <v>5.5800000000000002E-2</v>
      </c>
      <c r="FX75" s="29"/>
      <c r="FY75" s="29"/>
      <c r="FZ75" s="51">
        <v>9.1000000000000004E-3</v>
      </c>
      <c r="GA75" s="58">
        <v>2.3699999999999999E-2</v>
      </c>
      <c r="GB75" s="51">
        <v>-7.4000000000000003E-3</v>
      </c>
      <c r="GC75" s="51">
        <v>8.5000000000000006E-3</v>
      </c>
      <c r="GD75" s="51">
        <v>-9.2999999999999992E-3</v>
      </c>
      <c r="GE75" s="29"/>
      <c r="GF75" s="29"/>
      <c r="GG75" s="57">
        <v>-4.4000000000000003E-3</v>
      </c>
      <c r="GH75" s="58">
        <v>-8.6E-3</v>
      </c>
      <c r="GI75" s="51">
        <v>1.44E-2</v>
      </c>
      <c r="GJ75" s="51">
        <v>3.3099999999999997E-2</v>
      </c>
      <c r="GK75" s="51">
        <v>4.0899999999999999E-2</v>
      </c>
      <c r="GL75" s="29"/>
      <c r="GM75" s="29"/>
      <c r="GP75" s="65">
        <f t="shared" si="156"/>
        <v>8.4227272727272727E-3</v>
      </c>
      <c r="GZ75" s="58">
        <v>-3.6900000000000002E-2</v>
      </c>
      <c r="HA75" s="58">
        <v>-3.8699999999999998E-2</v>
      </c>
      <c r="HB75" s="58">
        <v>-4.1999999999999997E-3</v>
      </c>
      <c r="HC75" s="55">
        <v>3.7999999999999999E-2</v>
      </c>
      <c r="HD75" s="58">
        <v>4.1000000000000003E-3</v>
      </c>
      <c r="HE75" s="29"/>
      <c r="HF75" s="29"/>
      <c r="HG75" s="51">
        <v>-1E-3</v>
      </c>
      <c r="HH75" s="49">
        <v>-2.9700000000000001E-2</v>
      </c>
      <c r="HI75" s="49">
        <v>-2.7799999999999998E-2</v>
      </c>
      <c r="HJ75" s="57">
        <v>2.2000000000000001E-3</v>
      </c>
      <c r="HK75" s="58">
        <v>-3.3999999999999998E-3</v>
      </c>
      <c r="HL75" s="29"/>
      <c r="HM75" s="29"/>
      <c r="HN75" s="56">
        <v>2.2000000000000001E-3</v>
      </c>
      <c r="HO75" s="49">
        <v>-3.8E-3</v>
      </c>
      <c r="HP75" s="55">
        <v>2.2000000000000001E-3</v>
      </c>
      <c r="HQ75" s="52">
        <v>4.4999999999999997E-3</v>
      </c>
      <c r="HR75" s="55">
        <v>1.32E-2</v>
      </c>
      <c r="HS75" s="29"/>
      <c r="HT75" s="29"/>
      <c r="HU75" s="55">
        <v>3.8E-3</v>
      </c>
      <c r="HV75" s="56">
        <v>2.3999999999999998E-3</v>
      </c>
      <c r="HW75" s="49">
        <v>-1.21E-2</v>
      </c>
      <c r="HX75" s="49">
        <v>1.6199999999999999E-2</v>
      </c>
      <c r="HY75" s="49">
        <v>1.9400000000000001E-2</v>
      </c>
      <c r="HZ75" s="29"/>
      <c r="IA75" s="29"/>
      <c r="IB75" s="52">
        <v>4.0000000000000001E-3</v>
      </c>
      <c r="IC75" s="52">
        <v>-3.7000000000000002E-3</v>
      </c>
      <c r="ID75" s="29"/>
      <c r="IG75" s="65">
        <f t="shared" si="160"/>
        <v>-2.1347826086956533E-3</v>
      </c>
      <c r="IR75" s="58">
        <v>-1.0800000000000001E-2</v>
      </c>
      <c r="IS75" s="56">
        <v>-2.1700000000000001E-2</v>
      </c>
      <c r="IT75" s="56">
        <v>-2.7900000000000001E-2</v>
      </c>
      <c r="IU75" s="29"/>
      <c r="IV75" s="29"/>
      <c r="IW75" s="49">
        <v>-3.3E-3</v>
      </c>
      <c r="IX75" s="53">
        <v>-2.8E-3</v>
      </c>
      <c r="IY75" s="53">
        <v>9.1000000000000004E-3</v>
      </c>
      <c r="IZ75" s="58">
        <v>8.0000000000000004E-4</v>
      </c>
      <c r="JA75" s="60">
        <v>-5.9999999999999995E-4</v>
      </c>
      <c r="JB75" s="29"/>
      <c r="JC75" s="29"/>
      <c r="JD75" s="55">
        <v>2.8E-3</v>
      </c>
      <c r="JE75" s="52">
        <v>-3.2000000000000002E-3</v>
      </c>
      <c r="JF75" s="57">
        <v>-1.9699999999999999E-2</v>
      </c>
      <c r="JG75" s="57">
        <v>6.0000000000000001E-3</v>
      </c>
      <c r="JH75" s="55">
        <v>-7.1999999999999998E-3</v>
      </c>
      <c r="JI75" s="29"/>
      <c r="JJ75" s="29"/>
      <c r="JK75" s="58">
        <v>1.6999999999999999E-3</v>
      </c>
      <c r="JL75" s="55">
        <v>1.0800000000000001E-2</v>
      </c>
      <c r="JM75" s="55">
        <v>3.0300000000000001E-2</v>
      </c>
      <c r="JN75" s="51">
        <v>3.5999999999999997E-2</v>
      </c>
      <c r="JO75" s="53">
        <v>-2.0799999999999999E-2</v>
      </c>
      <c r="JP75" s="29"/>
      <c r="JQ75" s="29"/>
      <c r="JR75" s="53">
        <v>1.32E-2</v>
      </c>
      <c r="JS75" s="56">
        <v>-1.6899999999999998E-2</v>
      </c>
      <c r="JT75" s="56">
        <v>7.4000000000000003E-3</v>
      </c>
      <c r="JU75" s="53">
        <v>2.5399999999999999E-2</v>
      </c>
      <c r="JV75" s="52">
        <v>-1.0500000000000001E-2</v>
      </c>
      <c r="JY75" s="65">
        <f t="shared" si="157"/>
        <v>-7.9166666666666838E-5</v>
      </c>
      <c r="KK75" s="29"/>
      <c r="KL75" s="29"/>
      <c r="KM75" s="60">
        <v>-1.1000000000000001E-3</v>
      </c>
      <c r="KN75" s="60">
        <v>-6.6E-3</v>
      </c>
      <c r="KO75" s="56">
        <v>2.3E-3</v>
      </c>
      <c r="KP75" s="51">
        <v>-9.9000000000000008E-3</v>
      </c>
      <c r="KQ75" s="56">
        <v>2.3999999999999998E-3</v>
      </c>
      <c r="KR75" s="29"/>
      <c r="KS75" s="29"/>
      <c r="KT75" s="60">
        <v>2.3E-3</v>
      </c>
      <c r="KU75" s="53">
        <v>-5.8999999999999999E-3</v>
      </c>
      <c r="KV75" s="58">
        <v>-2.3999999999999998E-3</v>
      </c>
      <c r="KW75" s="51">
        <v>4.1999999999999997E-3</v>
      </c>
      <c r="KX75" s="51">
        <v>1.2999999999999999E-2</v>
      </c>
      <c r="KY75" s="29"/>
      <c r="KZ75" s="29"/>
      <c r="LA75" s="49">
        <v>-4.3E-3</v>
      </c>
      <c r="LB75" s="58">
        <v>2.5999999999999999E-3</v>
      </c>
      <c r="LC75" s="53">
        <v>5.4000000000000003E-3</v>
      </c>
      <c r="LD75" s="53">
        <v>-3.8E-3</v>
      </c>
      <c r="LE75" s="49">
        <v>-9.5999999999999992E-3</v>
      </c>
      <c r="LF75" s="29"/>
      <c r="LG75" s="29"/>
      <c r="LH75" s="52">
        <v>6.1000000000000004E-3</v>
      </c>
      <c r="LI75" s="49">
        <v>-1.4E-3</v>
      </c>
      <c r="LJ75" s="56">
        <v>-0.01</v>
      </c>
      <c r="LK75" s="55">
        <v>-9.1999999999999998E-3</v>
      </c>
      <c r="LL75" s="56">
        <v>-3.9300000000000002E-2</v>
      </c>
      <c r="LM75" s="29"/>
      <c r="LN75" s="29"/>
      <c r="LO75" s="53">
        <v>6.0000000000000001E-3</v>
      </c>
      <c r="LR75" s="65">
        <f t="shared" ref="LR75:LR79" si="165">AVERAGE(KK75:LO75,)</f>
        <v>-2.6909090909090915E-3</v>
      </c>
      <c r="ME75" s="58">
        <v>7.3000000000000001E-3</v>
      </c>
      <c r="MF75" s="51">
        <v>1.34E-2</v>
      </c>
      <c r="MG75" s="49">
        <v>1.5E-3</v>
      </c>
      <c r="MH75" s="58">
        <v>-8.5000000000000006E-3</v>
      </c>
      <c r="MI75" s="29"/>
      <c r="MJ75" s="29"/>
      <c r="MK75" s="58">
        <v>1.1999999999999999E-3</v>
      </c>
      <c r="ML75" s="56">
        <v>2.3599999999999999E-2</v>
      </c>
      <c r="MM75" s="53">
        <v>3.1699999999999999E-2</v>
      </c>
      <c r="MN75" s="58">
        <v>4.65E-2</v>
      </c>
      <c r="MO75" s="57">
        <v>4.5499999999999999E-2</v>
      </c>
      <c r="MP75" s="29"/>
      <c r="MQ75" s="29"/>
      <c r="MR75" s="58">
        <v>-4.3E-3</v>
      </c>
      <c r="MS75" s="53">
        <v>-9.2999999999999992E-3</v>
      </c>
      <c r="MT75" s="53">
        <v>-1.9599999999999999E-2</v>
      </c>
      <c r="MU75" s="53">
        <v>-2.24E-2</v>
      </c>
      <c r="MV75" s="53">
        <v>-3.7900000000000003E-2</v>
      </c>
      <c r="MW75" s="29"/>
      <c r="MX75" s="29"/>
      <c r="MY75" s="58">
        <v>-1.1999999999999999E-3</v>
      </c>
      <c r="MZ75" s="56">
        <v>8.0000000000000004E-4</v>
      </c>
      <c r="NA75" s="56">
        <v>1.11E-2</v>
      </c>
      <c r="NB75" s="58">
        <v>1.52E-2</v>
      </c>
      <c r="NC75" s="51">
        <v>2.4199999999999999E-2</v>
      </c>
      <c r="ND75" s="29"/>
      <c r="NE75" s="29"/>
      <c r="NF75" s="29"/>
      <c r="NG75" s="29"/>
      <c r="NH75" s="29"/>
      <c r="NI75" s="29"/>
      <c r="NL75" s="65">
        <f t="shared" ref="NL75:NL77" si="166">AVERAGE(ME75:NI75,)</f>
        <v>5.9399999999999991E-3</v>
      </c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G75" s="65">
        <f t="shared" si="161"/>
        <v>0</v>
      </c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C75" s="65">
        <f t="shared" si="162"/>
        <v>0</v>
      </c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Z75" s="65">
        <f t="shared" si="163"/>
        <v>0</v>
      </c>
    </row>
    <row r="76" spans="1:521" ht="15.75" thickBot="1" x14ac:dyDescent="0.3">
      <c r="D76" s="53">
        <v>-2.7000000000000001E-3</v>
      </c>
      <c r="E76" s="56">
        <v>-7.0000000000000001E-3</v>
      </c>
      <c r="F76" s="56">
        <v>-3.5999999999999999E-3</v>
      </c>
      <c r="G76" s="29"/>
      <c r="H76" s="29"/>
      <c r="I76" s="57">
        <v>-1.34E-2</v>
      </c>
      <c r="J76" s="58">
        <v>5.4000000000000003E-3</v>
      </c>
      <c r="K76" s="55">
        <v>2.8999999999999998E-3</v>
      </c>
      <c r="L76" s="58">
        <v>-6.9999999999999999E-4</v>
      </c>
      <c r="M76" s="55">
        <v>-8.6E-3</v>
      </c>
      <c r="N76" s="29"/>
      <c r="O76" s="29"/>
      <c r="P76" s="55">
        <v>-5.0000000000000001E-4</v>
      </c>
      <c r="Q76" s="57">
        <v>2.7000000000000001E-3</v>
      </c>
      <c r="R76" s="57">
        <v>-9.7000000000000003E-3</v>
      </c>
      <c r="S76" s="49">
        <v>-8.8999999999999999E-3</v>
      </c>
      <c r="T76" s="53">
        <v>-2.2200000000000001E-2</v>
      </c>
      <c r="U76" s="29"/>
      <c r="V76" s="29"/>
      <c r="W76" s="49">
        <v>-5.9999999999999995E-4</v>
      </c>
      <c r="X76" s="56">
        <v>-3.7000000000000002E-3</v>
      </c>
      <c r="Y76" s="49">
        <v>-1.46E-2</v>
      </c>
      <c r="Z76" s="58">
        <v>-1.55E-2</v>
      </c>
      <c r="AA76" s="58">
        <v>-2.46E-2</v>
      </c>
      <c r="AB76" s="29"/>
      <c r="AC76" s="29"/>
      <c r="AD76" s="51">
        <v>8.5000000000000006E-3</v>
      </c>
      <c r="AE76" s="56">
        <v>4.7000000000000002E-3</v>
      </c>
      <c r="AF76" s="51">
        <v>-5.0000000000000001E-3</v>
      </c>
      <c r="AG76" s="57">
        <v>3.2399999999999998E-2</v>
      </c>
      <c r="AH76" s="57">
        <v>1.7100000000000001E-2</v>
      </c>
      <c r="AK76" s="65">
        <f t="shared" si="164"/>
        <v>-2.8166666666666665E-3</v>
      </c>
      <c r="AP76" s="29"/>
      <c r="AQ76" s="29"/>
      <c r="AR76" s="60">
        <v>9.1999999999999998E-3</v>
      </c>
      <c r="AS76" s="56">
        <v>-2.6599999999999999E-2</v>
      </c>
      <c r="AT76" s="58">
        <v>-2.1700000000000001E-2</v>
      </c>
      <c r="AU76" s="58">
        <v>-2.18E-2</v>
      </c>
      <c r="AV76" s="58">
        <v>-2.0400000000000001E-2</v>
      </c>
      <c r="AW76" s="29"/>
      <c r="AX76" s="29"/>
      <c r="AY76" s="60">
        <v>-3.7000000000000002E-3</v>
      </c>
      <c r="AZ76" s="49">
        <v>-1.46E-2</v>
      </c>
      <c r="BA76" s="57">
        <v>-2.29E-2</v>
      </c>
      <c r="BB76" s="57">
        <v>-1.8800000000000001E-2</v>
      </c>
      <c r="BC76" s="57">
        <v>-1.38E-2</v>
      </c>
      <c r="BD76" s="29"/>
      <c r="BE76" s="29"/>
      <c r="BF76" s="53">
        <v>1.6999999999999999E-3</v>
      </c>
      <c r="BG76" s="58">
        <v>-6.1000000000000004E-3</v>
      </c>
      <c r="BH76" s="53">
        <v>7.4000000000000003E-3</v>
      </c>
      <c r="BI76" s="51">
        <v>-3.6900000000000002E-2</v>
      </c>
      <c r="BJ76" s="51">
        <v>-1.2999999999999999E-2</v>
      </c>
      <c r="BK76" s="29"/>
      <c r="BL76" s="29"/>
      <c r="BM76" s="49">
        <v>-7.1999999999999998E-3</v>
      </c>
      <c r="BN76" s="57">
        <v>-7.3000000000000001E-3</v>
      </c>
      <c r="BO76" s="51">
        <v>-2.1700000000000001E-2</v>
      </c>
      <c r="BP76" s="51">
        <v>-6.2E-2</v>
      </c>
      <c r="BQ76" s="51">
        <v>-0.1074</v>
      </c>
      <c r="BR76" s="29"/>
      <c r="BS76" s="29"/>
      <c r="BT76" s="29"/>
      <c r="BW76" s="65">
        <f t="shared" si="158"/>
        <v>-1.9409523809523811E-2</v>
      </c>
      <c r="CD76" s="29"/>
      <c r="CE76" s="49">
        <v>8.9999999999999998E-4</v>
      </c>
      <c r="CF76" s="52">
        <v>-1.4500000000000001E-2</v>
      </c>
      <c r="CG76" s="51">
        <v>-2.0400000000000001E-2</v>
      </c>
      <c r="CH76" s="49">
        <v>-8.0000000000000002E-3</v>
      </c>
      <c r="CI76" s="51">
        <v>2.58E-2</v>
      </c>
      <c r="CJ76" s="29"/>
      <c r="CK76" s="29"/>
      <c r="CL76" s="52">
        <v>-4.24E-2</v>
      </c>
      <c r="CM76" s="51">
        <v>-8.0000000000000002E-3</v>
      </c>
      <c r="CN76" s="49">
        <v>-5.0900000000000001E-2</v>
      </c>
      <c r="CO76" s="51">
        <v>-0.11899999999999999</v>
      </c>
      <c r="CP76" s="55">
        <v>8.0000000000000004E-4</v>
      </c>
      <c r="CQ76" s="29"/>
      <c r="CR76" s="29"/>
      <c r="CS76" s="51">
        <v>-1.6500000000000001E-2</v>
      </c>
      <c r="CT76" s="51">
        <v>-5.5599999999999997E-2</v>
      </c>
      <c r="CU76" s="55">
        <v>-0.17649999999999999</v>
      </c>
      <c r="CV76" s="55">
        <v>-7.6899999999999996E-2</v>
      </c>
      <c r="CW76" s="55">
        <v>-1.7399999999999999E-2</v>
      </c>
      <c r="CX76" s="29"/>
      <c r="CY76" s="29"/>
      <c r="CZ76" s="49">
        <v>7.7000000000000002E-3</v>
      </c>
      <c r="DA76" s="52">
        <v>-2.8000000000000001E-2</v>
      </c>
      <c r="DB76" s="56">
        <v>-2.1899999999999999E-2</v>
      </c>
      <c r="DC76" s="55">
        <v>-2.7199999999999998E-2</v>
      </c>
      <c r="DD76" s="55">
        <v>-9.5600000000000004E-2</v>
      </c>
      <c r="DE76" s="29"/>
      <c r="DF76" s="29"/>
      <c r="DG76" s="49">
        <v>5.3E-3</v>
      </c>
      <c r="DH76" s="55">
        <v>-1.09E-2</v>
      </c>
      <c r="DK76" s="65">
        <f>AVERAGE(CD76:DH76,)</f>
        <v>-3.2573913043478259E-2</v>
      </c>
      <c r="DS76" s="53">
        <v>-4.8099999999999997E-2</v>
      </c>
      <c r="DT76" s="53">
        <v>-4.4200000000000003E-2</v>
      </c>
      <c r="DU76" s="53">
        <v>-9.3799999999999994E-2</v>
      </c>
      <c r="DV76" s="29"/>
      <c r="DW76" s="29"/>
      <c r="DX76" s="58">
        <v>-2.47E-2</v>
      </c>
      <c r="DY76" s="52">
        <v>-0.03</v>
      </c>
      <c r="DZ76" s="56">
        <v>-5.74E-2</v>
      </c>
      <c r="EA76" s="56">
        <v>-6.1600000000000002E-2</v>
      </c>
      <c r="EB76" s="56">
        <v>-5.9499999999999997E-2</v>
      </c>
      <c r="EC76" s="29"/>
      <c r="ED76" s="29"/>
      <c r="EE76" s="57">
        <v>-1.5100000000000001E-2</v>
      </c>
      <c r="EF76" s="56">
        <v>-1.52E-2</v>
      </c>
      <c r="EG76" s="53">
        <v>-1.18E-2</v>
      </c>
      <c r="EH76" s="56">
        <v>1.1000000000000001E-3</v>
      </c>
      <c r="EI76" s="58">
        <v>-2.5600000000000001E-2</v>
      </c>
      <c r="EJ76" s="29"/>
      <c r="EK76" s="29"/>
      <c r="EL76" s="60">
        <v>7.0000000000000001E-3</v>
      </c>
      <c r="EM76" s="49">
        <v>-2.5499999999999998E-2</v>
      </c>
      <c r="EN76" s="56">
        <v>7.6E-3</v>
      </c>
      <c r="EO76" s="55">
        <v>-2.2000000000000001E-3</v>
      </c>
      <c r="EP76" s="58">
        <v>-1.3100000000000001E-2</v>
      </c>
      <c r="EQ76" s="29"/>
      <c r="ER76" s="29"/>
      <c r="ES76" s="58">
        <v>-1.3299999999999999E-2</v>
      </c>
      <c r="ET76" s="58">
        <v>-3.0800000000000001E-2</v>
      </c>
      <c r="EU76" s="58">
        <v>-2.7300000000000001E-2</v>
      </c>
      <c r="EV76" s="56">
        <v>-3.0200000000000001E-2</v>
      </c>
      <c r="EW76" s="29"/>
      <c r="EZ76" s="65">
        <f t="shared" si="155"/>
        <v>-2.6682608695652175E-2</v>
      </c>
      <c r="FI76" s="53">
        <v>-2.5399999999999999E-2</v>
      </c>
      <c r="FJ76" s="29"/>
      <c r="FK76" s="29"/>
      <c r="FL76" s="52">
        <v>-4.5999999999999999E-3</v>
      </c>
      <c r="FM76" s="52">
        <v>0</v>
      </c>
      <c r="FN76" s="52">
        <v>-1.8100000000000002E-2</v>
      </c>
      <c r="FO76" s="52">
        <v>-3.4599999999999999E-2</v>
      </c>
      <c r="FP76" s="52">
        <v>-4.5199999999999997E-2</v>
      </c>
      <c r="FQ76" s="29"/>
      <c r="FR76" s="29"/>
      <c r="FS76" s="53">
        <v>-9.9000000000000008E-3</v>
      </c>
      <c r="FT76" s="53">
        <v>-3.44E-2</v>
      </c>
      <c r="FU76" s="53">
        <v>-2.6700000000000002E-2</v>
      </c>
      <c r="FV76" s="55">
        <v>-1.06E-2</v>
      </c>
      <c r="FW76" s="55">
        <v>-1.8200000000000001E-2</v>
      </c>
      <c r="FX76" s="29"/>
      <c r="FY76" s="29"/>
      <c r="FZ76" s="57">
        <v>-5.96E-2</v>
      </c>
      <c r="GA76" s="52">
        <v>-6.9400000000000003E-2</v>
      </c>
      <c r="GB76" s="56">
        <v>-5.1299999999999998E-2</v>
      </c>
      <c r="GC76" s="56">
        <v>-7.7399999999999997E-2</v>
      </c>
      <c r="GD76" s="57">
        <v>-5.7799999999999997E-2</v>
      </c>
      <c r="GE76" s="29"/>
      <c r="GF76" s="29"/>
      <c r="GG76" s="58">
        <v>-5.4999999999999997E-3</v>
      </c>
      <c r="GH76" s="56">
        <v>-2.76E-2</v>
      </c>
      <c r="GI76" s="56">
        <v>-3.6200000000000003E-2</v>
      </c>
      <c r="GJ76" s="56">
        <v>-2.2200000000000001E-2</v>
      </c>
      <c r="GK76" s="56">
        <v>-4.0000000000000001E-3</v>
      </c>
      <c r="GL76" s="29"/>
      <c r="GM76" s="29"/>
      <c r="GP76" s="65">
        <f t="shared" si="156"/>
        <v>-2.9031818181818173E-2</v>
      </c>
      <c r="GZ76" s="60">
        <v>-4.9099999999999998E-2</v>
      </c>
      <c r="HA76" s="52">
        <v>-5.0299999999999997E-2</v>
      </c>
      <c r="HB76" s="52">
        <v>-8.7599999999999997E-2</v>
      </c>
      <c r="HC76" s="56">
        <v>-9.0499999999999997E-2</v>
      </c>
      <c r="HD76" s="52">
        <v>-7.9299999999999995E-2</v>
      </c>
      <c r="HE76" s="29"/>
      <c r="HF76" s="29"/>
      <c r="HG76" s="55">
        <v>-1.03E-2</v>
      </c>
      <c r="HH76" s="55">
        <v>-3.1600000000000003E-2</v>
      </c>
      <c r="HI76" s="53">
        <v>-3.1399999999999997E-2</v>
      </c>
      <c r="HJ76" s="51">
        <v>-4.82E-2</v>
      </c>
      <c r="HK76" s="49">
        <v>-6.6799999999999998E-2</v>
      </c>
      <c r="HL76" s="29"/>
      <c r="HM76" s="29"/>
      <c r="HN76" s="55">
        <v>-1.6799999999999999E-2</v>
      </c>
      <c r="HO76" s="58">
        <v>-4.0000000000000001E-3</v>
      </c>
      <c r="HP76" s="51">
        <v>-2.8E-3</v>
      </c>
      <c r="HQ76" s="53">
        <v>-2.3E-3</v>
      </c>
      <c r="HR76" s="53">
        <v>-9.5999999999999992E-3</v>
      </c>
      <c r="HS76" s="29"/>
      <c r="HT76" s="29"/>
      <c r="HU76" s="56">
        <v>-5.3E-3</v>
      </c>
      <c r="HV76" s="55">
        <v>-3.5400000000000001E-2</v>
      </c>
      <c r="HW76" s="57">
        <v>-1.89E-2</v>
      </c>
      <c r="HX76" s="58">
        <v>1.43E-2</v>
      </c>
      <c r="HY76" s="52">
        <v>-8.8999999999999999E-3</v>
      </c>
      <c r="HZ76" s="29"/>
      <c r="IA76" s="29"/>
      <c r="IB76" s="49">
        <v>2.3E-3</v>
      </c>
      <c r="IC76" s="58">
        <v>-7.3000000000000001E-3</v>
      </c>
      <c r="ID76" s="29"/>
      <c r="IG76" s="65">
        <f t="shared" si="160"/>
        <v>-2.7817391304347829E-2</v>
      </c>
      <c r="IR76" s="56">
        <v>-1.9E-2</v>
      </c>
      <c r="IS76" s="58">
        <v>-2.6700000000000002E-2</v>
      </c>
      <c r="IT76" s="58">
        <v>-3.39E-2</v>
      </c>
      <c r="IU76" s="29"/>
      <c r="IV76" s="29"/>
      <c r="IW76" s="51">
        <v>-1.66E-2</v>
      </c>
      <c r="IX76" s="49">
        <v>-4.5999999999999999E-3</v>
      </c>
      <c r="IY76" s="49">
        <v>2.7000000000000001E-3</v>
      </c>
      <c r="IZ76" s="53">
        <v>-1.4E-3</v>
      </c>
      <c r="JA76" s="56">
        <v>-4.5999999999999999E-3</v>
      </c>
      <c r="JB76" s="29"/>
      <c r="JC76" s="29"/>
      <c r="JD76" s="53">
        <v>1.1999999999999999E-3</v>
      </c>
      <c r="JE76" s="55">
        <v>-1.14E-2</v>
      </c>
      <c r="JF76" s="60">
        <v>-2.0500000000000001E-2</v>
      </c>
      <c r="JG76" s="60">
        <v>-2.4400000000000002E-2</v>
      </c>
      <c r="JH76" s="57">
        <v>-1.4E-2</v>
      </c>
      <c r="JI76" s="29"/>
      <c r="JJ76" s="29"/>
      <c r="JK76" s="52">
        <v>-2.7000000000000001E-3</v>
      </c>
      <c r="JL76" s="56">
        <v>-1.5100000000000001E-2</v>
      </c>
      <c r="JM76" s="56">
        <v>8.9999999999999993E-3</v>
      </c>
      <c r="JN76" s="49">
        <v>2.01E-2</v>
      </c>
      <c r="JO76" s="60">
        <v>-2.8199999999999999E-2</v>
      </c>
      <c r="JP76" s="29"/>
      <c r="JQ76" s="29"/>
      <c r="JR76" s="55">
        <v>-1.9E-3</v>
      </c>
      <c r="JS76" s="55">
        <v>-1.83E-2</v>
      </c>
      <c r="JT76" s="55">
        <v>-1.7399999999999999E-2</v>
      </c>
      <c r="JU76" s="49">
        <v>-1.1599999999999999E-2</v>
      </c>
      <c r="JV76" s="60">
        <v>-3.6700000000000003E-2</v>
      </c>
      <c r="JY76" s="65">
        <f t="shared" si="157"/>
        <v>-1.1500000000000002E-2</v>
      </c>
      <c r="KK76" s="29"/>
      <c r="KL76" s="29"/>
      <c r="KM76" s="58">
        <v>-2.0999999999999999E-3</v>
      </c>
      <c r="KN76" s="57">
        <v>-0.01</v>
      </c>
      <c r="KO76" s="49">
        <v>-1.8800000000000001E-2</v>
      </c>
      <c r="KP76" s="52">
        <v>-1.2200000000000001E-2</v>
      </c>
      <c r="KQ76" s="57">
        <v>5.9999999999999995E-4</v>
      </c>
      <c r="KR76" s="29"/>
      <c r="KS76" s="29"/>
      <c r="KT76" s="53">
        <v>-3.2000000000000002E-3</v>
      </c>
      <c r="KU76" s="49">
        <v>-1.8100000000000002E-2</v>
      </c>
      <c r="KV76" s="57">
        <v>-4.1000000000000003E-3</v>
      </c>
      <c r="KW76" s="57">
        <v>-6.8999999999999999E-3</v>
      </c>
      <c r="KX76" s="53">
        <v>1.24E-2</v>
      </c>
      <c r="KY76" s="29"/>
      <c r="KZ76" s="29"/>
      <c r="LA76" s="58">
        <v>-5.0000000000000001E-3</v>
      </c>
      <c r="LB76" s="55">
        <v>2.2000000000000001E-3</v>
      </c>
      <c r="LC76" s="51">
        <v>0</v>
      </c>
      <c r="LD76" s="56">
        <v>-1.7500000000000002E-2</v>
      </c>
      <c r="LE76" s="57">
        <v>-1.41E-2</v>
      </c>
      <c r="LF76" s="29"/>
      <c r="LG76" s="29"/>
      <c r="LH76" s="60">
        <v>-5.4999999999999997E-3</v>
      </c>
      <c r="LI76" s="52">
        <v>-6.7000000000000002E-3</v>
      </c>
      <c r="LJ76" s="58">
        <v>-1.6199999999999999E-2</v>
      </c>
      <c r="LK76" s="56">
        <v>-1.6E-2</v>
      </c>
      <c r="LL76" s="52">
        <v>-4.1799999999999997E-2</v>
      </c>
      <c r="LM76" s="29"/>
      <c r="LN76" s="29"/>
      <c r="LO76" s="56">
        <v>-2.3E-3</v>
      </c>
      <c r="LR76" s="65">
        <f t="shared" si="165"/>
        <v>-8.4227272727272727E-3</v>
      </c>
      <c r="ME76" s="53">
        <v>6.6E-3</v>
      </c>
      <c r="MF76" s="53">
        <v>-2.3400000000000001E-2</v>
      </c>
      <c r="MG76" s="51">
        <v>-5.0000000000000001E-3</v>
      </c>
      <c r="MH76" s="51">
        <v>-9.4000000000000004E-3</v>
      </c>
      <c r="MI76" s="29"/>
      <c r="MJ76" s="29"/>
      <c r="MK76" s="55">
        <v>-4.7999999999999996E-3</v>
      </c>
      <c r="ML76" s="53">
        <v>-1.5800000000000002E-2</v>
      </c>
      <c r="MM76" s="58">
        <v>1.04E-2</v>
      </c>
      <c r="MN76" s="53">
        <v>2.3599999999999999E-2</v>
      </c>
      <c r="MO76" s="53">
        <v>4.2099999999999999E-2</v>
      </c>
      <c r="MP76" s="29"/>
      <c r="MQ76" s="29"/>
      <c r="MR76" s="56">
        <v>-1.43E-2</v>
      </c>
      <c r="MS76" s="56">
        <v>-2.41E-2</v>
      </c>
      <c r="MT76" s="57">
        <v>-4.5199999999999997E-2</v>
      </c>
      <c r="MU76" s="55">
        <v>-4.5100000000000001E-2</v>
      </c>
      <c r="MV76" s="58">
        <v>-4.1099999999999998E-2</v>
      </c>
      <c r="MW76" s="29"/>
      <c r="MX76" s="29"/>
      <c r="MY76" s="55">
        <v>-1.14E-2</v>
      </c>
      <c r="MZ76" s="58">
        <v>-1.6E-2</v>
      </c>
      <c r="NA76" s="58">
        <v>1E-3</v>
      </c>
      <c r="NB76" s="51">
        <v>1.38E-2</v>
      </c>
      <c r="NC76" s="58">
        <v>7.4999999999999997E-3</v>
      </c>
      <c r="ND76" s="29"/>
      <c r="NE76" s="29"/>
      <c r="NF76" s="29"/>
      <c r="NG76" s="29"/>
      <c r="NH76" s="29"/>
      <c r="NI76" s="29"/>
      <c r="NL76" s="65">
        <f>AVERAGE(ME76:NI76,)</f>
        <v>-7.5299999999999994E-3</v>
      </c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G76" s="65">
        <f t="shared" si="161"/>
        <v>0</v>
      </c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C76" s="65">
        <f t="shared" si="162"/>
        <v>0</v>
      </c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Z76" s="65">
        <f t="shared" si="163"/>
        <v>0</v>
      </c>
    </row>
    <row r="77" spans="1:521" ht="15.75" thickBot="1" x14ac:dyDescent="0.3">
      <c r="D77" s="60">
        <v>-8.0999999999999996E-3</v>
      </c>
      <c r="E77" s="53">
        <v>-8.6E-3</v>
      </c>
      <c r="F77" s="53">
        <v>-4.65E-2</v>
      </c>
      <c r="G77" s="29"/>
      <c r="H77" s="29"/>
      <c r="I77" s="53">
        <v>-2.4899999999999999E-2</v>
      </c>
      <c r="J77" s="49">
        <v>-1.9099999999999999E-2</v>
      </c>
      <c r="K77" s="58">
        <v>-1.09E-2</v>
      </c>
      <c r="L77" s="49">
        <v>-2.7E-2</v>
      </c>
      <c r="M77" s="49">
        <v>-1.2800000000000001E-2</v>
      </c>
      <c r="N77" s="29"/>
      <c r="O77" s="29"/>
      <c r="P77" s="49">
        <v>-1.9E-3</v>
      </c>
      <c r="Q77" s="49">
        <v>-2.7099999999999999E-2</v>
      </c>
      <c r="R77" s="51">
        <v>-2.4799999999999999E-2</v>
      </c>
      <c r="S77" s="53">
        <v>-9.1999999999999998E-3</v>
      </c>
      <c r="T77" s="49">
        <v>-2.24E-2</v>
      </c>
      <c r="U77" s="29"/>
      <c r="V77" s="29"/>
      <c r="W77" s="60">
        <v>-5.5999999999999999E-3</v>
      </c>
      <c r="X77" s="49">
        <v>-7.4000000000000003E-3</v>
      </c>
      <c r="Y77" s="53">
        <v>-2.7699999999999999E-2</v>
      </c>
      <c r="Z77" s="53">
        <v>-2.0500000000000001E-2</v>
      </c>
      <c r="AA77" s="53">
        <v>-3.44E-2</v>
      </c>
      <c r="AB77" s="29"/>
      <c r="AC77" s="29"/>
      <c r="AD77" s="55">
        <v>-1.4E-2</v>
      </c>
      <c r="AE77" s="51">
        <v>-7.6E-3</v>
      </c>
      <c r="AF77" s="55">
        <v>-7.0000000000000001E-3</v>
      </c>
      <c r="AG77" s="55">
        <v>-1.01E-2</v>
      </c>
      <c r="AH77" s="55">
        <v>-4.3499999999999997E-2</v>
      </c>
      <c r="AK77" s="65">
        <f t="shared" si="164"/>
        <v>-1.7545833333333333E-2</v>
      </c>
      <c r="AP77" s="29"/>
      <c r="AQ77" s="29"/>
      <c r="AR77" s="55">
        <v>2.0999999999999999E-3</v>
      </c>
      <c r="AS77" s="52">
        <v>-4.4499999999999998E-2</v>
      </c>
      <c r="AT77" s="56">
        <v>-5.5100000000000003E-2</v>
      </c>
      <c r="AU77" s="56">
        <v>-5.1499999999999997E-2</v>
      </c>
      <c r="AV77" s="60">
        <v>-3.1899999999999998E-2</v>
      </c>
      <c r="AW77" s="29"/>
      <c r="AX77" s="29"/>
      <c r="AY77" s="55">
        <v>-8.3999999999999995E-3</v>
      </c>
      <c r="AZ77" s="57">
        <v>-1.7100000000000001E-2</v>
      </c>
      <c r="BA77" s="56">
        <v>-3.1300000000000001E-2</v>
      </c>
      <c r="BB77" s="60">
        <v>-2.81E-2</v>
      </c>
      <c r="BC77" s="60">
        <v>-1.5299999999999999E-2</v>
      </c>
      <c r="BD77" s="29"/>
      <c r="BE77" s="29"/>
      <c r="BF77" s="57">
        <v>-5.0000000000000001E-4</v>
      </c>
      <c r="BG77" s="53">
        <v>-9.4999999999999998E-3</v>
      </c>
      <c r="BH77" s="49">
        <v>-2.75E-2</v>
      </c>
      <c r="BI77" s="53">
        <v>-4.1599999999999998E-2</v>
      </c>
      <c r="BJ77" s="53">
        <v>-5.3100000000000001E-2</v>
      </c>
      <c r="BK77" s="29"/>
      <c r="BL77" s="29"/>
      <c r="BM77" s="51">
        <v>-1.67E-2</v>
      </c>
      <c r="BN77" s="53">
        <v>-4.3400000000000001E-2</v>
      </c>
      <c r="BO77" s="55">
        <v>-5.1799999999999999E-2</v>
      </c>
      <c r="BP77" s="49">
        <v>-7.2700000000000001E-2</v>
      </c>
      <c r="BQ77" s="55">
        <v>-0.12230000000000001</v>
      </c>
      <c r="BR77" s="29"/>
      <c r="BS77" s="29"/>
      <c r="BT77" s="29"/>
      <c r="BW77" s="65">
        <f t="shared" si="158"/>
        <v>-3.4295238095238087E-2</v>
      </c>
      <c r="CD77" s="29"/>
      <c r="CE77" s="57">
        <v>-2.3199999999999998E-2</v>
      </c>
      <c r="CF77" s="55">
        <v>-4.7300000000000002E-2</v>
      </c>
      <c r="CG77" s="60">
        <v>-5.4300000000000001E-2</v>
      </c>
      <c r="CH77" s="52">
        <v>-2.3900000000000001E-2</v>
      </c>
      <c r="CI77" s="52">
        <v>-6.2600000000000003E-2</v>
      </c>
      <c r="CJ77" s="29"/>
      <c r="CK77" s="29"/>
      <c r="CL77" s="49">
        <v>-5.62E-2</v>
      </c>
      <c r="CM77" s="49">
        <v>-5.6599999999999998E-2</v>
      </c>
      <c r="CN77" s="51">
        <v>-6.1199999999999997E-2</v>
      </c>
      <c r="CO77" s="55">
        <v>-0.14319999999999999</v>
      </c>
      <c r="CP77" s="49">
        <v>-0.154</v>
      </c>
      <c r="CQ77" s="29"/>
      <c r="CR77" s="29"/>
      <c r="CS77" s="49">
        <v>-2.0199999999999999E-2</v>
      </c>
      <c r="CT77" s="49">
        <v>-6.1400000000000003E-2</v>
      </c>
      <c r="CU77" s="49">
        <v>-0.2044</v>
      </c>
      <c r="CV77" s="49">
        <v>-0.2162</v>
      </c>
      <c r="CW77" s="51">
        <v>-0.1605</v>
      </c>
      <c r="CX77" s="29"/>
      <c r="CY77" s="29"/>
      <c r="CZ77" s="60">
        <v>-2.9399999999999999E-2</v>
      </c>
      <c r="DA77" s="57">
        <v>-6.1199999999999997E-2</v>
      </c>
      <c r="DB77" s="57">
        <v>-0.1016</v>
      </c>
      <c r="DC77" s="60">
        <v>-0.14680000000000001</v>
      </c>
      <c r="DD77" s="60">
        <v>-0.10440000000000001</v>
      </c>
      <c r="DE77" s="29"/>
      <c r="DF77" s="29"/>
      <c r="DG77" s="58">
        <v>-3.3599999999999998E-2</v>
      </c>
      <c r="DH77" s="58">
        <v>-3.5700000000000003E-2</v>
      </c>
      <c r="DK77" s="65">
        <f t="shared" si="159"/>
        <v>-8.077826086956523E-2</v>
      </c>
      <c r="DS77" s="58">
        <v>-5.04E-2</v>
      </c>
      <c r="DT77" s="49">
        <v>-7.4399999999999994E-2</v>
      </c>
      <c r="DU77" s="56">
        <v>-9.5100000000000004E-2</v>
      </c>
      <c r="DV77" s="29"/>
      <c r="DW77" s="29"/>
      <c r="DX77" s="56">
        <v>-3.9100000000000003E-2</v>
      </c>
      <c r="DY77" s="51">
        <v>-3.3000000000000002E-2</v>
      </c>
      <c r="DZ77" s="52">
        <v>-6.0100000000000001E-2</v>
      </c>
      <c r="EA77" s="52">
        <v>-8.8599999999999998E-2</v>
      </c>
      <c r="EB77" s="52">
        <v>-9.0499999999999997E-2</v>
      </c>
      <c r="EC77" s="29"/>
      <c r="ED77" s="29"/>
      <c r="EE77" s="58">
        <v>-2.8799999999999999E-2</v>
      </c>
      <c r="EF77" s="49">
        <v>-2.3199999999999998E-2</v>
      </c>
      <c r="EG77" s="52">
        <v>-1.4E-2</v>
      </c>
      <c r="EH77" s="58">
        <v>-1.61E-2</v>
      </c>
      <c r="EI77" s="52">
        <v>-2.9499999999999998E-2</v>
      </c>
      <c r="EJ77" s="29"/>
      <c r="EK77" s="29"/>
      <c r="EL77" s="53">
        <v>-1.34E-2</v>
      </c>
      <c r="EM77" s="53">
        <v>-4.3299999999999998E-2</v>
      </c>
      <c r="EN77" s="55">
        <v>-3.8600000000000002E-2</v>
      </c>
      <c r="EO77" s="58">
        <v>-3.6600000000000001E-2</v>
      </c>
      <c r="EP77" s="55">
        <v>-3.0200000000000001E-2</v>
      </c>
      <c r="EQ77" s="29"/>
      <c r="ER77" s="29"/>
      <c r="ES77" s="57">
        <v>-2.3699999999999999E-2</v>
      </c>
      <c r="ET77" s="57">
        <v>-3.6499999999999998E-2</v>
      </c>
      <c r="EU77" s="57">
        <v>-7.9600000000000004E-2</v>
      </c>
      <c r="EV77" s="60">
        <v>-6.9800000000000001E-2</v>
      </c>
      <c r="EW77" s="29"/>
      <c r="EZ77" s="65">
        <f t="shared" si="155"/>
        <v>-4.4108695652173908E-2</v>
      </c>
      <c r="FI77" s="52">
        <v>-4.6300000000000001E-2</v>
      </c>
      <c r="FJ77" s="29"/>
      <c r="FK77" s="29"/>
      <c r="FL77" s="51">
        <v>-2.0799999999999999E-2</v>
      </c>
      <c r="FM77" s="51">
        <v>-1.44E-2</v>
      </c>
      <c r="FN77" s="51">
        <v>-4.8599999999999997E-2</v>
      </c>
      <c r="FO77" s="51">
        <v>-8.0100000000000005E-2</v>
      </c>
      <c r="FP77" s="51">
        <v>-6.7000000000000004E-2</v>
      </c>
      <c r="FQ77" s="29"/>
      <c r="FR77" s="29"/>
      <c r="FS77" s="55">
        <v>-1.14E-2</v>
      </c>
      <c r="FT77" s="49">
        <v>-4.9299999999999997E-2</v>
      </c>
      <c r="FU77" s="55">
        <v>-4.6600000000000003E-2</v>
      </c>
      <c r="FV77" s="53">
        <v>-1.83E-2</v>
      </c>
      <c r="FW77" s="53">
        <v>-5.5199999999999999E-2</v>
      </c>
      <c r="FX77" s="29"/>
      <c r="FY77" s="29"/>
      <c r="FZ77" s="56">
        <v>-6.1800000000000001E-2</v>
      </c>
      <c r="GA77" s="57">
        <v>-7.0000000000000007E-2</v>
      </c>
      <c r="GB77" s="52">
        <v>-9.74E-2</v>
      </c>
      <c r="GC77" s="57">
        <v>-8.09E-2</v>
      </c>
      <c r="GD77" s="56">
        <v>-6.1199999999999997E-2</v>
      </c>
      <c r="GE77" s="29"/>
      <c r="GF77" s="29"/>
      <c r="GG77" s="56">
        <v>-7.9000000000000008E-3</v>
      </c>
      <c r="GH77" s="60">
        <v>-7.8200000000000006E-2</v>
      </c>
      <c r="GI77" s="57">
        <v>-6.3100000000000003E-2</v>
      </c>
      <c r="GJ77" s="57">
        <v>-8.8800000000000004E-2</v>
      </c>
      <c r="GK77" s="57">
        <v>-9.9199999999999997E-2</v>
      </c>
      <c r="GL77" s="29"/>
      <c r="GM77" s="29"/>
      <c r="GP77" s="65">
        <f t="shared" si="156"/>
        <v>-5.3022727272727284E-2</v>
      </c>
      <c r="GZ77" s="52">
        <v>-5.3400000000000003E-2</v>
      </c>
      <c r="HA77" s="57">
        <v>-9.64E-2</v>
      </c>
      <c r="HB77" s="57">
        <v>-0.11559999999999999</v>
      </c>
      <c r="HC77" s="52">
        <v>-0.1003</v>
      </c>
      <c r="HD77" s="57">
        <v>-0.14929999999999999</v>
      </c>
      <c r="HE77" s="29"/>
      <c r="HF77" s="29"/>
      <c r="HG77" s="52">
        <v>-2.9000000000000001E-2</v>
      </c>
      <c r="HH77" s="52">
        <v>-3.49E-2</v>
      </c>
      <c r="HI77" s="52">
        <v>-4.48E-2</v>
      </c>
      <c r="HJ77" s="49">
        <v>-0.1076</v>
      </c>
      <c r="HK77" s="51">
        <v>-7.5800000000000006E-2</v>
      </c>
      <c r="HL77" s="29"/>
      <c r="HM77" s="29"/>
      <c r="HN77" s="60">
        <v>-2.1999999999999999E-2</v>
      </c>
      <c r="HO77" s="60">
        <v>-7.4999999999999997E-3</v>
      </c>
      <c r="HP77" s="57">
        <v>-1.4500000000000001E-2</v>
      </c>
      <c r="HQ77" s="49">
        <v>-7.9000000000000008E-3</v>
      </c>
      <c r="HR77" s="49">
        <v>-2.4E-2</v>
      </c>
      <c r="HS77" s="29"/>
      <c r="HT77" s="29"/>
      <c r="HU77" s="52">
        <v>-4.1799999999999997E-2</v>
      </c>
      <c r="HV77" s="60">
        <v>-3.9600000000000003E-2</v>
      </c>
      <c r="HW77" s="52">
        <v>-2.47E-2</v>
      </c>
      <c r="HX77" s="52">
        <v>-2.35E-2</v>
      </c>
      <c r="HY77" s="51">
        <v>-1.49E-2</v>
      </c>
      <c r="HZ77" s="29"/>
      <c r="IA77" s="29"/>
      <c r="IB77" s="51">
        <v>-2.1399999999999999E-2</v>
      </c>
      <c r="IC77" s="56">
        <v>-1.52E-2</v>
      </c>
      <c r="ID77" s="29"/>
      <c r="IG77" s="65">
        <f t="shared" si="160"/>
        <v>-4.6265217391304347E-2</v>
      </c>
      <c r="IR77" s="52">
        <v>-2.76E-2</v>
      </c>
      <c r="IS77" s="52">
        <v>-3.0099999999999998E-2</v>
      </c>
      <c r="IT77" s="52">
        <v>-3.7600000000000001E-2</v>
      </c>
      <c r="IU77" s="29"/>
      <c r="IV77" s="29"/>
      <c r="IW77" s="57">
        <v>-1.9400000000000001E-2</v>
      </c>
      <c r="IX77" s="57">
        <v>-9.1000000000000004E-3</v>
      </c>
      <c r="IY77" s="55">
        <v>-3.27E-2</v>
      </c>
      <c r="IZ77" s="60">
        <v>-2.3E-2</v>
      </c>
      <c r="JA77" s="53">
        <v>-2.1899999999999999E-2</v>
      </c>
      <c r="JB77" s="29"/>
      <c r="JC77" s="29"/>
      <c r="JD77" s="60">
        <v>-1.6299999999999999E-2</v>
      </c>
      <c r="JE77" s="60">
        <v>-2.1700000000000001E-2</v>
      </c>
      <c r="JF77" s="49">
        <v>-2.1899999999999999E-2</v>
      </c>
      <c r="JG77" s="56">
        <v>-3.9399999999999998E-2</v>
      </c>
      <c r="JH77" s="60">
        <v>-2.4500000000000001E-2</v>
      </c>
      <c r="JI77" s="29"/>
      <c r="JJ77" s="29"/>
      <c r="JK77" s="56">
        <v>-1.6299999999999999E-2</v>
      </c>
      <c r="JL77" s="52">
        <v>-5.4899999999999997E-2</v>
      </c>
      <c r="JM77" s="57">
        <v>-7.9500000000000001E-2</v>
      </c>
      <c r="JN77" s="60">
        <v>-7.2400000000000006E-2</v>
      </c>
      <c r="JO77" s="49">
        <v>-2.87E-2</v>
      </c>
      <c r="JP77" s="29"/>
      <c r="JQ77" s="29"/>
      <c r="JR77" s="52">
        <v>-1.7899999999999999E-2</v>
      </c>
      <c r="JS77" s="49">
        <v>-2.07E-2</v>
      </c>
      <c r="JT77" s="49">
        <v>-3.6200000000000003E-2</v>
      </c>
      <c r="JU77" s="52">
        <v>-7.3999999999999996E-2</v>
      </c>
      <c r="JV77" s="55">
        <v>-4.9099999999999998E-2</v>
      </c>
      <c r="JY77" s="65">
        <f t="shared" si="157"/>
        <v>-3.2287500000000004E-2</v>
      </c>
      <c r="KK77" s="29"/>
      <c r="KL77" s="29"/>
      <c r="KM77" s="49">
        <v>-1.0999999999999999E-2</v>
      </c>
      <c r="KN77" s="56">
        <v>-1.32E-2</v>
      </c>
      <c r="KO77" s="51">
        <v>-2.1000000000000001E-2</v>
      </c>
      <c r="KP77" s="56">
        <v>-2.24E-2</v>
      </c>
      <c r="KQ77" s="60">
        <v>-1.44E-2</v>
      </c>
      <c r="KR77" s="29"/>
      <c r="KS77" s="29"/>
      <c r="KT77" s="49">
        <v>-4.1999999999999997E-3</v>
      </c>
      <c r="KU77" s="58">
        <v>-2.3599999999999999E-2</v>
      </c>
      <c r="KV77" s="51">
        <v>-1.77E-2</v>
      </c>
      <c r="KW77" s="53">
        <v>-1.2200000000000001E-2</v>
      </c>
      <c r="KX77" s="57">
        <v>-1.41E-2</v>
      </c>
      <c r="KY77" s="29"/>
      <c r="KZ77" s="29"/>
      <c r="LA77" s="52">
        <v>-6.6E-3</v>
      </c>
      <c r="LB77" s="56">
        <v>-0.01</v>
      </c>
      <c r="LC77" s="58">
        <v>-7.1000000000000004E-3</v>
      </c>
      <c r="LD77" s="58">
        <v>-1.7999999999999999E-2</v>
      </c>
      <c r="LE77" s="53">
        <v>-2.0400000000000001E-2</v>
      </c>
      <c r="LF77" s="29"/>
      <c r="LG77" s="29"/>
      <c r="LH77" s="51">
        <v>-8.2000000000000007E-3</v>
      </c>
      <c r="LI77" s="55">
        <v>-9.5999999999999992E-3</v>
      </c>
      <c r="LJ77" s="55">
        <v>-2.3599999999999999E-2</v>
      </c>
      <c r="LK77" s="58">
        <v>-2.18E-2</v>
      </c>
      <c r="LL77" s="55">
        <v>-5.8299999999999998E-2</v>
      </c>
      <c r="LM77" s="29"/>
      <c r="LN77" s="29"/>
      <c r="LO77" s="57">
        <v>-5.8999999999999999E-3</v>
      </c>
      <c r="LR77" s="65">
        <f t="shared" si="165"/>
        <v>-1.5604545454545454E-2</v>
      </c>
      <c r="ME77" s="57">
        <v>-3.2000000000000002E-3</v>
      </c>
      <c r="MF77" s="58">
        <v>-2.3900000000000001E-2</v>
      </c>
      <c r="MG77" s="60">
        <v>-3.2800000000000003E-2</v>
      </c>
      <c r="MH77" s="60">
        <v>-4.2599999999999999E-2</v>
      </c>
      <c r="MI77" s="29"/>
      <c r="MJ77" s="29"/>
      <c r="MK77" s="56">
        <v>-6.7000000000000002E-3</v>
      </c>
      <c r="ML77" s="55">
        <v>-4.99E-2</v>
      </c>
      <c r="MM77" s="49">
        <v>-1.6E-2</v>
      </c>
      <c r="MN77" s="55">
        <v>-3.39E-2</v>
      </c>
      <c r="MO77" s="49">
        <v>-2.92E-2</v>
      </c>
      <c r="MP77" s="29"/>
      <c r="MQ77" s="29"/>
      <c r="MR77" s="53">
        <v>-1.3899999999999999E-2</v>
      </c>
      <c r="MS77" s="58">
        <v>-2.8500000000000001E-2</v>
      </c>
      <c r="MT77" s="55">
        <v>-4.5900000000000003E-2</v>
      </c>
      <c r="MU77" s="56">
        <v>-5.21E-2</v>
      </c>
      <c r="MV77" s="57">
        <v>-4.2900000000000001E-2</v>
      </c>
      <c r="MW77" s="29"/>
      <c r="MX77" s="29"/>
      <c r="MY77" s="51">
        <v>-1.7999999999999999E-2</v>
      </c>
      <c r="MZ77" s="51">
        <v>-4.6100000000000002E-2</v>
      </c>
      <c r="NA77" s="51">
        <v>-5.0000000000000001E-3</v>
      </c>
      <c r="NB77" s="56">
        <v>-1.0999999999999999E-2</v>
      </c>
      <c r="NC77" s="56">
        <v>-2.2100000000000002E-2</v>
      </c>
      <c r="ND77" s="29"/>
      <c r="NE77" s="29"/>
      <c r="NF77" s="29"/>
      <c r="NG77" s="29"/>
      <c r="NH77" s="29"/>
      <c r="NI77" s="29"/>
      <c r="NL77" s="65">
        <f t="shared" si="166"/>
        <v>-2.6185000000000003E-2</v>
      </c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G77" s="65">
        <f t="shared" si="161"/>
        <v>0</v>
      </c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C77" s="65">
        <f t="shared" si="162"/>
        <v>0</v>
      </c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Z77" s="65">
        <f t="shared" si="163"/>
        <v>0</v>
      </c>
    </row>
    <row r="78" spans="1:521" ht="15.75" thickBot="1" x14ac:dyDescent="0.3">
      <c r="A78" s="25"/>
      <c r="B78" s="25"/>
      <c r="C78" s="25"/>
      <c r="D78" s="51">
        <v>-9.9000000000000008E-3</v>
      </c>
      <c r="E78" s="49">
        <v>-2.1399999999999999E-2</v>
      </c>
      <c r="F78" s="49">
        <v>-5.3100000000000001E-2</v>
      </c>
      <c r="G78" s="29"/>
      <c r="H78" s="29"/>
      <c r="I78" s="52">
        <v>-2.5899999999999999E-2</v>
      </c>
      <c r="J78" s="60">
        <v>-2.18E-2</v>
      </c>
      <c r="K78" s="60">
        <v>-5.8999999999999997E-2</v>
      </c>
      <c r="L78" s="53">
        <v>-7.7499999999999999E-2</v>
      </c>
      <c r="M78" s="53">
        <v>-3.6799999999999999E-2</v>
      </c>
      <c r="N78" s="29"/>
      <c r="O78" s="29"/>
      <c r="P78" s="60">
        <v>-3.7400000000000003E-2</v>
      </c>
      <c r="Q78" s="51">
        <v>-2.9000000000000001E-2</v>
      </c>
      <c r="R78" s="49">
        <v>-3.1300000000000001E-2</v>
      </c>
      <c r="S78" s="57">
        <v>-1.15E-2</v>
      </c>
      <c r="T78" s="51">
        <v>-3.0499999999999999E-2</v>
      </c>
      <c r="U78" s="29"/>
      <c r="V78" s="29"/>
      <c r="W78" s="56">
        <v>-6.1000000000000004E-3</v>
      </c>
      <c r="X78" s="53">
        <v>-2.2800000000000001E-2</v>
      </c>
      <c r="Y78" s="55">
        <v>-4.2200000000000001E-2</v>
      </c>
      <c r="Z78" s="55">
        <v>-3.5900000000000001E-2</v>
      </c>
      <c r="AA78" s="55">
        <v>-3.7499999999999999E-2</v>
      </c>
      <c r="AB78" s="29"/>
      <c r="AC78" s="29"/>
      <c r="AD78" s="49">
        <v>-6.4799999999999996E-2</v>
      </c>
      <c r="AE78" s="53">
        <v>-5.9799999999999999E-2</v>
      </c>
      <c r="AF78" s="53">
        <v>-6.3899999999999998E-2</v>
      </c>
      <c r="AG78" s="53">
        <v>-0.106</v>
      </c>
      <c r="AH78" s="53">
        <v>-0.16830000000000001</v>
      </c>
      <c r="AI78" s="25"/>
      <c r="AJ78" s="25"/>
      <c r="AK78" s="65">
        <f t="shared" si="164"/>
        <v>-4.385E-2</v>
      </c>
      <c r="AM78" s="25"/>
      <c r="AN78" s="25"/>
      <c r="AO78" s="25"/>
      <c r="AP78" s="29"/>
      <c r="AQ78" s="29"/>
      <c r="AR78" s="52">
        <v>-6.9800000000000001E-2</v>
      </c>
      <c r="AS78" s="60">
        <v>-6.8400000000000002E-2</v>
      </c>
      <c r="AT78" s="60">
        <v>-8.2400000000000001E-2</v>
      </c>
      <c r="AU78" s="60">
        <v>-8.1299999999999997E-2</v>
      </c>
      <c r="AV78" s="56">
        <v>-4.7E-2</v>
      </c>
      <c r="AW78" s="29"/>
      <c r="AX78" s="29"/>
      <c r="AY78" s="49">
        <v>-2.41E-2</v>
      </c>
      <c r="AZ78" s="60">
        <v>-2.1399999999999999E-2</v>
      </c>
      <c r="BA78" s="60">
        <v>-5.33E-2</v>
      </c>
      <c r="BB78" s="56">
        <v>-3.8399999999999997E-2</v>
      </c>
      <c r="BC78" s="56">
        <v>-5.9299999999999999E-2</v>
      </c>
      <c r="BD78" s="29"/>
      <c r="BE78" s="29"/>
      <c r="BF78" s="60">
        <v>-1.2699999999999999E-2</v>
      </c>
      <c r="BG78" s="51">
        <v>-1.0800000000000001E-2</v>
      </c>
      <c r="BH78" s="51">
        <v>-4.5999999999999999E-2</v>
      </c>
      <c r="BI78" s="49">
        <v>-6.6600000000000006E-2</v>
      </c>
      <c r="BJ78" s="49">
        <v>-6.9199999999999998E-2</v>
      </c>
      <c r="BK78" s="29"/>
      <c r="BL78" s="29"/>
      <c r="BM78" s="53">
        <v>-2.3599999999999999E-2</v>
      </c>
      <c r="BN78" s="55">
        <v>-4.5600000000000002E-2</v>
      </c>
      <c r="BO78" s="49">
        <v>-6.5000000000000002E-2</v>
      </c>
      <c r="BP78" s="53">
        <v>-8.9099999999999999E-2</v>
      </c>
      <c r="BQ78" s="49">
        <v>-0.16020000000000001</v>
      </c>
      <c r="BR78" s="29"/>
      <c r="BS78" s="29"/>
      <c r="BT78" s="29"/>
      <c r="BU78" s="25"/>
      <c r="BV78" s="25"/>
      <c r="BW78" s="65">
        <f t="shared" si="158"/>
        <v>-5.4009523809523806E-2</v>
      </c>
      <c r="CA78" s="25"/>
      <c r="CB78" s="25"/>
      <c r="CC78" s="25"/>
      <c r="CD78" s="29"/>
      <c r="CE78" s="51">
        <v>-6.7599999999999993E-2</v>
      </c>
      <c r="CF78" s="51">
        <v>-4.9000000000000002E-2</v>
      </c>
      <c r="CG78" s="55">
        <v>-5.96E-2</v>
      </c>
      <c r="CH78" s="57">
        <v>-0.1056</v>
      </c>
      <c r="CI78" s="57">
        <v>-0.14760000000000001</v>
      </c>
      <c r="CJ78" s="29"/>
      <c r="CK78" s="29"/>
      <c r="CL78" s="53">
        <v>-9.5799999999999996E-2</v>
      </c>
      <c r="CM78" s="53">
        <v>-0.1142</v>
      </c>
      <c r="CN78" s="53">
        <v>-0.13769999999999999</v>
      </c>
      <c r="CO78" s="49">
        <v>-0.1845</v>
      </c>
      <c r="CP78" s="51">
        <v>-0.22239999999999999</v>
      </c>
      <c r="CQ78" s="29"/>
      <c r="CR78" s="29"/>
      <c r="CS78" s="53">
        <v>-9.5600000000000004E-2</v>
      </c>
      <c r="CT78" s="55">
        <v>-0.13139999999999999</v>
      </c>
      <c r="CU78" s="51">
        <v>-0.22500000000000001</v>
      </c>
      <c r="CV78" s="51">
        <v>-0.22819999999999999</v>
      </c>
      <c r="CW78" s="49">
        <v>-0.2031</v>
      </c>
      <c r="CX78" s="29"/>
      <c r="CY78" s="29"/>
      <c r="CZ78" s="51">
        <v>-6.6100000000000006E-2</v>
      </c>
      <c r="DA78" s="60">
        <v>-0.1158</v>
      </c>
      <c r="DB78" s="52">
        <v>-0.1386</v>
      </c>
      <c r="DC78" s="52">
        <v>-0.2084</v>
      </c>
      <c r="DD78" s="57">
        <v>-0.31409999999999999</v>
      </c>
      <c r="DE78" s="29"/>
      <c r="DF78" s="29"/>
      <c r="DG78" s="56">
        <v>-4.2700000000000002E-2</v>
      </c>
      <c r="DH78" s="56">
        <v>-5.8700000000000002E-2</v>
      </c>
      <c r="DI78" s="25"/>
      <c r="DJ78" s="25"/>
      <c r="DK78" s="65">
        <f t="shared" si="159"/>
        <v>-0.13094347826086955</v>
      </c>
      <c r="DP78" s="25"/>
      <c r="DQ78" s="25"/>
      <c r="DR78" s="25"/>
      <c r="DS78" s="56">
        <v>-6.1899999999999997E-2</v>
      </c>
      <c r="DT78" s="58">
        <v>-0.1142</v>
      </c>
      <c r="DU78" s="58">
        <v>-9.9900000000000003E-2</v>
      </c>
      <c r="DV78" s="29"/>
      <c r="DW78" s="29"/>
      <c r="DX78" s="51">
        <v>-4.5100000000000001E-2</v>
      </c>
      <c r="DY78" s="57">
        <v>-9.1300000000000006E-2</v>
      </c>
      <c r="DZ78" s="57">
        <v>-9.9000000000000005E-2</v>
      </c>
      <c r="EA78" s="57">
        <v>-0.15629999999999999</v>
      </c>
      <c r="EB78" s="57">
        <v>-0.16289999999999999</v>
      </c>
      <c r="EC78" s="29"/>
      <c r="ED78" s="29"/>
      <c r="EE78" s="52">
        <v>-3.5400000000000001E-2</v>
      </c>
      <c r="EF78" s="57">
        <v>-5.8900000000000001E-2</v>
      </c>
      <c r="EG78" s="55">
        <v>-7.6399999999999996E-2</v>
      </c>
      <c r="EH78" s="55">
        <v>-4.7300000000000002E-2</v>
      </c>
      <c r="EI78" s="55">
        <v>-3.5499999999999997E-2</v>
      </c>
      <c r="EJ78" s="29"/>
      <c r="EK78" s="29"/>
      <c r="EL78" s="51">
        <v>-2.6100000000000002E-2</v>
      </c>
      <c r="EM78" s="55">
        <v>-6.2100000000000002E-2</v>
      </c>
      <c r="EN78" s="49">
        <v>-5.3699999999999998E-2</v>
      </c>
      <c r="EO78" s="56">
        <v>-5.4600000000000003E-2</v>
      </c>
      <c r="EP78" s="56">
        <v>-3.9399999999999998E-2</v>
      </c>
      <c r="EQ78" s="29"/>
      <c r="ER78" s="29"/>
      <c r="ES78" s="52">
        <v>-3.2000000000000001E-2</v>
      </c>
      <c r="ET78" s="52">
        <v>-7.3499999999999996E-2</v>
      </c>
      <c r="EU78" s="56">
        <v>-9.6299999999999997E-2</v>
      </c>
      <c r="EV78" s="57">
        <v>-0.09</v>
      </c>
      <c r="EW78" s="29"/>
      <c r="EX78" s="25"/>
      <c r="EY78" s="25"/>
      <c r="EZ78" s="65">
        <f t="shared" si="155"/>
        <v>-7.0078260869565229E-2</v>
      </c>
      <c r="FA78" s="25"/>
      <c r="FF78" s="25"/>
      <c r="FG78" s="25"/>
      <c r="FH78" s="25"/>
      <c r="FI78" s="57">
        <v>-5.6899999999999999E-2</v>
      </c>
      <c r="FJ78" s="29"/>
      <c r="FK78" s="29"/>
      <c r="FL78" s="56">
        <v>-2.1600000000000001E-2</v>
      </c>
      <c r="FM78" s="58">
        <v>-8.3199999999999996E-2</v>
      </c>
      <c r="FN78" s="56">
        <v>-7.17E-2</v>
      </c>
      <c r="FO78" s="58">
        <v>-9.5600000000000004E-2</v>
      </c>
      <c r="FP78" s="56">
        <v>-0.1033</v>
      </c>
      <c r="FQ78" s="29"/>
      <c r="FR78" s="29"/>
      <c r="FS78" s="60">
        <v>-4.4499999999999998E-2</v>
      </c>
      <c r="FT78" s="55">
        <v>-5.4899999999999997E-2</v>
      </c>
      <c r="FU78" s="51">
        <v>-5.0999999999999997E-2</v>
      </c>
      <c r="FV78" s="51">
        <v>-5.4300000000000001E-2</v>
      </c>
      <c r="FW78" s="51">
        <v>-0.11890000000000001</v>
      </c>
      <c r="FX78" s="29"/>
      <c r="FY78" s="29"/>
      <c r="FZ78" s="52">
        <v>-6.8599999999999994E-2</v>
      </c>
      <c r="GA78" s="56">
        <v>-7.46E-2</v>
      </c>
      <c r="GB78" s="57">
        <v>-0.107</v>
      </c>
      <c r="GC78" s="52">
        <v>-9.8799999999999999E-2</v>
      </c>
      <c r="GD78" s="52">
        <v>-9.3299999999999994E-2</v>
      </c>
      <c r="GE78" s="29"/>
      <c r="GF78" s="29"/>
      <c r="GG78" s="52">
        <v>-1.1299999999999999E-2</v>
      </c>
      <c r="GH78" s="57">
        <v>-8.0199999999999994E-2</v>
      </c>
      <c r="GI78" s="60">
        <v>-7.7899999999999997E-2</v>
      </c>
      <c r="GJ78" s="60">
        <v>-9.6100000000000005E-2</v>
      </c>
      <c r="GK78" s="52">
        <v>-0.1026</v>
      </c>
      <c r="GL78" s="29"/>
      <c r="GM78" s="29"/>
      <c r="GN78" s="25"/>
      <c r="GO78" s="25"/>
      <c r="GP78" s="65">
        <f>AVERAGE(FI78:GM78,)</f>
        <v>-7.1195454545454562E-2</v>
      </c>
      <c r="GW78" s="25"/>
      <c r="GX78" s="25"/>
      <c r="GY78" s="25"/>
      <c r="GZ78" s="57">
        <v>-6.59E-2</v>
      </c>
      <c r="HA78" s="56">
        <v>-0.1116</v>
      </c>
      <c r="HB78" s="56">
        <v>-0.1173</v>
      </c>
      <c r="HC78" s="57">
        <v>-0.14030000000000001</v>
      </c>
      <c r="HD78" s="56">
        <v>-0.16300000000000001</v>
      </c>
      <c r="HE78" s="29"/>
      <c r="HF78" s="29"/>
      <c r="HG78" s="58">
        <v>-3.6999999999999998E-2</v>
      </c>
      <c r="HH78" s="57">
        <v>-3.9E-2</v>
      </c>
      <c r="HI78" s="55">
        <v>-5.6399999999999999E-2</v>
      </c>
      <c r="HJ78" s="55">
        <v>-0.13039999999999999</v>
      </c>
      <c r="HK78" s="55">
        <v>-9.01E-2</v>
      </c>
      <c r="HL78" s="29"/>
      <c r="HM78" s="29"/>
      <c r="HN78" s="57">
        <v>-2.8000000000000001E-2</v>
      </c>
      <c r="HO78" s="57">
        <v>-1.3100000000000001E-2</v>
      </c>
      <c r="HP78" s="52">
        <v>-1.66E-2</v>
      </c>
      <c r="HQ78" s="58">
        <v>-2.12E-2</v>
      </c>
      <c r="HR78" s="58">
        <v>-3.0800000000000001E-2</v>
      </c>
      <c r="HS78" s="29"/>
      <c r="HT78" s="29"/>
      <c r="HU78" s="57">
        <v>-5.21E-2</v>
      </c>
      <c r="HV78" s="52">
        <v>-4.9599999999999998E-2</v>
      </c>
      <c r="HW78" s="60">
        <v>-3.2099999999999997E-2</v>
      </c>
      <c r="HX78" s="55">
        <v>-4.2700000000000002E-2</v>
      </c>
      <c r="HY78" s="60">
        <v>-2.9600000000000001E-2</v>
      </c>
      <c r="HZ78" s="29"/>
      <c r="IA78" s="29"/>
      <c r="IB78" s="56">
        <v>-2.3800000000000002E-2</v>
      </c>
      <c r="IC78" s="57">
        <v>-2.2200000000000001E-2</v>
      </c>
      <c r="ID78" s="29"/>
      <c r="IE78" s="25"/>
      <c r="IF78" s="25"/>
      <c r="IG78" s="65">
        <f t="shared" si="160"/>
        <v>-5.7078260869565238E-2</v>
      </c>
      <c r="IO78" s="25"/>
      <c r="IP78" s="25"/>
      <c r="IQ78" s="25"/>
      <c r="IR78" s="57">
        <v>-4.0099999999999997E-2</v>
      </c>
      <c r="IS78" s="57">
        <v>-4.7399999999999998E-2</v>
      </c>
      <c r="IT78" s="57">
        <v>-5.6099999999999997E-2</v>
      </c>
      <c r="IU78" s="29"/>
      <c r="IV78" s="29"/>
      <c r="IW78" s="60">
        <v>-2.1499999999999998E-2</v>
      </c>
      <c r="IX78" s="60">
        <v>-2.7699999999999999E-2</v>
      </c>
      <c r="IY78" s="60">
        <v>-4.2099999999999999E-2</v>
      </c>
      <c r="IZ78" s="57">
        <v>-3.2000000000000001E-2</v>
      </c>
      <c r="JA78" s="57">
        <v>-3.1600000000000003E-2</v>
      </c>
      <c r="JB78" s="29"/>
      <c r="JC78" s="29"/>
      <c r="JD78" s="49">
        <v>-3.3500000000000002E-2</v>
      </c>
      <c r="JE78" s="51">
        <v>-4.5900000000000003E-2</v>
      </c>
      <c r="JF78" s="51">
        <v>-4.2700000000000002E-2</v>
      </c>
      <c r="JG78" s="51">
        <v>-4.0800000000000003E-2</v>
      </c>
      <c r="JH78" s="49">
        <v>-3.7699999999999997E-2</v>
      </c>
      <c r="JI78" s="29"/>
      <c r="JJ78" s="29"/>
      <c r="JK78" s="57">
        <v>-1.72E-2</v>
      </c>
      <c r="JL78" s="60">
        <v>-5.6899999999999999E-2</v>
      </c>
      <c r="JM78" s="52">
        <v>-9.0399999999999994E-2</v>
      </c>
      <c r="JN78" s="57">
        <v>-7.8899999999999998E-2</v>
      </c>
      <c r="JO78" s="57">
        <v>-9.9900000000000003E-2</v>
      </c>
      <c r="JP78" s="29"/>
      <c r="JQ78" s="29"/>
      <c r="JR78" s="56">
        <v>-3.6499999999999998E-2</v>
      </c>
      <c r="JS78" s="52">
        <v>-2.5399999999999999E-2</v>
      </c>
      <c r="JT78" s="52">
        <v>-5.0299999999999997E-2</v>
      </c>
      <c r="JU78" s="57">
        <v>-8.6599999999999996E-2</v>
      </c>
      <c r="JV78" s="57">
        <v>-4.9700000000000001E-2</v>
      </c>
      <c r="JW78" s="25"/>
      <c r="JX78" s="25"/>
      <c r="JY78" s="65">
        <f>AVERAGE(IR78:JV78,)</f>
        <v>-4.5454166666666664E-2</v>
      </c>
      <c r="KH78" s="25"/>
      <c r="KI78" s="25"/>
      <c r="KJ78" s="25"/>
      <c r="KK78" s="29"/>
      <c r="KL78" s="29"/>
      <c r="KM78" s="53">
        <v>-1.23E-2</v>
      </c>
      <c r="KN78" s="51">
        <v>-1.9699999999999999E-2</v>
      </c>
      <c r="KO78" s="60">
        <v>-2.8899999999999999E-2</v>
      </c>
      <c r="KP78" s="60">
        <v>-3.3399999999999999E-2</v>
      </c>
      <c r="KQ78" s="51">
        <v>-1.6299999999999999E-2</v>
      </c>
      <c r="KR78" s="29"/>
      <c r="KS78" s="29"/>
      <c r="KT78" s="56">
        <v>-2.52E-2</v>
      </c>
      <c r="KU78" s="56">
        <v>-3.4000000000000002E-2</v>
      </c>
      <c r="KV78" s="49">
        <v>-2.3699999999999999E-2</v>
      </c>
      <c r="KW78" s="49">
        <v>-6.6100000000000006E-2</v>
      </c>
      <c r="KX78" s="60">
        <v>-7.1499999999999994E-2</v>
      </c>
      <c r="KY78" s="29"/>
      <c r="KZ78" s="29"/>
      <c r="LA78" s="51">
        <v>-1.4200000000000001E-2</v>
      </c>
      <c r="LB78" s="52">
        <v>-3.15E-2</v>
      </c>
      <c r="LC78" s="57">
        <v>-1.3299999999999999E-2</v>
      </c>
      <c r="LD78" s="57">
        <v>-3.7999999999999999E-2</v>
      </c>
      <c r="LE78" s="56">
        <v>-3.56E-2</v>
      </c>
      <c r="LF78" s="29"/>
      <c r="LG78" s="29"/>
      <c r="LH78" s="49">
        <v>-8.6999999999999994E-3</v>
      </c>
      <c r="LI78" s="57">
        <v>-1.32E-2</v>
      </c>
      <c r="LJ78" s="57">
        <v>-4.3400000000000001E-2</v>
      </c>
      <c r="LK78" s="57">
        <v>-4.2200000000000001E-2</v>
      </c>
      <c r="LL78" s="60">
        <v>-7.9500000000000001E-2</v>
      </c>
      <c r="LM78" s="29"/>
      <c r="LN78" s="29"/>
      <c r="LO78" s="49">
        <v>-1.5800000000000002E-2</v>
      </c>
      <c r="LP78" s="25"/>
      <c r="LQ78" s="25"/>
      <c r="LR78" s="65">
        <f t="shared" si="165"/>
        <v>-3.0295454545454549E-2</v>
      </c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60">
        <v>-5.4600000000000003E-2</v>
      </c>
      <c r="MF78" s="56">
        <v>-5.5599999999999997E-2</v>
      </c>
      <c r="MG78" s="56">
        <v>-1.41E-2</v>
      </c>
      <c r="MH78" s="56">
        <v>-5.5E-2</v>
      </c>
      <c r="MI78" s="29"/>
      <c r="MJ78" s="29"/>
      <c r="MK78" s="49">
        <v>-1.8499999999999999E-2</v>
      </c>
      <c r="ML78" s="49">
        <v>-6.9000000000000006E-2</v>
      </c>
      <c r="MM78" s="55">
        <v>-2.58E-2</v>
      </c>
      <c r="MN78" s="49">
        <v>-0.04</v>
      </c>
      <c r="MO78" s="55">
        <v>-3.85E-2</v>
      </c>
      <c r="MP78" s="29"/>
      <c r="MQ78" s="29"/>
      <c r="MR78" s="57">
        <v>-1.83E-2</v>
      </c>
      <c r="MS78" s="57">
        <v>-3.04E-2</v>
      </c>
      <c r="MT78" s="56">
        <v>-5.28E-2</v>
      </c>
      <c r="MU78" s="58">
        <v>-5.28E-2</v>
      </c>
      <c r="MV78" s="55">
        <v>-5.8099999999999999E-2</v>
      </c>
      <c r="MW78" s="29"/>
      <c r="MX78" s="29"/>
      <c r="MY78" s="53">
        <v>-2.8899999999999999E-2</v>
      </c>
      <c r="MZ78" s="53">
        <v>-6.6699999999999995E-2</v>
      </c>
      <c r="NA78" s="53">
        <v>-0.13969999999999999</v>
      </c>
      <c r="NB78" s="49">
        <v>-0.15260000000000001</v>
      </c>
      <c r="NC78" s="49">
        <v>-0.1421</v>
      </c>
      <c r="ND78" s="29"/>
      <c r="NE78" s="29"/>
      <c r="NF78" s="29"/>
      <c r="NG78" s="29"/>
      <c r="NH78" s="29"/>
      <c r="NI78" s="29"/>
      <c r="NJ78" s="25"/>
      <c r="NK78" s="25"/>
      <c r="NL78" s="65">
        <f>AVERAGE(ME78:NI78,)</f>
        <v>-5.5675000000000009E-2</v>
      </c>
      <c r="NM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5"/>
      <c r="PF78" s="25"/>
      <c r="PG78" s="65">
        <f t="shared" si="161"/>
        <v>0</v>
      </c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5"/>
      <c r="RB78" s="25"/>
      <c r="RC78" s="65">
        <f t="shared" si="162"/>
        <v>0</v>
      </c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5"/>
      <c r="SY78" s="25"/>
      <c r="SZ78" s="65">
        <f t="shared" si="163"/>
        <v>0</v>
      </c>
    </row>
    <row r="79" spans="1:521" ht="15.75" thickBot="1" x14ac:dyDescent="0.3">
      <c r="A79" s="63"/>
      <c r="B79" s="63"/>
      <c r="C79" s="63"/>
      <c r="D79" s="49">
        <v>-1.55E-2</v>
      </c>
      <c r="E79" s="51">
        <v>-5.5199999999999999E-2</v>
      </c>
      <c r="F79" s="51">
        <v>-7.8200000000000006E-2</v>
      </c>
      <c r="G79" s="29"/>
      <c r="H79" s="29"/>
      <c r="I79" s="60">
        <v>-3.8199999999999998E-2</v>
      </c>
      <c r="J79" s="53">
        <v>-9.2700000000000005E-2</v>
      </c>
      <c r="K79" s="53">
        <v>-7.8100000000000003E-2</v>
      </c>
      <c r="L79" s="60">
        <v>-8.1500000000000003E-2</v>
      </c>
      <c r="M79" s="60">
        <v>-8.9899999999999994E-2</v>
      </c>
      <c r="N79" s="29"/>
      <c r="O79" s="29"/>
      <c r="P79" s="51">
        <v>-4.7399999999999998E-2</v>
      </c>
      <c r="Q79" s="60">
        <v>-4.7100000000000003E-2</v>
      </c>
      <c r="R79" s="60">
        <v>-5.1200000000000002E-2</v>
      </c>
      <c r="S79" s="60">
        <v>-7.3700000000000002E-2</v>
      </c>
      <c r="T79" s="60">
        <v>-5.16E-2</v>
      </c>
      <c r="U79" s="29"/>
      <c r="V79" s="29"/>
      <c r="W79" s="52">
        <v>-9.5999999999999992E-3</v>
      </c>
      <c r="X79" s="52">
        <v>-5.1400000000000001E-2</v>
      </c>
      <c r="Y79" s="52">
        <v>-5.3699999999999998E-2</v>
      </c>
      <c r="Z79" s="52">
        <v>-9.0899999999999995E-2</v>
      </c>
      <c r="AA79" s="52">
        <v>-7.7899999999999997E-2</v>
      </c>
      <c r="AB79" s="29"/>
      <c r="AC79" s="29"/>
      <c r="AD79" s="53">
        <v>-6.7500000000000004E-2</v>
      </c>
      <c r="AE79" s="49">
        <v>-5.9900000000000002E-2</v>
      </c>
      <c r="AF79" s="49">
        <v>-7.5899999999999995E-2</v>
      </c>
      <c r="AG79" s="49">
        <v>-0.12659999999999999</v>
      </c>
      <c r="AH79" s="49">
        <v>-0.17530000000000001</v>
      </c>
      <c r="AI79" s="63" t="s">
        <v>0</v>
      </c>
      <c r="AJ79" s="63"/>
      <c r="AK79" s="65">
        <f t="shared" si="164"/>
        <v>-6.6208333333333341E-2</v>
      </c>
      <c r="AM79" s="63"/>
      <c r="AN79" s="63"/>
      <c r="AO79" s="63"/>
      <c r="AP79" s="29"/>
      <c r="AQ79" s="29"/>
      <c r="AR79" s="51">
        <v>-9.8699999999999996E-2</v>
      </c>
      <c r="AS79" s="51">
        <v>-7.9100000000000004E-2</v>
      </c>
      <c r="AT79" s="51">
        <v>-8.9200000000000002E-2</v>
      </c>
      <c r="AU79" s="51">
        <v>-0.1245</v>
      </c>
      <c r="AV79" s="51">
        <v>-0.1241</v>
      </c>
      <c r="AW79" s="29"/>
      <c r="AX79" s="29"/>
      <c r="AY79" s="58">
        <v>-2.4299999999999999E-2</v>
      </c>
      <c r="AZ79" s="58">
        <v>-3.6200000000000003E-2</v>
      </c>
      <c r="BA79" s="58">
        <v>-7.5300000000000006E-2</v>
      </c>
      <c r="BB79" s="58">
        <v>-9.7000000000000003E-2</v>
      </c>
      <c r="BC79" s="58">
        <v>-0.1014</v>
      </c>
      <c r="BD79" s="29"/>
      <c r="BE79" s="29"/>
      <c r="BF79" s="51">
        <v>-3.0499999999999999E-2</v>
      </c>
      <c r="BG79" s="49">
        <v>-4.4400000000000002E-2</v>
      </c>
      <c r="BH79" s="60">
        <v>-9.9000000000000005E-2</v>
      </c>
      <c r="BI79" s="60">
        <v>-0.1242</v>
      </c>
      <c r="BJ79" s="60">
        <v>-0.1132</v>
      </c>
      <c r="BK79" s="29"/>
      <c r="BL79" s="29"/>
      <c r="BM79" s="55">
        <v>-3.9100000000000003E-2</v>
      </c>
      <c r="BN79" s="49">
        <v>-4.9099999999999998E-2</v>
      </c>
      <c r="BO79" s="53">
        <v>-9.2399999999999996E-2</v>
      </c>
      <c r="BP79" s="55">
        <v>-0.1215</v>
      </c>
      <c r="BQ79" s="53">
        <v>-0.1744</v>
      </c>
      <c r="BR79" s="29"/>
      <c r="BS79" s="29"/>
      <c r="BT79" s="29"/>
      <c r="BU79" s="63"/>
      <c r="BV79" s="63"/>
      <c r="BW79" s="65">
        <f t="shared" si="158"/>
        <v>-8.2742857142857146E-2</v>
      </c>
      <c r="CA79" s="63"/>
      <c r="CB79" s="63"/>
      <c r="CC79" s="63" t="s">
        <v>0</v>
      </c>
      <c r="CD79" s="29"/>
      <c r="CE79" s="60">
        <v>-7.2900000000000006E-2</v>
      </c>
      <c r="CF79" s="57">
        <v>-5.6300000000000003E-2</v>
      </c>
      <c r="CG79" s="57">
        <v>-6.1699999999999998E-2</v>
      </c>
      <c r="CH79" s="55">
        <v>-0.1105</v>
      </c>
      <c r="CI79" s="55">
        <v>-0.16</v>
      </c>
      <c r="CJ79" s="29"/>
      <c r="CK79" s="29"/>
      <c r="CL79" s="55">
        <v>-0.2097</v>
      </c>
      <c r="CM79" s="55">
        <v>-0.13289999999999999</v>
      </c>
      <c r="CN79" s="55">
        <v>-0.1699</v>
      </c>
      <c r="CO79" s="53">
        <v>-0.36009999999999998</v>
      </c>
      <c r="CP79" s="53">
        <v>-0.37140000000000001</v>
      </c>
      <c r="CQ79" s="29"/>
      <c r="CR79" s="29"/>
      <c r="CS79" s="55">
        <v>-0.1308</v>
      </c>
      <c r="CT79" s="53">
        <v>-0.15260000000000001</v>
      </c>
      <c r="CU79" s="53">
        <v>-0.33610000000000001</v>
      </c>
      <c r="CV79" s="53">
        <v>-0.2782</v>
      </c>
      <c r="CW79" s="53">
        <v>-0.2651</v>
      </c>
      <c r="CX79" s="29"/>
      <c r="CY79" s="29"/>
      <c r="CZ79" s="55">
        <v>-9.1399999999999995E-2</v>
      </c>
      <c r="DA79" s="55">
        <v>-0.14180000000000001</v>
      </c>
      <c r="DB79" s="60">
        <v>-0.15529999999999999</v>
      </c>
      <c r="DC79" s="57">
        <v>-0.2248</v>
      </c>
      <c r="DD79" s="52">
        <v>-0.32219999999999999</v>
      </c>
      <c r="DE79" s="29"/>
      <c r="DF79" s="29"/>
      <c r="DG79" s="55">
        <v>-8.2299999999999998E-2</v>
      </c>
      <c r="DH79" s="49">
        <v>-6.4600000000000005E-2</v>
      </c>
      <c r="DI79" s="63"/>
      <c r="DJ79" s="63"/>
      <c r="DK79" s="65">
        <f>AVERAGE(CD79:DH79,)</f>
        <v>-0.17176521739130435</v>
      </c>
      <c r="DP79" s="63"/>
      <c r="DQ79" s="63"/>
      <c r="DR79" s="63" t="s">
        <v>0</v>
      </c>
      <c r="DS79" s="49">
        <v>-9.4299999999999995E-2</v>
      </c>
      <c r="DT79" s="56">
        <v>-0.11940000000000001</v>
      </c>
      <c r="DU79" s="49">
        <v>-0.11260000000000001</v>
      </c>
      <c r="DV79" s="29"/>
      <c r="DW79" s="29"/>
      <c r="DX79" s="60">
        <v>-8.77E-2</v>
      </c>
      <c r="DY79" s="60">
        <v>-0.122</v>
      </c>
      <c r="DZ79" s="60">
        <v>-0.14099999999999999</v>
      </c>
      <c r="EA79" s="60">
        <v>-0.17150000000000001</v>
      </c>
      <c r="EB79" s="60">
        <v>-0.1673</v>
      </c>
      <c r="EC79" s="29"/>
      <c r="ED79" s="29"/>
      <c r="EE79" s="56">
        <v>-3.5499999999999997E-2</v>
      </c>
      <c r="EF79" s="52">
        <v>-6.6100000000000006E-2</v>
      </c>
      <c r="EG79" s="49">
        <v>-0.1075</v>
      </c>
      <c r="EH79" s="49">
        <v>-0.13650000000000001</v>
      </c>
      <c r="EI79" s="49">
        <v>-6.8000000000000005E-2</v>
      </c>
      <c r="EJ79" s="29"/>
      <c r="EK79" s="29"/>
      <c r="EL79" s="55">
        <v>-6.8699999999999997E-2</v>
      </c>
      <c r="EM79" s="51">
        <v>-8.4900000000000003E-2</v>
      </c>
      <c r="EN79" s="51">
        <v>-6.4799999999999996E-2</v>
      </c>
      <c r="EO79" s="51">
        <v>-7.4899999999999994E-2</v>
      </c>
      <c r="EP79" s="51">
        <v>-7.2599999999999998E-2</v>
      </c>
      <c r="EQ79" s="29"/>
      <c r="ER79" s="29"/>
      <c r="ES79" s="56">
        <v>-5.1700000000000003E-2</v>
      </c>
      <c r="ET79" s="56">
        <v>-5.9200000000000003E-2</v>
      </c>
      <c r="EU79" s="52">
        <v>-0.1057</v>
      </c>
      <c r="EV79" s="52">
        <v>-9.6699999999999994E-2</v>
      </c>
      <c r="EW79" s="29"/>
      <c r="EX79" s="63"/>
      <c r="EY79" s="63"/>
      <c r="EZ79" s="65">
        <f t="shared" si="155"/>
        <v>-9.1678260869565223E-2</v>
      </c>
      <c r="FA79" s="63"/>
      <c r="FF79" s="63"/>
      <c r="FG79" s="63"/>
      <c r="FH79" s="63"/>
      <c r="FI79" s="55">
        <v>-5.8400000000000001E-2</v>
      </c>
      <c r="FJ79" s="29"/>
      <c r="FK79" s="29"/>
      <c r="FL79" s="58">
        <v>-3.7100000000000001E-2</v>
      </c>
      <c r="FM79" s="56">
        <v>-8.5500000000000007E-2</v>
      </c>
      <c r="FN79" s="58">
        <v>-0.08</v>
      </c>
      <c r="FO79" s="56">
        <v>-0.1016</v>
      </c>
      <c r="FP79" s="58">
        <v>-0.10730000000000001</v>
      </c>
      <c r="FQ79" s="29"/>
      <c r="FR79" s="29"/>
      <c r="FS79" s="49">
        <v>-4.6699999999999998E-2</v>
      </c>
      <c r="FT79" s="51">
        <v>-5.8799999999999998E-2</v>
      </c>
      <c r="FU79" s="49">
        <v>-0.1477</v>
      </c>
      <c r="FV79" s="49">
        <v>-0.14729999999999999</v>
      </c>
      <c r="FW79" s="49">
        <v>-0.21990000000000001</v>
      </c>
      <c r="FX79" s="29"/>
      <c r="FY79" s="29"/>
      <c r="FZ79" s="60">
        <v>-8.2000000000000003E-2</v>
      </c>
      <c r="GA79" s="60">
        <v>-0.12970000000000001</v>
      </c>
      <c r="GB79" s="60">
        <v>-0.15540000000000001</v>
      </c>
      <c r="GC79" s="60">
        <v>-0.1368</v>
      </c>
      <c r="GD79" s="60">
        <v>-0.1138</v>
      </c>
      <c r="GE79" s="29"/>
      <c r="GF79" s="29"/>
      <c r="GG79" s="60">
        <v>-1.2699999999999999E-2</v>
      </c>
      <c r="GH79" s="52">
        <v>-8.5199999999999998E-2</v>
      </c>
      <c r="GI79" s="52">
        <v>-0.1051</v>
      </c>
      <c r="GJ79" s="52">
        <v>-0.1023</v>
      </c>
      <c r="GK79" s="60">
        <v>-0.121</v>
      </c>
      <c r="GL79" s="29"/>
      <c r="GM79" s="29"/>
      <c r="GN79" s="63"/>
      <c r="GO79" s="63"/>
      <c r="GP79" s="65">
        <f>AVERAGE(FI79:GM79,)</f>
        <v>-9.7013636363636344E-2</v>
      </c>
      <c r="GW79" s="63"/>
      <c r="GX79" s="63"/>
      <c r="GY79" s="63"/>
      <c r="GZ79" s="56">
        <v>-6.7199999999999996E-2</v>
      </c>
      <c r="HA79" s="60">
        <v>-0.1721</v>
      </c>
      <c r="HB79" s="60">
        <v>-0.21129999999999999</v>
      </c>
      <c r="HC79" s="60">
        <v>-0.25769999999999998</v>
      </c>
      <c r="HD79" s="60">
        <v>-0.30399999999999999</v>
      </c>
      <c r="HE79" s="29"/>
      <c r="HF79" s="29"/>
      <c r="HG79" s="57">
        <v>-4.0500000000000001E-2</v>
      </c>
      <c r="HH79" s="53">
        <v>-4.9000000000000002E-2</v>
      </c>
      <c r="HI79" s="57">
        <v>-6.8099999999999994E-2</v>
      </c>
      <c r="HJ79" s="53">
        <v>-0.1517</v>
      </c>
      <c r="HK79" s="53">
        <v>-0.1191</v>
      </c>
      <c r="HL79" s="29"/>
      <c r="HM79" s="29"/>
      <c r="HN79" s="52">
        <v>-3.4799999999999998E-2</v>
      </c>
      <c r="HO79" s="52">
        <v>-1.8700000000000001E-2</v>
      </c>
      <c r="HP79" s="58">
        <v>-2.3099999999999999E-2</v>
      </c>
      <c r="HQ79" s="51">
        <v>-7.0000000000000007E-2</v>
      </c>
      <c r="HR79" s="51">
        <v>-0.10780000000000001</v>
      </c>
      <c r="HS79" s="29"/>
      <c r="HT79" s="29"/>
      <c r="HU79" s="60">
        <v>-5.2200000000000003E-2</v>
      </c>
      <c r="HV79" s="57">
        <v>-7.0699999999999999E-2</v>
      </c>
      <c r="HW79" s="55">
        <v>-3.85E-2</v>
      </c>
      <c r="HX79" s="60">
        <v>-4.3299999999999998E-2</v>
      </c>
      <c r="HY79" s="55">
        <v>-5.96E-2</v>
      </c>
      <c r="HZ79" s="29"/>
      <c r="IA79" s="29"/>
      <c r="IB79" s="60">
        <v>-2.4400000000000002E-2</v>
      </c>
      <c r="IC79" s="60">
        <v>-8.5199999999999998E-2</v>
      </c>
      <c r="ID79" s="29"/>
      <c r="IE79" s="63"/>
      <c r="IF79" s="63"/>
      <c r="IG79" s="65">
        <f t="shared" si="160"/>
        <v>-8.9956521739130407E-2</v>
      </c>
      <c r="IO79" s="63"/>
      <c r="IP79" s="63"/>
      <c r="IQ79" s="63"/>
      <c r="IR79" s="60">
        <v>-6.3700000000000007E-2</v>
      </c>
      <c r="IS79" s="60">
        <v>-7.4899999999999994E-2</v>
      </c>
      <c r="IT79" s="60">
        <v>-7.9699999999999993E-2</v>
      </c>
      <c r="IU79" s="29"/>
      <c r="IV79" s="29"/>
      <c r="IW79" s="55">
        <v>-2.76E-2</v>
      </c>
      <c r="IX79" s="55">
        <v>-5.8400000000000001E-2</v>
      </c>
      <c r="IY79" s="57">
        <v>-4.5100000000000001E-2</v>
      </c>
      <c r="IZ79" s="55">
        <v>-6.5600000000000006E-2</v>
      </c>
      <c r="JA79" s="55">
        <v>-7.3599999999999999E-2</v>
      </c>
      <c r="JB79" s="29"/>
      <c r="JC79" s="29"/>
      <c r="JD79" s="51">
        <v>-3.7100000000000001E-2</v>
      </c>
      <c r="JE79" s="49">
        <v>-5.4699999999999999E-2</v>
      </c>
      <c r="JF79" s="56">
        <v>-5.11E-2</v>
      </c>
      <c r="JG79" s="49">
        <v>-4.5600000000000002E-2</v>
      </c>
      <c r="JH79" s="51">
        <v>-4.9700000000000001E-2</v>
      </c>
      <c r="JI79" s="29"/>
      <c r="JJ79" s="29"/>
      <c r="JK79" s="60">
        <v>-4.3099999999999999E-2</v>
      </c>
      <c r="JL79" s="57">
        <v>-6.88E-2</v>
      </c>
      <c r="JM79" s="60">
        <v>-9.7900000000000001E-2</v>
      </c>
      <c r="JN79" s="52">
        <v>-9.2899999999999996E-2</v>
      </c>
      <c r="JO79" s="52">
        <v>-0.13250000000000001</v>
      </c>
      <c r="JP79" s="29"/>
      <c r="JQ79" s="29"/>
      <c r="JR79" s="57">
        <v>-4.2500000000000003E-2</v>
      </c>
      <c r="JS79" s="57">
        <v>-4.36E-2</v>
      </c>
      <c r="JT79" s="57">
        <v>-7.0599999999999996E-2</v>
      </c>
      <c r="JU79" s="55">
        <v>-9.1300000000000006E-2</v>
      </c>
      <c r="JV79" s="49">
        <v>-6.88E-2</v>
      </c>
      <c r="JW79" s="63"/>
      <c r="JX79" s="63"/>
      <c r="JY79" s="65">
        <f>AVERAGE(IR79:JV79,)</f>
        <v>-6.1616666666666674E-2</v>
      </c>
      <c r="KH79" s="63"/>
      <c r="KI79" s="63"/>
      <c r="KJ79" s="63"/>
      <c r="KK79" s="29"/>
      <c r="KL79" s="29"/>
      <c r="KM79" s="56">
        <v>-3.2899999999999999E-2</v>
      </c>
      <c r="KN79" s="49">
        <v>-2.12E-2</v>
      </c>
      <c r="KO79" s="57">
        <v>-4.2500000000000003E-2</v>
      </c>
      <c r="KP79" s="57">
        <v>-5.1999999999999998E-2</v>
      </c>
      <c r="KQ79" s="49">
        <v>-3.9800000000000002E-2</v>
      </c>
      <c r="KR79" s="29"/>
      <c r="KS79" s="29"/>
      <c r="KT79" s="58">
        <v>-3.04E-2</v>
      </c>
      <c r="KU79" s="60">
        <v>-0.04</v>
      </c>
      <c r="KV79" s="60">
        <v>-8.5500000000000007E-2</v>
      </c>
      <c r="KW79" s="60">
        <v>-9.3100000000000002E-2</v>
      </c>
      <c r="KX79" s="49">
        <v>-7.8600000000000003E-2</v>
      </c>
      <c r="KY79" s="29"/>
      <c r="KZ79" s="29"/>
      <c r="LA79" s="57">
        <v>-2.7900000000000001E-2</v>
      </c>
      <c r="LB79" s="57">
        <v>-6.9599999999999995E-2</v>
      </c>
      <c r="LC79" s="56">
        <v>-6.6600000000000006E-2</v>
      </c>
      <c r="LD79" s="49">
        <v>-4.3700000000000003E-2</v>
      </c>
      <c r="LE79" s="58">
        <v>-4.3200000000000002E-2</v>
      </c>
      <c r="LF79" s="29"/>
      <c r="LG79" s="29"/>
      <c r="LH79" s="55">
        <v>-1.7899999999999999E-2</v>
      </c>
      <c r="LI79" s="60">
        <v>-6.5600000000000006E-2</v>
      </c>
      <c r="LJ79" s="60">
        <v>-6.1499999999999999E-2</v>
      </c>
      <c r="LK79" s="60">
        <v>-0.1103</v>
      </c>
      <c r="LL79" s="57">
        <v>-0.11310000000000001</v>
      </c>
      <c r="LM79" s="29"/>
      <c r="LN79" s="29"/>
      <c r="LO79" s="60">
        <v>-5.3199999999999997E-2</v>
      </c>
      <c r="LP79" s="63"/>
      <c r="LQ79" s="63"/>
      <c r="LR79" s="65">
        <f t="shared" si="165"/>
        <v>-5.4027272727272722E-2</v>
      </c>
      <c r="LT79" s="63"/>
      <c r="LU79" s="63"/>
      <c r="LV79" s="63"/>
      <c r="LW79" s="63"/>
      <c r="LX79" s="63"/>
      <c r="LY79" s="63"/>
      <c r="LZ79" s="63"/>
      <c r="MA79" s="63"/>
      <c r="MB79" s="63"/>
      <c r="MC79" s="63"/>
      <c r="MD79" s="63"/>
      <c r="ME79" s="56">
        <v>-5.5800000000000002E-2</v>
      </c>
      <c r="MF79" s="60">
        <v>-6.1800000000000001E-2</v>
      </c>
      <c r="MG79" s="53">
        <v>-7.3800000000000004E-2</v>
      </c>
      <c r="MH79" s="53">
        <v>-5.8999999999999997E-2</v>
      </c>
      <c r="MI79" s="29"/>
      <c r="MJ79" s="29"/>
      <c r="MK79" s="51">
        <v>-5.8099999999999999E-2</v>
      </c>
      <c r="ML79" s="51">
        <v>-0.13239999999999999</v>
      </c>
      <c r="MM79" s="51">
        <v>-0.15609999999999999</v>
      </c>
      <c r="MN79" s="51">
        <v>-0.26329999999999998</v>
      </c>
      <c r="MO79" s="51">
        <v>-0.2797</v>
      </c>
      <c r="MP79" s="29"/>
      <c r="MQ79" s="29"/>
      <c r="MR79" s="55">
        <v>-1.9199999999999998E-2</v>
      </c>
      <c r="MS79" s="55">
        <v>-3.8199999999999998E-2</v>
      </c>
      <c r="MT79" s="58">
        <v>-6.4899999999999999E-2</v>
      </c>
      <c r="MU79" s="57">
        <v>-5.5100000000000003E-2</v>
      </c>
      <c r="MV79" s="56">
        <v>-6.8599999999999994E-2</v>
      </c>
      <c r="MW79" s="29"/>
      <c r="MX79" s="29"/>
      <c r="MY79" s="49">
        <v>-6.9000000000000006E-2</v>
      </c>
      <c r="MZ79" s="49">
        <v>-8.6599999999999996E-2</v>
      </c>
      <c r="NA79" s="49">
        <v>-0.15079999999999999</v>
      </c>
      <c r="NB79" s="53">
        <v>-0.1666</v>
      </c>
      <c r="NC79" s="53">
        <v>-0.17710000000000001</v>
      </c>
      <c r="ND79" s="29"/>
      <c r="NE79" s="29"/>
      <c r="NF79" s="29"/>
      <c r="NG79" s="29" t="s">
        <v>0</v>
      </c>
      <c r="NH79" s="29"/>
      <c r="NI79" s="29"/>
      <c r="NJ79" s="63"/>
      <c r="NK79" s="63"/>
      <c r="NL79" s="65">
        <f>AVERAGE(ME79:NI79,)</f>
        <v>-0.10180499999999999</v>
      </c>
      <c r="NM79" s="63"/>
      <c r="NO79" s="63"/>
      <c r="NP79" s="63"/>
      <c r="NQ79" s="63"/>
      <c r="NR79" s="63"/>
      <c r="NS79" s="63"/>
      <c r="NT79" s="63"/>
      <c r="NU79" s="63"/>
      <c r="NV79" s="63"/>
      <c r="NW79" s="63"/>
      <c r="NX79" s="63"/>
      <c r="NY79" s="63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63"/>
      <c r="PF79" s="63"/>
      <c r="PG79" s="65">
        <f t="shared" si="161"/>
        <v>0</v>
      </c>
      <c r="PK79" s="63"/>
      <c r="PL79" s="63"/>
      <c r="PM79" s="63"/>
      <c r="PN79" s="63"/>
      <c r="PO79" s="63"/>
      <c r="PP79" s="63"/>
      <c r="PQ79" s="63"/>
      <c r="PR79" s="63"/>
      <c r="PS79" s="63"/>
      <c r="PT79" s="63"/>
      <c r="PU79" s="63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63"/>
      <c r="RB79" s="63"/>
      <c r="RC79" s="65">
        <f t="shared" si="162"/>
        <v>0</v>
      </c>
      <c r="RH79" s="63"/>
      <c r="RI79" s="63"/>
      <c r="RJ79" s="63"/>
      <c r="RK79" s="63"/>
      <c r="RL79" s="63"/>
      <c r="RM79" s="63"/>
      <c r="RN79" s="63"/>
      <c r="RO79" s="63"/>
      <c r="RP79" s="63"/>
      <c r="RQ79" s="63"/>
      <c r="RR79" s="63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 t="s">
        <v>0</v>
      </c>
      <c r="SV79" s="29"/>
      <c r="SW79" s="29"/>
      <c r="SX79" s="63"/>
      <c r="SY79" s="63"/>
      <c r="SZ79" s="65">
        <f t="shared" si="163"/>
        <v>0</v>
      </c>
    </row>
    <row r="80" spans="1:521" ht="15.75" thickBot="1" x14ac:dyDescent="0.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4"/>
      <c r="EY80" s="44"/>
      <c r="EZ80" s="44"/>
      <c r="FA80" s="44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5"/>
      <c r="GL80" s="45"/>
      <c r="GM80" s="45"/>
      <c r="GN80" s="44"/>
      <c r="GO80" s="44"/>
      <c r="GP80" s="44"/>
      <c r="GR80" s="44"/>
      <c r="GS80" s="44"/>
      <c r="GT80" s="44"/>
      <c r="GU80" s="44"/>
      <c r="GV80" s="44"/>
      <c r="GW80" s="44"/>
      <c r="GX80" s="44"/>
      <c r="GY80" s="44"/>
      <c r="GZ80" s="44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4"/>
      <c r="IF80" s="44"/>
      <c r="IG80" s="44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4"/>
      <c r="JJ80" s="44"/>
      <c r="JK80" s="44"/>
      <c r="JL80" s="44"/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/>
      <c r="JY80" s="44"/>
      <c r="JZ80" s="45"/>
      <c r="KA80" s="44"/>
      <c r="KB80" s="44"/>
      <c r="KC80" s="44"/>
      <c r="KD80" s="44"/>
      <c r="KE80" s="44"/>
      <c r="KF80" s="44"/>
      <c r="KG80" s="44"/>
      <c r="KH80" s="44"/>
      <c r="KI80" s="44"/>
      <c r="KJ80" s="44"/>
      <c r="KK80" s="44"/>
      <c r="KL80" s="44"/>
      <c r="KM80" s="44"/>
      <c r="KN80" s="44"/>
      <c r="KO80" s="44"/>
      <c r="KP80" s="44"/>
      <c r="KQ80" s="44"/>
      <c r="KR80" s="44"/>
      <c r="KS80" s="44"/>
      <c r="KT80" s="44"/>
      <c r="KU80" s="44"/>
      <c r="KV80" s="44"/>
      <c r="KW80" s="44"/>
      <c r="KX80" s="44"/>
      <c r="KY80" s="44"/>
      <c r="KZ80" s="44"/>
      <c r="LA80" s="44"/>
      <c r="LB80" s="44"/>
      <c r="LC80" s="44"/>
      <c r="LD80" s="44"/>
      <c r="LE80" s="44"/>
      <c r="LF80" s="44"/>
      <c r="LG80" s="44"/>
      <c r="LH80" s="44"/>
      <c r="LI80" s="44"/>
      <c r="LJ80" s="44"/>
      <c r="LK80" s="44"/>
      <c r="LL80" s="44"/>
      <c r="LM80" s="44"/>
      <c r="LN80" s="44"/>
      <c r="LO80" s="44"/>
      <c r="LP80" s="44"/>
      <c r="LQ80" s="44"/>
      <c r="LR80" s="44"/>
      <c r="LT80" s="44"/>
      <c r="LU80" s="44"/>
      <c r="LV80" s="44"/>
      <c r="LW80" s="44"/>
      <c r="LX80" s="44"/>
      <c r="LY80" s="44"/>
      <c r="LZ80" s="44"/>
      <c r="MA80" s="44"/>
      <c r="MB80" s="44"/>
      <c r="MC80" s="44"/>
      <c r="MD80" s="44"/>
      <c r="ME80" s="44"/>
      <c r="MF80" s="44"/>
      <c r="MG80" s="44"/>
      <c r="MH80" s="44"/>
      <c r="MI80" s="44"/>
      <c r="MJ80" s="44"/>
      <c r="MK80" s="44"/>
      <c r="ML80" s="44"/>
      <c r="MM80" s="44"/>
      <c r="MN80" s="44"/>
      <c r="MO80" s="44"/>
      <c r="MP80" s="44"/>
      <c r="MQ80" s="44"/>
      <c r="MR80" s="44"/>
      <c r="MS80" s="44"/>
      <c r="MT80" s="44"/>
      <c r="MU80" s="44"/>
      <c r="MV80" s="44"/>
      <c r="MW80" s="44"/>
      <c r="MX80" s="44"/>
      <c r="MY80" s="44"/>
      <c r="MZ80" s="44"/>
      <c r="NA80" s="44"/>
      <c r="NB80" s="44"/>
      <c r="NC80" s="44"/>
      <c r="ND80" s="44"/>
      <c r="NE80" s="44"/>
      <c r="NF80" s="44"/>
      <c r="NG80" s="44"/>
      <c r="NH80" s="44"/>
      <c r="NI80" s="44"/>
      <c r="NJ80" s="44"/>
      <c r="NK80" s="44"/>
      <c r="NL80" s="44"/>
      <c r="NO80" s="44"/>
      <c r="NP80" s="44"/>
      <c r="NQ80" s="44"/>
      <c r="NR80" s="44"/>
      <c r="NS80" s="44"/>
      <c r="NT80" s="44"/>
      <c r="NU80" s="44"/>
      <c r="NV80" s="44"/>
      <c r="NW80" s="44"/>
      <c r="NX80" s="44"/>
      <c r="NY80" s="44"/>
      <c r="NZ80" s="44"/>
      <c r="OA80" s="44"/>
      <c r="OB80" s="44"/>
      <c r="OC80" s="44"/>
      <c r="OD80" s="44"/>
      <c r="OE80" s="44"/>
      <c r="OF80" s="44"/>
      <c r="OG80" s="44"/>
      <c r="OH80" s="44"/>
      <c r="OI80" s="44"/>
      <c r="OJ80" s="44"/>
      <c r="OK80" s="44"/>
      <c r="OL80" s="44"/>
      <c r="OM80" s="44"/>
      <c r="ON80" s="44"/>
      <c r="OO80" s="44"/>
      <c r="OP80" s="44"/>
      <c r="OQ80" s="44"/>
      <c r="OR80" s="44"/>
      <c r="OS80" s="44"/>
      <c r="OT80" s="44"/>
      <c r="OU80" s="44"/>
      <c r="OV80" s="44"/>
      <c r="OW80" s="44"/>
      <c r="OX80" s="44"/>
      <c r="OY80" s="44"/>
      <c r="OZ80" s="44"/>
      <c r="PA80" s="44"/>
      <c r="PB80" s="44"/>
      <c r="PC80" s="44"/>
      <c r="PD80" s="44"/>
      <c r="PE80" s="44"/>
      <c r="PF80" s="44"/>
      <c r="PG80" s="44"/>
      <c r="PH80" s="45"/>
      <c r="PI80" s="45"/>
      <c r="PK80" s="44"/>
      <c r="PL80" s="44"/>
      <c r="PM80" s="44"/>
      <c r="PN80" s="44"/>
      <c r="PO80" s="44"/>
      <c r="PP80" s="44"/>
      <c r="PQ80" s="44"/>
      <c r="PR80" s="44"/>
      <c r="PS80" s="44"/>
      <c r="PT80" s="44"/>
      <c r="PU80" s="44"/>
      <c r="PV80" s="44"/>
      <c r="PW80" s="44"/>
      <c r="PX80" s="44"/>
      <c r="PY80" s="44"/>
      <c r="PZ80" s="44"/>
      <c r="QA80" s="44"/>
      <c r="QB80" s="44"/>
      <c r="QC80" s="44"/>
      <c r="QD80" s="44"/>
      <c r="QE80" s="44"/>
      <c r="QF80" s="44"/>
      <c r="QG80" s="44"/>
      <c r="QH80" s="44"/>
      <c r="QI80" s="44"/>
      <c r="QJ80" s="44"/>
      <c r="QK80" s="44"/>
      <c r="QL80" s="44"/>
      <c r="QM80" s="44"/>
      <c r="QN80" s="44"/>
      <c r="QO80" s="44"/>
      <c r="QP80" s="44"/>
      <c r="QQ80" s="44"/>
      <c r="QR80" s="44"/>
      <c r="QS80" s="44"/>
      <c r="QT80" s="44"/>
      <c r="QU80" s="44"/>
      <c r="QV80" s="44"/>
      <c r="QW80" s="44"/>
      <c r="QX80" s="44"/>
      <c r="QY80" s="44"/>
      <c r="QZ80" s="44"/>
      <c r="RA80" s="44"/>
      <c r="RB80" s="44"/>
      <c r="RC80" s="44"/>
      <c r="RD80" s="44"/>
      <c r="RF80" s="45"/>
      <c r="RH80" s="44"/>
      <c r="RI80" s="44"/>
      <c r="RJ80" s="44"/>
      <c r="RK80" s="44"/>
      <c r="RL80" s="44"/>
      <c r="RM80" s="44"/>
      <c r="RN80" s="44"/>
      <c r="RO80" s="44"/>
      <c r="RP80" s="44"/>
      <c r="RQ80" s="44"/>
      <c r="RR80" s="44"/>
      <c r="RS80" s="44"/>
      <c r="RT80" s="44"/>
      <c r="RU80" s="44"/>
      <c r="RV80" s="44"/>
      <c r="RW80" s="44"/>
      <c r="RX80" s="44"/>
      <c r="RY80" s="44"/>
      <c r="RZ80" s="44"/>
      <c r="SA80" s="44"/>
      <c r="SB80" s="44"/>
      <c r="SC80" s="44"/>
      <c r="SD80" s="44"/>
      <c r="SE80" s="44"/>
      <c r="SF80" s="44"/>
      <c r="SG80" s="44"/>
      <c r="SH80" s="44"/>
      <c r="SI80" s="44"/>
      <c r="SJ80" s="44"/>
      <c r="SK80" s="44"/>
      <c r="SL80" s="44"/>
      <c r="SM80" s="44"/>
      <c r="SN80" s="44"/>
      <c r="SO80" s="44"/>
      <c r="SP80" s="44"/>
      <c r="SQ80" s="44"/>
      <c r="SR80" s="44"/>
      <c r="SS80" s="44"/>
      <c r="ST80" s="44"/>
      <c r="SU80" s="44"/>
      <c r="SV80" s="44"/>
      <c r="SW80" s="44"/>
      <c r="SX80" s="44"/>
      <c r="SY80" s="44"/>
      <c r="SZ80" s="44"/>
    </row>
    <row r="81" spans="1:520" ht="15.75" thickBot="1" x14ac:dyDescent="0.3">
      <c r="A81" s="40" t="s">
        <v>27</v>
      </c>
      <c r="B81" s="40" t="s">
        <v>28</v>
      </c>
      <c r="C81" s="40" t="s">
        <v>54</v>
      </c>
      <c r="D81" s="40" t="s">
        <v>63</v>
      </c>
      <c r="E81" s="40" t="s">
        <v>53</v>
      </c>
      <c r="F81" s="40" t="s">
        <v>52</v>
      </c>
      <c r="G81" s="39"/>
      <c r="H81" s="39"/>
      <c r="I81" s="40" t="s">
        <v>49</v>
      </c>
      <c r="J81" s="40" t="s">
        <v>62</v>
      </c>
      <c r="K81" s="40" t="s">
        <v>61</v>
      </c>
      <c r="L81" s="40" t="s">
        <v>48</v>
      </c>
      <c r="M81" s="40" t="s">
        <v>47</v>
      </c>
      <c r="N81" s="39"/>
      <c r="O81" s="39"/>
      <c r="P81" s="40" t="s">
        <v>44</v>
      </c>
      <c r="Q81" s="40" t="s">
        <v>60</v>
      </c>
      <c r="R81" s="40" t="s">
        <v>59</v>
      </c>
      <c r="S81" s="40" t="s">
        <v>43</v>
      </c>
      <c r="T81" s="40" t="s">
        <v>42</v>
      </c>
      <c r="U81" s="39"/>
      <c r="V81" s="39"/>
      <c r="W81" s="40" t="s">
        <v>39</v>
      </c>
      <c r="X81" s="40" t="s">
        <v>58</v>
      </c>
      <c r="Y81" s="40" t="s">
        <v>57</v>
      </c>
      <c r="Z81" s="40" t="s">
        <v>38</v>
      </c>
      <c r="AA81" s="40" t="s">
        <v>37</v>
      </c>
      <c r="AB81" s="39"/>
      <c r="AC81" s="39"/>
      <c r="AD81" s="40" t="s">
        <v>34</v>
      </c>
      <c r="AE81" s="40" t="s">
        <v>56</v>
      </c>
      <c r="AF81" s="40" t="s">
        <v>55</v>
      </c>
      <c r="AG81" s="40" t="s">
        <v>33</v>
      </c>
      <c r="AH81" s="40" t="s">
        <v>32</v>
      </c>
      <c r="AI81" s="39"/>
      <c r="AJ81" s="39"/>
      <c r="AK81" s="38" t="s">
        <v>27</v>
      </c>
      <c r="AM81" s="40" t="s">
        <v>71</v>
      </c>
      <c r="AN81" s="40" t="s">
        <v>28</v>
      </c>
      <c r="AO81" s="40" t="s">
        <v>54</v>
      </c>
      <c r="AP81" s="39"/>
      <c r="AQ81" s="39"/>
      <c r="AR81" s="40" t="s">
        <v>52</v>
      </c>
      <c r="AS81" s="40" t="s">
        <v>51</v>
      </c>
      <c r="AT81" s="40" t="s">
        <v>50</v>
      </c>
      <c r="AU81" s="40" t="s">
        <v>49</v>
      </c>
      <c r="AV81" s="40" t="s">
        <v>62</v>
      </c>
      <c r="AW81" s="39"/>
      <c r="AX81" s="39" t="s">
        <v>0</v>
      </c>
      <c r="AY81" s="40" t="s">
        <v>47</v>
      </c>
      <c r="AZ81" s="40" t="s">
        <v>46</v>
      </c>
      <c r="BA81" s="40" t="s">
        <v>45</v>
      </c>
      <c r="BB81" s="40" t="s">
        <v>44</v>
      </c>
      <c r="BC81" s="40" t="s">
        <v>60</v>
      </c>
      <c r="BD81" s="39"/>
      <c r="BE81" s="39"/>
      <c r="BF81" s="40" t="s">
        <v>42</v>
      </c>
      <c r="BG81" s="40" t="s">
        <v>41</v>
      </c>
      <c r="BH81" s="40" t="s">
        <v>40</v>
      </c>
      <c r="BI81" s="40" t="s">
        <v>39</v>
      </c>
      <c r="BJ81" s="40" t="s">
        <v>58</v>
      </c>
      <c r="BK81" s="39"/>
      <c r="BL81" s="39"/>
      <c r="BM81" s="40" t="s">
        <v>37</v>
      </c>
      <c r="BN81" s="40" t="s">
        <v>36</v>
      </c>
      <c r="BO81" s="40" t="s">
        <v>35</v>
      </c>
      <c r="BP81" s="40" t="s">
        <v>34</v>
      </c>
      <c r="BQ81" s="40" t="s">
        <v>56</v>
      </c>
      <c r="BR81" s="39"/>
      <c r="BS81" s="39"/>
      <c r="BT81" s="39"/>
      <c r="BU81" s="39"/>
      <c r="BV81" s="39"/>
      <c r="BW81" s="62" t="s">
        <v>70</v>
      </c>
      <c r="BX81" s="25"/>
      <c r="BY81" s="25"/>
      <c r="CA81" s="40" t="s">
        <v>69</v>
      </c>
      <c r="CB81" s="43" t="s">
        <v>28</v>
      </c>
      <c r="CC81" s="43" t="s">
        <v>54</v>
      </c>
      <c r="CD81" s="39"/>
      <c r="CE81" s="40" t="s">
        <v>53</v>
      </c>
      <c r="CF81" s="40" t="s">
        <v>52</v>
      </c>
      <c r="CG81" s="40" t="s">
        <v>51</v>
      </c>
      <c r="CH81" s="40" t="s">
        <v>50</v>
      </c>
      <c r="CI81" s="40" t="s">
        <v>49</v>
      </c>
      <c r="CJ81" s="39"/>
      <c r="CK81" s="39"/>
      <c r="CL81" s="40" t="s">
        <v>48</v>
      </c>
      <c r="CM81" s="40" t="s">
        <v>47</v>
      </c>
      <c r="CN81" s="40" t="s">
        <v>46</v>
      </c>
      <c r="CO81" s="40" t="s">
        <v>45</v>
      </c>
      <c r="CP81" s="40" t="s">
        <v>44</v>
      </c>
      <c r="CQ81" s="39"/>
      <c r="CR81" s="39"/>
      <c r="CS81" s="40" t="s">
        <v>43</v>
      </c>
      <c r="CT81" s="40" t="s">
        <v>42</v>
      </c>
      <c r="CU81" s="40" t="s">
        <v>41</v>
      </c>
      <c r="CV81" s="40" t="s">
        <v>40</v>
      </c>
      <c r="CW81" s="40" t="s">
        <v>39</v>
      </c>
      <c r="CX81" s="39"/>
      <c r="CY81" s="39"/>
      <c r="CZ81" s="40" t="s">
        <v>38</v>
      </c>
      <c r="DA81" s="40" t="s">
        <v>37</v>
      </c>
      <c r="DB81" s="40" t="s">
        <v>36</v>
      </c>
      <c r="DC81" s="40" t="s">
        <v>35</v>
      </c>
      <c r="DD81" s="40" t="s">
        <v>34</v>
      </c>
      <c r="DE81" s="39"/>
      <c r="DF81" s="39"/>
      <c r="DG81" s="40" t="s">
        <v>33</v>
      </c>
      <c r="DH81" s="40" t="s">
        <v>32</v>
      </c>
      <c r="DI81" s="39"/>
      <c r="DJ81" s="39"/>
      <c r="DK81" s="38" t="s">
        <v>69</v>
      </c>
      <c r="DP81" s="40" t="s">
        <v>67</v>
      </c>
      <c r="DQ81" s="61" t="s">
        <v>68</v>
      </c>
      <c r="DR81" s="61" t="s">
        <v>54</v>
      </c>
      <c r="DS81" s="40" t="s">
        <v>63</v>
      </c>
      <c r="DT81" s="40" t="s">
        <v>53</v>
      </c>
      <c r="DU81" s="40" t="s">
        <v>52</v>
      </c>
      <c r="DV81" s="40"/>
      <c r="DW81" s="40"/>
      <c r="DX81" s="40" t="s">
        <v>49</v>
      </c>
      <c r="DY81" s="40" t="s">
        <v>62</v>
      </c>
      <c r="DZ81" s="40" t="s">
        <v>61</v>
      </c>
      <c r="EA81" s="40" t="s">
        <v>48</v>
      </c>
      <c r="EB81" s="40" t="s">
        <v>47</v>
      </c>
      <c r="EC81" s="40"/>
      <c r="ED81" s="40"/>
      <c r="EE81" s="40" t="s">
        <v>44</v>
      </c>
      <c r="EF81" s="40" t="s">
        <v>60</v>
      </c>
      <c r="EG81" s="40" t="s">
        <v>59</v>
      </c>
      <c r="EH81" s="40" t="s">
        <v>43</v>
      </c>
      <c r="EI81" s="40" t="s">
        <v>42</v>
      </c>
      <c r="EJ81" s="40"/>
      <c r="EK81" s="40"/>
      <c r="EL81" s="40" t="s">
        <v>39</v>
      </c>
      <c r="EM81" s="40" t="s">
        <v>58</v>
      </c>
      <c r="EN81" s="40" t="s">
        <v>57</v>
      </c>
      <c r="EO81" s="40" t="s">
        <v>38</v>
      </c>
      <c r="EP81" s="40" t="s">
        <v>37</v>
      </c>
      <c r="EQ81" s="40"/>
      <c r="ER81" s="40"/>
      <c r="ES81" s="40" t="s">
        <v>34</v>
      </c>
      <c r="ET81" s="40" t="s">
        <v>56</v>
      </c>
      <c r="EU81" s="40" t="s">
        <v>55</v>
      </c>
      <c r="EV81" s="40" t="s">
        <v>33</v>
      </c>
      <c r="EW81" s="40"/>
      <c r="EX81" s="39"/>
      <c r="EY81" s="39"/>
      <c r="EZ81" s="38" t="s">
        <v>24</v>
      </c>
      <c r="FA81" s="25"/>
      <c r="FF81" s="40" t="s">
        <v>23</v>
      </c>
      <c r="FG81" s="41" t="s">
        <v>68</v>
      </c>
      <c r="FH81" s="41" t="s">
        <v>54</v>
      </c>
      <c r="FI81" s="40" t="s">
        <v>63</v>
      </c>
      <c r="FJ81" s="39" t="s">
        <v>0</v>
      </c>
      <c r="FK81" s="39" t="s">
        <v>0</v>
      </c>
      <c r="FL81" s="40" t="s">
        <v>51</v>
      </c>
      <c r="FM81" s="40" t="s">
        <v>50</v>
      </c>
      <c r="FN81" s="40" t="s">
        <v>49</v>
      </c>
      <c r="FO81" s="40" t="s">
        <v>62</v>
      </c>
      <c r="FP81" s="40" t="s">
        <v>61</v>
      </c>
      <c r="FQ81" s="39" t="s">
        <v>0</v>
      </c>
      <c r="FR81" s="39" t="s">
        <v>0</v>
      </c>
      <c r="FS81" s="40" t="s">
        <v>46</v>
      </c>
      <c r="FT81" s="40" t="s">
        <v>45</v>
      </c>
      <c r="FU81" s="40" t="s">
        <v>44</v>
      </c>
      <c r="FV81" s="40" t="s">
        <v>60</v>
      </c>
      <c r="FW81" s="40" t="s">
        <v>59</v>
      </c>
      <c r="FX81" s="39" t="s">
        <v>0</v>
      </c>
      <c r="FY81" s="39" t="s">
        <v>0</v>
      </c>
      <c r="FZ81" s="40" t="s">
        <v>41</v>
      </c>
      <c r="GA81" s="40" t="s">
        <v>40</v>
      </c>
      <c r="GB81" s="40" t="s">
        <v>39</v>
      </c>
      <c r="GC81" s="40" t="s">
        <v>58</v>
      </c>
      <c r="GD81" s="40" t="s">
        <v>57</v>
      </c>
      <c r="GE81" s="39" t="s">
        <v>0</v>
      </c>
      <c r="GF81" s="39" t="s">
        <v>0</v>
      </c>
      <c r="GG81" s="40" t="s">
        <v>36</v>
      </c>
      <c r="GH81" s="40" t="s">
        <v>35</v>
      </c>
      <c r="GI81" s="40" t="s">
        <v>34</v>
      </c>
      <c r="GJ81" s="40" t="s">
        <v>56</v>
      </c>
      <c r="GK81" s="40" t="s">
        <v>55</v>
      </c>
      <c r="GL81" s="39" t="s">
        <v>0</v>
      </c>
      <c r="GM81" s="39" t="s">
        <v>0</v>
      </c>
      <c r="GN81" s="39"/>
      <c r="GO81" s="39"/>
      <c r="GP81" s="38" t="s">
        <v>65</v>
      </c>
      <c r="GV81" t="s">
        <v>0</v>
      </c>
      <c r="GW81" s="40" t="s">
        <v>17</v>
      </c>
      <c r="GX81" s="61" t="s">
        <v>68</v>
      </c>
      <c r="GY81" s="61" t="s">
        <v>54</v>
      </c>
      <c r="GZ81" s="40" t="s">
        <v>63</v>
      </c>
      <c r="HA81" s="40" t="s">
        <v>53</v>
      </c>
      <c r="HB81" s="40" t="s">
        <v>52</v>
      </c>
      <c r="HC81" s="40" t="s">
        <v>51</v>
      </c>
      <c r="HD81" s="40" t="s">
        <v>50</v>
      </c>
      <c r="HE81" s="39" t="s">
        <v>0</v>
      </c>
      <c r="HF81" s="39" t="s">
        <v>0</v>
      </c>
      <c r="HG81" s="40" t="s">
        <v>61</v>
      </c>
      <c r="HH81" s="40" t="s">
        <v>48</v>
      </c>
      <c r="HI81" s="40" t="s">
        <v>47</v>
      </c>
      <c r="HJ81" s="40" t="s">
        <v>46</v>
      </c>
      <c r="HK81" s="40" t="s">
        <v>45</v>
      </c>
      <c r="HL81" s="39" t="s">
        <v>0</v>
      </c>
      <c r="HM81" s="39" t="s">
        <v>0</v>
      </c>
      <c r="HN81" s="40" t="s">
        <v>59</v>
      </c>
      <c r="HO81" s="40" t="s">
        <v>43</v>
      </c>
      <c r="HP81" s="40" t="s">
        <v>42</v>
      </c>
      <c r="HQ81" s="40" t="s">
        <v>41</v>
      </c>
      <c r="HR81" s="40" t="s">
        <v>40</v>
      </c>
      <c r="HS81" s="39" t="s">
        <v>0</v>
      </c>
      <c r="HT81" s="39" t="s">
        <v>0</v>
      </c>
      <c r="HU81" s="40" t="s">
        <v>57</v>
      </c>
      <c r="HV81" s="40" t="s">
        <v>38</v>
      </c>
      <c r="HW81" s="40" t="s">
        <v>37</v>
      </c>
      <c r="HX81" s="40" t="s">
        <v>36</v>
      </c>
      <c r="HY81" s="40" t="s">
        <v>35</v>
      </c>
      <c r="HZ81" s="39" t="s">
        <v>0</v>
      </c>
      <c r="IA81" s="39" t="s">
        <v>0</v>
      </c>
      <c r="IB81" s="40" t="s">
        <v>55</v>
      </c>
      <c r="IC81" s="40" t="s">
        <v>33</v>
      </c>
      <c r="ID81" s="39" t="s">
        <v>0</v>
      </c>
      <c r="IE81" s="39"/>
      <c r="IF81" s="39"/>
      <c r="IG81" s="38" t="s">
        <v>17</v>
      </c>
      <c r="IO81" s="40" t="s">
        <v>16</v>
      </c>
      <c r="IP81" s="61" t="s">
        <v>68</v>
      </c>
      <c r="IQ81" s="61" t="s">
        <v>54</v>
      </c>
      <c r="IR81" s="40" t="s">
        <v>63</v>
      </c>
      <c r="IS81" s="40" t="s">
        <v>53</v>
      </c>
      <c r="IT81" s="40" t="s">
        <v>52</v>
      </c>
      <c r="IU81" s="40"/>
      <c r="IV81" s="40"/>
      <c r="IW81" s="40" t="s">
        <v>49</v>
      </c>
      <c r="IX81" s="40" t="s">
        <v>62</v>
      </c>
      <c r="IY81" s="40" t="s">
        <v>61</v>
      </c>
      <c r="IZ81" s="40" t="s">
        <v>48</v>
      </c>
      <c r="JA81" s="40" t="s">
        <v>47</v>
      </c>
      <c r="JB81" s="40"/>
      <c r="JC81" s="40"/>
      <c r="JD81" s="40" t="s">
        <v>44</v>
      </c>
      <c r="JE81" s="40" t="s">
        <v>60</v>
      </c>
      <c r="JF81" s="40" t="s">
        <v>59</v>
      </c>
      <c r="JG81" s="40" t="s">
        <v>43</v>
      </c>
      <c r="JH81" s="40" t="s">
        <v>42</v>
      </c>
      <c r="JI81" s="40"/>
      <c r="JJ81" s="40"/>
      <c r="JK81" s="40" t="s">
        <v>39</v>
      </c>
      <c r="JL81" s="40" t="s">
        <v>58</v>
      </c>
      <c r="JM81" s="40" t="s">
        <v>57</v>
      </c>
      <c r="JN81" s="40" t="s">
        <v>38</v>
      </c>
      <c r="JO81" s="40" t="s">
        <v>37</v>
      </c>
      <c r="JP81" s="40"/>
      <c r="JQ81" s="40" t="s">
        <v>0</v>
      </c>
      <c r="JR81" s="40" t="s">
        <v>34</v>
      </c>
      <c r="JS81" s="40" t="s">
        <v>56</v>
      </c>
      <c r="JT81" s="40" t="s">
        <v>55</v>
      </c>
      <c r="JU81" s="40" t="s">
        <v>33</v>
      </c>
      <c r="JV81" s="40" t="s">
        <v>32</v>
      </c>
      <c r="JW81" s="39"/>
      <c r="JX81" s="39"/>
      <c r="JY81" s="38" t="s">
        <v>16</v>
      </c>
      <c r="KH81" s="40" t="s">
        <v>22</v>
      </c>
      <c r="KI81" s="61" t="s">
        <v>68</v>
      </c>
      <c r="KJ81" s="61" t="s">
        <v>54</v>
      </c>
      <c r="KK81" s="39"/>
      <c r="KL81" s="39"/>
      <c r="KM81" s="40" t="s">
        <v>52</v>
      </c>
      <c r="KN81" s="40" t="s">
        <v>51</v>
      </c>
      <c r="KO81" s="40" t="s">
        <v>50</v>
      </c>
      <c r="KP81" s="40" t="s">
        <v>49</v>
      </c>
      <c r="KQ81" s="40" t="s">
        <v>62</v>
      </c>
      <c r="KR81" s="39"/>
      <c r="KS81" s="39" t="s">
        <v>0</v>
      </c>
      <c r="KT81" s="40" t="s">
        <v>47</v>
      </c>
      <c r="KU81" s="40" t="s">
        <v>46</v>
      </c>
      <c r="KV81" s="40" t="s">
        <v>45</v>
      </c>
      <c r="KW81" s="40" t="s">
        <v>44</v>
      </c>
      <c r="KX81" s="40" t="s">
        <v>60</v>
      </c>
      <c r="KY81" s="39"/>
      <c r="KZ81" s="39"/>
      <c r="LA81" s="40" t="s">
        <v>42</v>
      </c>
      <c r="LB81" s="40" t="s">
        <v>41</v>
      </c>
      <c r="LC81" s="40" t="s">
        <v>40</v>
      </c>
      <c r="LD81" s="40" t="s">
        <v>39</v>
      </c>
      <c r="LE81" s="40" t="s">
        <v>58</v>
      </c>
      <c r="LF81" s="39"/>
      <c r="LG81" s="39"/>
      <c r="LH81" s="40" t="s">
        <v>37</v>
      </c>
      <c r="LI81" s="40" t="s">
        <v>36</v>
      </c>
      <c r="LJ81" s="40" t="s">
        <v>35</v>
      </c>
      <c r="LK81" s="40" t="s">
        <v>34</v>
      </c>
      <c r="LL81" s="40" t="s">
        <v>56</v>
      </c>
      <c r="LM81" s="39"/>
      <c r="LN81" s="39"/>
      <c r="LO81" s="40" t="s">
        <v>32</v>
      </c>
      <c r="LP81" s="39"/>
      <c r="LQ81" s="39"/>
      <c r="LR81" s="38" t="s">
        <v>22</v>
      </c>
      <c r="MB81" s="40" t="s">
        <v>21</v>
      </c>
      <c r="MC81" s="61" t="s">
        <v>68</v>
      </c>
      <c r="MD81" s="61" t="s">
        <v>54</v>
      </c>
      <c r="ME81" s="40" t="s">
        <v>63</v>
      </c>
      <c r="MF81" s="40" t="s">
        <v>53</v>
      </c>
      <c r="MG81" s="40" t="s">
        <v>52</v>
      </c>
      <c r="MH81" s="40" t="s">
        <v>51</v>
      </c>
      <c r="MI81" s="40"/>
      <c r="MJ81" s="40"/>
      <c r="MK81" s="40" t="s">
        <v>62</v>
      </c>
      <c r="ML81" s="40" t="s">
        <v>61</v>
      </c>
      <c r="MM81" s="40" t="s">
        <v>48</v>
      </c>
      <c r="MN81" s="40" t="s">
        <v>47</v>
      </c>
      <c r="MO81" s="40" t="s">
        <v>46</v>
      </c>
      <c r="MP81" s="40"/>
      <c r="MQ81" s="40"/>
      <c r="MR81" s="40" t="s">
        <v>60</v>
      </c>
      <c r="MS81" s="40" t="s">
        <v>59</v>
      </c>
      <c r="MT81" s="40" t="s">
        <v>43</v>
      </c>
      <c r="MU81" s="40" t="s">
        <v>42</v>
      </c>
      <c r="MV81" s="40" t="s">
        <v>41</v>
      </c>
      <c r="MW81" s="40"/>
      <c r="MX81" s="40"/>
      <c r="MY81" s="40" t="s">
        <v>58</v>
      </c>
      <c r="MZ81" s="40" t="s">
        <v>57</v>
      </c>
      <c r="NA81" s="40" t="s">
        <v>38</v>
      </c>
      <c r="NB81" s="40" t="s">
        <v>37</v>
      </c>
      <c r="NC81" s="40" t="s">
        <v>36</v>
      </c>
      <c r="ND81" s="40"/>
      <c r="NE81" s="40" t="s">
        <v>0</v>
      </c>
      <c r="NF81" s="40" t="s">
        <v>56</v>
      </c>
      <c r="NG81" s="40" t="s">
        <v>55</v>
      </c>
      <c r="NH81" s="40" t="s">
        <v>33</v>
      </c>
      <c r="NI81" s="40" t="s">
        <v>32</v>
      </c>
      <c r="NJ81" s="39"/>
      <c r="NK81" s="39"/>
      <c r="NL81" s="38" t="s">
        <v>21</v>
      </c>
      <c r="NW81" s="40" t="s">
        <v>20</v>
      </c>
      <c r="NX81" s="61" t="s">
        <v>68</v>
      </c>
      <c r="NY81" s="61" t="s">
        <v>54</v>
      </c>
      <c r="NZ81" s="40" t="s">
        <v>63</v>
      </c>
      <c r="OA81" s="40" t="s">
        <v>53</v>
      </c>
      <c r="OB81" s="40" t="s">
        <v>52</v>
      </c>
      <c r="OC81" s="40" t="s">
        <v>51</v>
      </c>
      <c r="OD81" s="40"/>
      <c r="OE81" s="40"/>
      <c r="OF81" s="40" t="s">
        <v>62</v>
      </c>
      <c r="OG81" s="40" t="s">
        <v>61</v>
      </c>
      <c r="OH81" s="40" t="s">
        <v>48</v>
      </c>
      <c r="OI81" s="40" t="s">
        <v>47</v>
      </c>
      <c r="OJ81" s="40" t="s">
        <v>46</v>
      </c>
      <c r="OK81" s="40"/>
      <c r="OL81" s="40"/>
      <c r="OM81" s="40" t="s">
        <v>60</v>
      </c>
      <c r="ON81" s="40" t="s">
        <v>59</v>
      </c>
      <c r="OO81" s="40" t="s">
        <v>43</v>
      </c>
      <c r="OP81" s="40" t="s">
        <v>42</v>
      </c>
      <c r="OQ81" s="40" t="s">
        <v>41</v>
      </c>
      <c r="OR81" s="40"/>
      <c r="OS81" s="40"/>
      <c r="OT81" s="40" t="s">
        <v>58</v>
      </c>
      <c r="OU81" s="40" t="s">
        <v>57</v>
      </c>
      <c r="OV81" s="40" t="s">
        <v>38</v>
      </c>
      <c r="OW81" s="40" t="s">
        <v>37</v>
      </c>
      <c r="OX81" s="40" t="s">
        <v>36</v>
      </c>
      <c r="OY81" s="40"/>
      <c r="OZ81" s="40"/>
      <c r="PA81" s="40" t="s">
        <v>56</v>
      </c>
      <c r="PB81" s="40" t="s">
        <v>55</v>
      </c>
      <c r="PC81" s="40" t="s">
        <v>33</v>
      </c>
      <c r="PD81" s="40" t="s">
        <v>32</v>
      </c>
      <c r="PE81" s="39"/>
      <c r="PF81" s="39"/>
      <c r="PG81" s="38" t="s">
        <v>20</v>
      </c>
      <c r="PS81" s="40" t="s">
        <v>19</v>
      </c>
      <c r="PT81" s="61" t="s">
        <v>68</v>
      </c>
      <c r="PU81" s="61" t="s">
        <v>54</v>
      </c>
      <c r="PV81" s="40" t="s">
        <v>63</v>
      </c>
      <c r="PW81" s="40"/>
      <c r="PX81" s="40"/>
      <c r="PY81" s="40" t="s">
        <v>51</v>
      </c>
      <c r="PZ81" s="40" t="s">
        <v>50</v>
      </c>
      <c r="QA81" s="40" t="s">
        <v>49</v>
      </c>
      <c r="QB81" s="40" t="s">
        <v>62</v>
      </c>
      <c r="QC81" s="40" t="s">
        <v>61</v>
      </c>
      <c r="QD81" s="40"/>
      <c r="QE81" s="40"/>
      <c r="QF81" s="40" t="s">
        <v>46</v>
      </c>
      <c r="QG81" s="40" t="s">
        <v>45</v>
      </c>
      <c r="QH81" s="40" t="s">
        <v>44</v>
      </c>
      <c r="QI81" s="40" t="s">
        <v>60</v>
      </c>
      <c r="QJ81" s="40" t="s">
        <v>59</v>
      </c>
      <c r="QK81" s="40"/>
      <c r="QL81" s="40"/>
      <c r="QM81" s="40" t="s">
        <v>41</v>
      </c>
      <c r="QN81" s="40" t="s">
        <v>40</v>
      </c>
      <c r="QO81" s="40" t="s">
        <v>39</v>
      </c>
      <c r="QP81" s="40" t="s">
        <v>58</v>
      </c>
      <c r="QQ81" s="40" t="s">
        <v>57</v>
      </c>
      <c r="QR81" s="40"/>
      <c r="QS81" s="40"/>
      <c r="QT81" s="40" t="s">
        <v>36</v>
      </c>
      <c r="QU81" s="40" t="s">
        <v>35</v>
      </c>
      <c r="QV81" s="40" t="s">
        <v>34</v>
      </c>
      <c r="QW81" s="40" t="s">
        <v>56</v>
      </c>
      <c r="QX81" s="40" t="s">
        <v>55</v>
      </c>
      <c r="QY81" s="40"/>
      <c r="QZ81" s="40"/>
      <c r="RA81" s="39"/>
      <c r="RB81" s="39"/>
      <c r="RC81" s="38" t="s">
        <v>19</v>
      </c>
      <c r="RP81" s="40" t="s">
        <v>18</v>
      </c>
      <c r="RQ81" s="61" t="s">
        <v>68</v>
      </c>
      <c r="RR81" s="61" t="s">
        <v>54</v>
      </c>
      <c r="RS81" s="40" t="s">
        <v>0</v>
      </c>
      <c r="RT81" s="40" t="s">
        <v>53</v>
      </c>
      <c r="RU81" s="40" t="s">
        <v>52</v>
      </c>
      <c r="RV81" s="40" t="s">
        <v>51</v>
      </c>
      <c r="RW81" s="40" t="s">
        <v>50</v>
      </c>
      <c r="RX81" s="40" t="s">
        <v>49</v>
      </c>
      <c r="RY81" s="40" t="s">
        <v>0</v>
      </c>
      <c r="RZ81" s="40" t="s">
        <v>0</v>
      </c>
      <c r="SA81" s="40" t="s">
        <v>48</v>
      </c>
      <c r="SB81" s="40" t="s">
        <v>47</v>
      </c>
      <c r="SC81" s="40" t="s">
        <v>46</v>
      </c>
      <c r="SD81" s="40" t="s">
        <v>45</v>
      </c>
      <c r="SE81" s="40" t="s">
        <v>44</v>
      </c>
      <c r="SF81" s="40" t="s">
        <v>0</v>
      </c>
      <c r="SG81" s="40" t="s">
        <v>0</v>
      </c>
      <c r="SH81" s="40" t="s">
        <v>43</v>
      </c>
      <c r="SI81" s="40" t="s">
        <v>42</v>
      </c>
      <c r="SJ81" s="40" t="s">
        <v>41</v>
      </c>
      <c r="SK81" s="40" t="s">
        <v>40</v>
      </c>
      <c r="SL81" s="40" t="s">
        <v>39</v>
      </c>
      <c r="SM81" s="40" t="s">
        <v>0</v>
      </c>
      <c r="SN81" s="40" t="s">
        <v>0</v>
      </c>
      <c r="SO81" s="40" t="s">
        <v>38</v>
      </c>
      <c r="SP81" s="40" t="s">
        <v>37</v>
      </c>
      <c r="SQ81" s="40" t="s">
        <v>36</v>
      </c>
      <c r="SR81" s="40" t="s">
        <v>35</v>
      </c>
      <c r="SS81" s="40" t="s">
        <v>34</v>
      </c>
      <c r="ST81" s="40" t="s">
        <v>0</v>
      </c>
      <c r="SU81" s="40" t="s">
        <v>0</v>
      </c>
      <c r="SV81" s="40" t="s">
        <v>33</v>
      </c>
      <c r="SW81" s="40" t="s">
        <v>32</v>
      </c>
      <c r="SX81" s="39"/>
      <c r="SY81" s="39"/>
      <c r="SZ81" s="38" t="s">
        <v>18</v>
      </c>
    </row>
    <row r="82" spans="1:520" ht="15.75" thickBot="1" x14ac:dyDescent="0.3">
      <c r="C82" t="s">
        <v>0</v>
      </c>
      <c r="D82" s="58">
        <v>1.9800000000000002E-2</v>
      </c>
      <c r="E82" s="57">
        <v>2.63E-2</v>
      </c>
      <c r="F82" s="60">
        <v>7.7399999999999997E-2</v>
      </c>
      <c r="G82" s="48"/>
      <c r="H82" s="48" t="s">
        <v>0</v>
      </c>
      <c r="I82" s="55">
        <v>4.0599999999999997E-2</v>
      </c>
      <c r="J82" s="52">
        <v>7.4800000000000005E-2</v>
      </c>
      <c r="K82" s="52">
        <v>8.7499999999999994E-2</v>
      </c>
      <c r="L82" s="52">
        <v>0.11700000000000001</v>
      </c>
      <c r="M82" s="52">
        <v>0.123</v>
      </c>
      <c r="N82" s="48" t="s">
        <v>0</v>
      </c>
      <c r="O82" s="48" t="s">
        <v>0</v>
      </c>
      <c r="P82" s="52">
        <v>0.15909999999999999</v>
      </c>
      <c r="Q82" s="52">
        <v>0.1676</v>
      </c>
      <c r="R82" s="52">
        <v>0.15310000000000001</v>
      </c>
      <c r="S82" s="52">
        <v>0.1653</v>
      </c>
      <c r="T82" s="52">
        <v>0.20930000000000001</v>
      </c>
      <c r="U82" s="48" t="s">
        <v>0</v>
      </c>
      <c r="V82" s="59"/>
      <c r="W82" s="52">
        <v>0.19969999999999999</v>
      </c>
      <c r="X82" s="52">
        <v>0.15790000000000001</v>
      </c>
      <c r="Y82" s="52">
        <v>0.15559999999999999</v>
      </c>
      <c r="Z82" s="52">
        <v>0.11840000000000001</v>
      </c>
      <c r="AA82" s="52">
        <v>0.13139999999999999</v>
      </c>
      <c r="AB82" s="48" t="s">
        <v>0</v>
      </c>
      <c r="AC82" s="59"/>
      <c r="AD82" s="52">
        <v>0.15210000000000001</v>
      </c>
      <c r="AE82" s="52">
        <v>0.1598</v>
      </c>
      <c r="AF82" s="52">
        <v>0.16930000000000001</v>
      </c>
      <c r="AG82" s="52">
        <v>0.16520000000000001</v>
      </c>
      <c r="AH82" s="52">
        <v>0.1522</v>
      </c>
      <c r="AJ82" t="s">
        <v>0</v>
      </c>
      <c r="AO82" t="s">
        <v>2</v>
      </c>
      <c r="AP82" s="48"/>
      <c r="AQ82" s="48"/>
      <c r="AR82" s="53">
        <v>4.87E-2</v>
      </c>
      <c r="AS82" s="53">
        <v>0.1056</v>
      </c>
      <c r="AT82" s="53">
        <v>0.12809999999999999</v>
      </c>
      <c r="AU82" s="53">
        <v>0.12130000000000001</v>
      </c>
      <c r="AV82" s="57">
        <v>9.2299999999999993E-2</v>
      </c>
      <c r="AW82" s="48"/>
      <c r="AX82" s="48"/>
      <c r="AY82" s="53">
        <v>9.3399999999999997E-2</v>
      </c>
      <c r="AZ82" s="53">
        <v>0.1132</v>
      </c>
      <c r="BA82" s="53">
        <v>0.1404</v>
      </c>
      <c r="BB82" s="53">
        <v>0.1212</v>
      </c>
      <c r="BC82" s="53">
        <v>0.11550000000000001</v>
      </c>
      <c r="BD82" s="48"/>
      <c r="BE82" s="48"/>
      <c r="BF82" s="53">
        <v>0.1172</v>
      </c>
      <c r="BG82" s="53">
        <v>0.106</v>
      </c>
      <c r="BH82" s="55">
        <v>0.1168</v>
      </c>
      <c r="BI82" s="57">
        <v>0.15229999999999999</v>
      </c>
      <c r="BJ82" s="57">
        <v>0.12180000000000001</v>
      </c>
      <c r="BK82" s="48"/>
      <c r="BL82" s="48"/>
      <c r="BM82" s="57">
        <v>0.1275</v>
      </c>
      <c r="BN82" s="57">
        <v>0.1145</v>
      </c>
      <c r="BO82" s="57">
        <v>0.14349999999999999</v>
      </c>
      <c r="BP82" s="57">
        <v>0.1095</v>
      </c>
      <c r="BQ82" s="60">
        <v>0.1231</v>
      </c>
      <c r="BR82" s="48"/>
      <c r="BS82" s="48"/>
      <c r="BT82" s="48" t="s">
        <v>0</v>
      </c>
      <c r="BU82" t="s">
        <v>0</v>
      </c>
      <c r="CC82" t="s">
        <v>0</v>
      </c>
      <c r="CD82" s="48"/>
      <c r="CE82" s="58">
        <v>7.0300000000000001E-2</v>
      </c>
      <c r="CF82" s="58">
        <v>7.6399999999999996E-2</v>
      </c>
      <c r="CG82" s="53">
        <v>0.1118</v>
      </c>
      <c r="CH82" s="56">
        <v>8.5699999999999998E-2</v>
      </c>
      <c r="CI82" s="56">
        <v>0.1207</v>
      </c>
      <c r="CJ82" s="48"/>
      <c r="CK82" s="48"/>
      <c r="CL82" s="60">
        <v>0.25900000000000001</v>
      </c>
      <c r="CM82" s="56">
        <v>0.184</v>
      </c>
      <c r="CN82" s="56">
        <v>0.20349999999999999</v>
      </c>
      <c r="CO82" s="60">
        <v>0.28820000000000001</v>
      </c>
      <c r="CP82" s="56">
        <v>0.2656</v>
      </c>
      <c r="CQ82" s="48"/>
      <c r="CR82" s="48"/>
      <c r="CS82" s="56">
        <v>0.29380000000000001</v>
      </c>
      <c r="CT82" s="56">
        <v>0.2782</v>
      </c>
      <c r="CU82" s="56">
        <v>0.3644</v>
      </c>
      <c r="CV82" s="57">
        <v>0.50049999999999994</v>
      </c>
      <c r="CW82" s="57">
        <v>0.45300000000000001</v>
      </c>
      <c r="CX82" s="48"/>
      <c r="CY82" s="48"/>
      <c r="CZ82" s="57">
        <v>0.46989999999999998</v>
      </c>
      <c r="DA82" s="57">
        <v>0.39179999999999998</v>
      </c>
      <c r="DB82" s="57">
        <v>0.35139999999999999</v>
      </c>
      <c r="DC82" s="58">
        <v>0.30559999999999998</v>
      </c>
      <c r="DD82" s="58">
        <v>0.30270000000000002</v>
      </c>
      <c r="DE82" s="48"/>
      <c r="DF82" s="48"/>
      <c r="DG82" s="58">
        <v>0.26910000000000001</v>
      </c>
      <c r="DH82" s="58">
        <v>0.26700000000000002</v>
      </c>
      <c r="DP82" t="s">
        <v>0</v>
      </c>
      <c r="DQ82" t="s">
        <v>0</v>
      </c>
      <c r="DR82" t="s">
        <v>0</v>
      </c>
      <c r="DS82" s="60">
        <v>6.4899999999999999E-2</v>
      </c>
      <c r="DT82" s="57">
        <v>5.6000000000000001E-2</v>
      </c>
      <c r="DU82" s="57">
        <v>0.1043</v>
      </c>
      <c r="DV82" s="48"/>
      <c r="DW82" s="48" t="s">
        <v>0</v>
      </c>
      <c r="DX82" s="57">
        <v>8.0199999999999994E-2</v>
      </c>
      <c r="DY82" s="53">
        <v>8.6400000000000005E-2</v>
      </c>
      <c r="DZ82" s="53">
        <v>0.1706</v>
      </c>
      <c r="EA82" s="53">
        <v>0.27010000000000001</v>
      </c>
      <c r="EB82" s="53">
        <v>0.28189999999999998</v>
      </c>
      <c r="EC82" s="48" t="s">
        <v>0</v>
      </c>
      <c r="ED82" s="48" t="s">
        <v>0</v>
      </c>
      <c r="EE82" s="53">
        <v>0.32400000000000001</v>
      </c>
      <c r="EF82" s="53">
        <v>0.36470000000000002</v>
      </c>
      <c r="EG82" s="53">
        <v>0.27010000000000001</v>
      </c>
      <c r="EH82" s="53">
        <v>0.29949999999999999</v>
      </c>
      <c r="EI82" s="53">
        <v>0.318</v>
      </c>
      <c r="EJ82" s="48" t="s">
        <v>0</v>
      </c>
      <c r="EK82" s="59"/>
      <c r="EL82" s="53">
        <v>0.30459999999999998</v>
      </c>
      <c r="EM82" s="53">
        <v>0.2747</v>
      </c>
      <c r="EN82" s="53">
        <v>0.32729999999999998</v>
      </c>
      <c r="EO82" s="53">
        <v>0.37819999999999998</v>
      </c>
      <c r="EP82" s="53">
        <v>0.40250000000000002</v>
      </c>
      <c r="EQ82" s="48" t="s">
        <v>0</v>
      </c>
      <c r="ER82" s="59"/>
      <c r="ES82" s="53">
        <v>0.47510000000000002</v>
      </c>
      <c r="ET82" s="53">
        <v>0.50449999999999995</v>
      </c>
      <c r="EU82" s="53">
        <v>0.54759999999999998</v>
      </c>
      <c r="EV82" s="53">
        <v>0.47420000000000001</v>
      </c>
      <c r="EW82" s="48" t="s">
        <v>0</v>
      </c>
      <c r="FI82" s="53">
        <v>0.37709999999999999</v>
      </c>
      <c r="FJ82" s="48"/>
      <c r="FK82" s="48"/>
      <c r="FL82" s="53">
        <v>0.40289999999999998</v>
      </c>
      <c r="FM82" s="53">
        <v>0.42009999999999997</v>
      </c>
      <c r="FN82" s="53">
        <v>0.41239999999999999</v>
      </c>
      <c r="FO82" s="53">
        <v>0.49440000000000001</v>
      </c>
      <c r="FP82" s="53">
        <v>0.52349999999999997</v>
      </c>
      <c r="FQ82" s="48"/>
      <c r="FR82" s="48"/>
      <c r="FS82" s="53">
        <v>0.51359999999999995</v>
      </c>
      <c r="FT82" s="53">
        <v>0.48909999999999998</v>
      </c>
      <c r="FU82" s="53">
        <v>0.49680000000000002</v>
      </c>
      <c r="FV82" s="53">
        <v>0.50519999999999998</v>
      </c>
      <c r="FW82" s="53">
        <v>0.46829999999999999</v>
      </c>
      <c r="FX82" s="48"/>
      <c r="FY82" s="48"/>
      <c r="FZ82" s="53">
        <v>0.5625</v>
      </c>
      <c r="GA82" s="53">
        <v>0.57030000000000003</v>
      </c>
      <c r="GB82" s="53">
        <v>0.61980000000000002</v>
      </c>
      <c r="GC82" s="53">
        <v>0.60219999999999996</v>
      </c>
      <c r="GD82" s="53">
        <v>0.58689999999999998</v>
      </c>
      <c r="GE82" s="48"/>
      <c r="GF82" s="48"/>
      <c r="GG82" s="53">
        <v>0.59770000000000001</v>
      </c>
      <c r="GH82" s="53">
        <v>0.67220000000000002</v>
      </c>
      <c r="GI82" s="53">
        <v>0.64880000000000004</v>
      </c>
      <c r="GJ82" s="53">
        <v>0.64590000000000003</v>
      </c>
      <c r="GK82" s="53">
        <v>0.67749999999999999</v>
      </c>
      <c r="GL82" s="48"/>
      <c r="GM82" s="48" t="s">
        <v>0</v>
      </c>
      <c r="GU82" t="s">
        <v>0</v>
      </c>
      <c r="GW82" t="s">
        <v>0</v>
      </c>
      <c r="GX82" t="s">
        <v>0</v>
      </c>
      <c r="GY82" t="s">
        <v>0</v>
      </c>
      <c r="GZ82" s="53">
        <v>0.78459999999999996</v>
      </c>
      <c r="HA82" s="53">
        <v>0.88529999999999998</v>
      </c>
      <c r="HB82" s="53">
        <v>0.89959999999999996</v>
      </c>
      <c r="HC82" s="53">
        <v>0.90639999999999998</v>
      </c>
      <c r="HD82" s="53">
        <v>0.92749999999999999</v>
      </c>
      <c r="HE82" s="48" t="s">
        <v>0</v>
      </c>
      <c r="HF82" s="48"/>
      <c r="HG82" s="53">
        <v>0.95279999999999998</v>
      </c>
      <c r="HH82" s="53">
        <v>0.87849999999999995</v>
      </c>
      <c r="HI82" s="53">
        <v>0.89610000000000001</v>
      </c>
      <c r="HJ82" s="53">
        <v>0.77580000000000005</v>
      </c>
      <c r="HK82" s="53">
        <v>0.80840000000000001</v>
      </c>
      <c r="HL82" s="48" t="s">
        <v>0</v>
      </c>
      <c r="HM82" s="48"/>
      <c r="HN82" s="53">
        <v>0.85089999999999999</v>
      </c>
      <c r="HO82" s="53">
        <v>0.82679999999999998</v>
      </c>
      <c r="HP82" s="53">
        <v>0.81799999999999995</v>
      </c>
      <c r="HQ82" s="53">
        <v>0.80610000000000004</v>
      </c>
      <c r="HR82" s="53">
        <v>0.79879999999999995</v>
      </c>
      <c r="HS82" s="59" t="s">
        <v>0</v>
      </c>
      <c r="HT82" s="48"/>
      <c r="HU82" s="53">
        <v>0.84379999999999999</v>
      </c>
      <c r="HV82" s="53">
        <v>0.85189999999999999</v>
      </c>
      <c r="HW82" s="53">
        <v>0.82569999999999999</v>
      </c>
      <c r="HX82" s="53">
        <v>0.84830000000000005</v>
      </c>
      <c r="HY82" s="53">
        <v>0.82889999999999997</v>
      </c>
      <c r="HZ82" s="48"/>
      <c r="IA82" s="48"/>
      <c r="IB82" s="53">
        <v>0.83789999999999998</v>
      </c>
      <c r="IC82" s="53">
        <v>0.86029999999999995</v>
      </c>
      <c r="ID82" s="48" t="s">
        <v>0</v>
      </c>
      <c r="IO82" t="s">
        <v>0</v>
      </c>
      <c r="IP82" t="s">
        <v>0</v>
      </c>
      <c r="IQ82" t="s">
        <v>0</v>
      </c>
      <c r="IR82" s="51">
        <v>3.8300000000000001E-2</v>
      </c>
      <c r="IS82" s="49">
        <v>5.4199999999999998E-2</v>
      </c>
      <c r="IT82" s="49">
        <v>7.0900000000000005E-2</v>
      </c>
      <c r="IU82" s="48"/>
      <c r="IV82" s="48" t="s">
        <v>0</v>
      </c>
      <c r="IW82" s="49">
        <v>6.7599999999999993E-2</v>
      </c>
      <c r="IX82" s="49">
        <v>6.6299999999999998E-2</v>
      </c>
      <c r="IY82" s="51">
        <v>7.4800000000000005E-2</v>
      </c>
      <c r="IZ82" s="51">
        <v>8.43E-2</v>
      </c>
      <c r="JA82" s="51">
        <v>9.6199999999999994E-2</v>
      </c>
      <c r="JB82" s="48" t="s">
        <v>0</v>
      </c>
      <c r="JC82" s="48" t="s">
        <v>0</v>
      </c>
      <c r="JD82" s="51">
        <v>5.91E-2</v>
      </c>
      <c r="JE82" s="58">
        <v>6.8699999999999997E-2</v>
      </c>
      <c r="JF82" s="49">
        <v>5.91E-2</v>
      </c>
      <c r="JG82" s="58">
        <v>5.96E-2</v>
      </c>
      <c r="JH82" s="58">
        <v>7.2999999999999995E-2</v>
      </c>
      <c r="JI82" s="48" t="s">
        <v>0</v>
      </c>
      <c r="JJ82" s="59"/>
      <c r="JK82" s="51">
        <v>9.1399999999999995E-2</v>
      </c>
      <c r="JL82" s="53">
        <v>0.13900000000000001</v>
      </c>
      <c r="JM82" s="53">
        <v>0.1457</v>
      </c>
      <c r="JN82" s="58">
        <v>0.12889999999999999</v>
      </c>
      <c r="JO82" s="58">
        <v>0.1502</v>
      </c>
      <c r="JP82" s="48" t="s">
        <v>0</v>
      </c>
      <c r="JQ82" s="59"/>
      <c r="JR82" s="58">
        <v>0.18379999999999999</v>
      </c>
      <c r="JS82" s="58">
        <v>0.15759999999999999</v>
      </c>
      <c r="JT82" s="58">
        <v>0.1885</v>
      </c>
      <c r="JU82" s="51">
        <v>0.22389999999999999</v>
      </c>
      <c r="JV82" s="51">
        <v>0.252</v>
      </c>
      <c r="KJ82" t="s">
        <v>0</v>
      </c>
      <c r="KK82" s="48"/>
      <c r="KL82" s="48"/>
      <c r="KM82" s="51">
        <v>0.25729999999999997</v>
      </c>
      <c r="KN82" s="51">
        <v>0.23230000000000001</v>
      </c>
      <c r="KO82" s="51">
        <v>0.23100000000000001</v>
      </c>
      <c r="KP82" s="51">
        <v>0.24210000000000001</v>
      </c>
      <c r="KQ82" s="51">
        <v>0.23569999999999999</v>
      </c>
      <c r="KR82" s="48"/>
      <c r="KS82" s="48"/>
      <c r="KT82" s="51">
        <v>0.25519999999999998</v>
      </c>
      <c r="KU82" s="51">
        <v>0.2429</v>
      </c>
      <c r="KV82" s="51">
        <v>0.218</v>
      </c>
      <c r="KW82" s="51">
        <v>0.2399</v>
      </c>
      <c r="KX82" s="51">
        <v>0.2487</v>
      </c>
      <c r="KY82" s="48"/>
      <c r="KZ82" s="48"/>
      <c r="LA82" s="51">
        <v>0.23449999999999999</v>
      </c>
      <c r="LB82" s="51">
        <v>0.28839999999999999</v>
      </c>
      <c r="LC82" s="51">
        <v>0.2487</v>
      </c>
      <c r="LD82" s="51">
        <v>0.30640000000000001</v>
      </c>
      <c r="LE82" s="51">
        <v>0.24590000000000001</v>
      </c>
      <c r="LF82" s="48"/>
      <c r="LG82" s="48"/>
      <c r="LH82" s="51">
        <v>0.23769999999999999</v>
      </c>
      <c r="LI82" s="51">
        <v>0.27310000000000001</v>
      </c>
      <c r="LJ82" s="51">
        <v>0.28399999999999997</v>
      </c>
      <c r="LK82" s="51">
        <v>0.27789999999999998</v>
      </c>
      <c r="LL82" s="51">
        <v>0.30980000000000002</v>
      </c>
      <c r="LM82" s="48"/>
      <c r="LN82" s="48"/>
      <c r="LO82" s="51">
        <v>0.31709999999999999</v>
      </c>
      <c r="MC82" t="s">
        <v>0</v>
      </c>
      <c r="MD82" t="s">
        <v>0</v>
      </c>
      <c r="ME82" s="51">
        <v>0.33100000000000002</v>
      </c>
      <c r="MF82" s="51">
        <v>0.32319999999999999</v>
      </c>
      <c r="MG82" s="51">
        <v>0.30480000000000002</v>
      </c>
      <c r="MH82" s="51">
        <v>0.3004</v>
      </c>
      <c r="MI82" s="48" t="s">
        <v>0</v>
      </c>
      <c r="MJ82" s="48" t="s">
        <v>0</v>
      </c>
      <c r="MK82" s="51">
        <v>0.24229999999999999</v>
      </c>
      <c r="ML82" s="58">
        <v>0.18049999999999999</v>
      </c>
      <c r="MM82" s="58">
        <v>0.16639999999999999</v>
      </c>
      <c r="MN82" s="58">
        <v>0.20250000000000001</v>
      </c>
      <c r="MO82" s="58">
        <v>0.21329999999999999</v>
      </c>
      <c r="MP82" s="48" t="s">
        <v>0</v>
      </c>
      <c r="MQ82" s="48" t="s">
        <v>0</v>
      </c>
      <c r="MR82" s="58">
        <v>0.20899999999999999</v>
      </c>
      <c r="MS82" s="58">
        <v>0.18479999999999999</v>
      </c>
      <c r="MT82" s="58">
        <v>0.1484</v>
      </c>
      <c r="MU82" s="58">
        <v>0.1605</v>
      </c>
      <c r="MV82" s="58">
        <v>0.17219999999999999</v>
      </c>
      <c r="MW82" s="59"/>
      <c r="MX82" s="59" t="s">
        <v>0</v>
      </c>
      <c r="MY82" s="58">
        <v>0.17100000000000001</v>
      </c>
      <c r="MZ82" s="58">
        <v>0.15620000000000001</v>
      </c>
      <c r="NA82" s="58">
        <v>0.17319999999999999</v>
      </c>
      <c r="NB82" s="58">
        <v>0.18740000000000001</v>
      </c>
      <c r="NC82" s="58">
        <v>0.1797</v>
      </c>
      <c r="ND82" s="59"/>
      <c r="NE82" s="48"/>
      <c r="NF82" s="48"/>
      <c r="NG82" s="48"/>
      <c r="NH82" s="48"/>
      <c r="NI82" s="48" t="s">
        <v>0</v>
      </c>
      <c r="NX82" t="s">
        <v>0</v>
      </c>
      <c r="NY82" t="s">
        <v>0</v>
      </c>
      <c r="NZ82" s="48"/>
      <c r="OA82" s="48"/>
      <c r="OB82" s="48"/>
      <c r="OC82" s="48"/>
      <c r="OD82" s="48" t="s">
        <v>0</v>
      </c>
      <c r="OE82" s="48" t="s">
        <v>0</v>
      </c>
      <c r="OF82" s="48"/>
      <c r="OG82" s="48"/>
      <c r="OH82" s="48"/>
      <c r="OI82" s="48"/>
      <c r="OJ82" s="48" t="s">
        <v>0</v>
      </c>
      <c r="OK82" s="48" t="s">
        <v>0</v>
      </c>
      <c r="OL82" s="48" t="s">
        <v>0</v>
      </c>
      <c r="OM82" s="48"/>
      <c r="ON82" s="48"/>
      <c r="OO82" s="48"/>
      <c r="OP82" s="48"/>
      <c r="OQ82" s="48" t="s">
        <v>0</v>
      </c>
      <c r="OR82" s="59"/>
      <c r="OS82" s="59" t="s">
        <v>0</v>
      </c>
      <c r="OT82" s="48"/>
      <c r="OU82" s="48"/>
      <c r="OV82" s="48"/>
      <c r="OW82" s="48"/>
      <c r="OX82" s="48" t="s">
        <v>0</v>
      </c>
      <c r="OY82" s="59"/>
      <c r="OZ82" s="48"/>
      <c r="PA82" s="48"/>
      <c r="PB82" s="48"/>
      <c r="PC82" s="48"/>
      <c r="PD82" s="48" t="s">
        <v>0</v>
      </c>
      <c r="PT82" t="s">
        <v>0</v>
      </c>
      <c r="PU82" t="s">
        <v>0</v>
      </c>
      <c r="PV82" s="48"/>
      <c r="PW82" s="48"/>
      <c r="PX82" s="48"/>
      <c r="PY82" s="48"/>
      <c r="PZ82" s="48" t="s">
        <v>0</v>
      </c>
      <c r="QA82" s="48" t="s">
        <v>0</v>
      </c>
      <c r="QB82" s="48"/>
      <c r="QC82" s="48"/>
      <c r="QD82" s="48"/>
      <c r="QE82" s="48"/>
      <c r="QF82" s="48" t="s">
        <v>0</v>
      </c>
      <c r="QG82" s="48" t="s">
        <v>0</v>
      </c>
      <c r="QH82" s="48" t="s">
        <v>0</v>
      </c>
      <c r="QI82" s="48"/>
      <c r="QJ82" s="48"/>
      <c r="QK82" s="48"/>
      <c r="QL82" s="48"/>
      <c r="QM82" s="48" t="s">
        <v>0</v>
      </c>
      <c r="QN82" s="59"/>
      <c r="QO82" s="59" t="s">
        <v>0</v>
      </c>
      <c r="QP82" s="48"/>
      <c r="QQ82" s="48"/>
      <c r="QR82" s="48"/>
      <c r="QS82" s="48"/>
      <c r="QT82" s="48" t="s">
        <v>0</v>
      </c>
      <c r="QU82" s="59"/>
      <c r="QV82" s="48"/>
      <c r="QW82" s="48"/>
      <c r="QX82" s="48"/>
      <c r="QY82" s="48"/>
      <c r="QZ82" s="48" t="s">
        <v>0</v>
      </c>
      <c r="RQ82" t="s">
        <v>0</v>
      </c>
      <c r="RR82" t="s">
        <v>0</v>
      </c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 t="s">
        <v>0</v>
      </c>
      <c r="SW82" s="29"/>
    </row>
    <row r="83" spans="1:520" ht="15.75" thickBot="1" x14ac:dyDescent="0.3">
      <c r="C83" t="s">
        <v>0</v>
      </c>
      <c r="D83" s="55">
        <v>9.4999999999999998E-3</v>
      </c>
      <c r="E83" s="55">
        <v>2.5899999999999999E-2</v>
      </c>
      <c r="F83" s="57">
        <v>4.1099999999999998E-2</v>
      </c>
      <c r="G83" s="48" t="s">
        <v>0</v>
      </c>
      <c r="H83" s="48" t="s">
        <v>0</v>
      </c>
      <c r="I83" s="60">
        <v>3.9199999999999999E-2</v>
      </c>
      <c r="J83" s="60">
        <v>5.5599999999999997E-2</v>
      </c>
      <c r="K83" s="57">
        <v>7.0699999999999999E-2</v>
      </c>
      <c r="L83" s="57">
        <v>8.3299999999999999E-2</v>
      </c>
      <c r="M83" s="57">
        <v>6.8199999999999997E-2</v>
      </c>
      <c r="N83" s="48" t="s">
        <v>0</v>
      </c>
      <c r="O83" s="48"/>
      <c r="P83" s="57">
        <v>7.1499999999999994E-2</v>
      </c>
      <c r="Q83" s="57">
        <v>7.0900000000000005E-2</v>
      </c>
      <c r="R83" s="56">
        <v>8.8300000000000003E-2</v>
      </c>
      <c r="S83" s="56">
        <v>8.0799999999999997E-2</v>
      </c>
      <c r="T83" s="57">
        <v>7.4700000000000003E-2</v>
      </c>
      <c r="U83" s="48" t="s">
        <v>0</v>
      </c>
      <c r="V83" s="48"/>
      <c r="W83" s="57">
        <v>7.4099999999999999E-2</v>
      </c>
      <c r="X83" s="57">
        <v>8.3000000000000004E-2</v>
      </c>
      <c r="Y83" s="57">
        <v>7.9200000000000007E-2</v>
      </c>
      <c r="Z83" s="57">
        <v>8.0799999999999997E-2</v>
      </c>
      <c r="AA83" s="57">
        <v>9.4200000000000006E-2</v>
      </c>
      <c r="AB83" s="48" t="s">
        <v>0</v>
      </c>
      <c r="AC83" s="48"/>
      <c r="AD83" s="57">
        <v>0.1129</v>
      </c>
      <c r="AE83" s="57">
        <v>0.11799999999999999</v>
      </c>
      <c r="AF83" s="57">
        <v>0.12770000000000001</v>
      </c>
      <c r="AG83" s="57">
        <v>0.12659999999999999</v>
      </c>
      <c r="AH83" s="56">
        <v>0.1389</v>
      </c>
      <c r="AI83" t="s">
        <v>0</v>
      </c>
      <c r="AP83" s="48" t="s">
        <v>0</v>
      </c>
      <c r="AQ83" s="48" t="s">
        <v>0</v>
      </c>
      <c r="AR83" s="57">
        <v>4.0399999999999998E-2</v>
      </c>
      <c r="AS83" s="49">
        <v>7.3800000000000004E-2</v>
      </c>
      <c r="AT83" s="49">
        <v>6.4100000000000004E-2</v>
      </c>
      <c r="AU83" s="57">
        <v>6.1199999999999997E-2</v>
      </c>
      <c r="AV83" s="53">
        <v>7.6499999999999999E-2</v>
      </c>
      <c r="AW83" s="48" t="s">
        <v>0</v>
      </c>
      <c r="AX83" s="48" t="s">
        <v>0</v>
      </c>
      <c r="AY83" s="57">
        <v>9.2299999999999993E-2</v>
      </c>
      <c r="AZ83" s="57">
        <v>7.5200000000000003E-2</v>
      </c>
      <c r="BA83" s="49">
        <v>7.0099999999999996E-2</v>
      </c>
      <c r="BB83" s="57">
        <v>7.3499999999999996E-2</v>
      </c>
      <c r="BC83" s="57">
        <v>7.85E-2</v>
      </c>
      <c r="BD83" s="48" t="s">
        <v>0</v>
      </c>
      <c r="BE83" s="48" t="s">
        <v>0</v>
      </c>
      <c r="BF83" s="57">
        <v>7.8E-2</v>
      </c>
      <c r="BG83" s="57">
        <v>0.10009999999999999</v>
      </c>
      <c r="BH83" s="57">
        <v>0.11650000000000001</v>
      </c>
      <c r="BI83" s="55">
        <v>0.12709999999999999</v>
      </c>
      <c r="BJ83" s="55">
        <v>0.1216</v>
      </c>
      <c r="BK83" s="48" t="s">
        <v>0</v>
      </c>
      <c r="BL83" s="48" t="s">
        <v>0</v>
      </c>
      <c r="BM83" s="55">
        <v>8.2500000000000004E-2</v>
      </c>
      <c r="BN83" s="55">
        <v>7.5999999999999998E-2</v>
      </c>
      <c r="BO83" s="55">
        <v>6.9800000000000001E-2</v>
      </c>
      <c r="BP83" s="58">
        <v>7.3700000000000002E-2</v>
      </c>
      <c r="BQ83" s="57">
        <v>0.1166</v>
      </c>
      <c r="BR83" s="48" t="s">
        <v>0</v>
      </c>
      <c r="BS83" s="48" t="s">
        <v>0</v>
      </c>
      <c r="BT83" s="48" t="s">
        <v>0</v>
      </c>
      <c r="BU83" t="s">
        <v>0</v>
      </c>
      <c r="CC83" t="s">
        <v>0</v>
      </c>
      <c r="CD83" s="48" t="s">
        <v>0</v>
      </c>
      <c r="CE83" s="56">
        <v>3.44E-2</v>
      </c>
      <c r="CF83" s="53">
        <v>6.7500000000000004E-2</v>
      </c>
      <c r="CG83" s="58">
        <v>3.5999999999999997E-2</v>
      </c>
      <c r="CH83" s="58">
        <v>7.9600000000000004E-2</v>
      </c>
      <c r="CI83" s="58">
        <v>8.8999999999999996E-2</v>
      </c>
      <c r="CJ83" s="48" t="s">
        <v>0</v>
      </c>
      <c r="CK83" s="48" t="s">
        <v>0</v>
      </c>
      <c r="CL83" s="56">
        <v>0.2195</v>
      </c>
      <c r="CM83" s="58">
        <v>0.1794</v>
      </c>
      <c r="CN83" s="60">
        <v>0.17580000000000001</v>
      </c>
      <c r="CO83" s="56">
        <v>0.26829999999999998</v>
      </c>
      <c r="CP83" s="58">
        <v>0.2291</v>
      </c>
      <c r="CQ83" s="48" t="s">
        <v>0</v>
      </c>
      <c r="CR83" s="48" t="s">
        <v>0</v>
      </c>
      <c r="CS83" s="58">
        <v>0.2833</v>
      </c>
      <c r="CT83" s="58">
        <v>0.255</v>
      </c>
      <c r="CU83" s="58">
        <v>0.33910000000000001</v>
      </c>
      <c r="CV83" s="52">
        <v>0.35189999999999999</v>
      </c>
      <c r="CW83" s="52">
        <v>0.3458</v>
      </c>
      <c r="CX83" s="48" t="s">
        <v>0</v>
      </c>
      <c r="CY83" s="48" t="s">
        <v>0</v>
      </c>
      <c r="CZ83" s="52">
        <v>0.35510000000000003</v>
      </c>
      <c r="DA83" s="52">
        <v>0.31780000000000003</v>
      </c>
      <c r="DB83" s="58">
        <v>0.3004</v>
      </c>
      <c r="DC83" s="56">
        <v>0.23760000000000001</v>
      </c>
      <c r="DD83" s="56">
        <v>0.26250000000000001</v>
      </c>
      <c r="DE83" s="48" t="s">
        <v>0</v>
      </c>
      <c r="DF83" s="48" t="s">
        <v>0</v>
      </c>
      <c r="DG83" s="56">
        <v>0.2198</v>
      </c>
      <c r="DH83" s="56">
        <v>0.20380000000000001</v>
      </c>
      <c r="DI83" t="s">
        <v>0</v>
      </c>
      <c r="DQ83" t="s">
        <v>0</v>
      </c>
      <c r="DR83" t="s">
        <v>0</v>
      </c>
      <c r="DS83" s="57">
        <v>3.7900000000000003E-2</v>
      </c>
      <c r="DT83" s="52">
        <v>5.6000000000000001E-2</v>
      </c>
      <c r="DU83" s="52">
        <v>9.5000000000000001E-2</v>
      </c>
      <c r="DV83" s="48" t="s">
        <v>0</v>
      </c>
      <c r="DW83" s="48" t="s">
        <v>0</v>
      </c>
      <c r="DX83" s="52">
        <v>7.3200000000000001E-2</v>
      </c>
      <c r="DY83" s="52">
        <v>6.5000000000000002E-2</v>
      </c>
      <c r="DZ83" s="49">
        <v>7.7499999999999999E-2</v>
      </c>
      <c r="EA83" s="49">
        <v>0.12970000000000001</v>
      </c>
      <c r="EB83" s="49">
        <v>0.11559999999999999</v>
      </c>
      <c r="EC83" s="48" t="s">
        <v>0</v>
      </c>
      <c r="ED83" s="48"/>
      <c r="EE83" s="49">
        <v>0.11269999999999999</v>
      </c>
      <c r="EF83" s="49">
        <v>9.2399999999999996E-2</v>
      </c>
      <c r="EG83" s="51">
        <v>7.2900000000000006E-2</v>
      </c>
      <c r="EH83" s="51">
        <v>5.5199999999999999E-2</v>
      </c>
      <c r="EI83" s="51">
        <v>5.2400000000000002E-2</v>
      </c>
      <c r="EJ83" s="48" t="s">
        <v>0</v>
      </c>
      <c r="EK83" s="48"/>
      <c r="EL83" s="49">
        <v>7.9100000000000004E-2</v>
      </c>
      <c r="EM83" s="49">
        <v>2.2100000000000002E-2</v>
      </c>
      <c r="EN83" s="52">
        <v>1.54E-2</v>
      </c>
      <c r="EO83" s="49">
        <v>5.8000000000000003E-2</v>
      </c>
      <c r="EP83" s="49">
        <v>5.8700000000000002E-2</v>
      </c>
      <c r="EQ83" s="48" t="s">
        <v>0</v>
      </c>
      <c r="ER83" s="48"/>
      <c r="ES83" s="49">
        <v>8.0699999999999994E-2</v>
      </c>
      <c r="ET83" s="49">
        <v>8.5500000000000007E-2</v>
      </c>
      <c r="EU83" s="49">
        <v>0.15379999999999999</v>
      </c>
      <c r="EV83" s="49">
        <v>0.13700000000000001</v>
      </c>
      <c r="EW83" s="48" t="s">
        <v>0</v>
      </c>
      <c r="EX83" t="s">
        <v>0</v>
      </c>
      <c r="FI83" s="49">
        <v>7.2999999999999995E-2</v>
      </c>
      <c r="FJ83" s="48" t="s">
        <v>0</v>
      </c>
      <c r="FK83" s="48" t="s">
        <v>0</v>
      </c>
      <c r="FL83" s="49">
        <v>7.6499999999999999E-2</v>
      </c>
      <c r="FM83" s="49">
        <v>9.2499999999999999E-2</v>
      </c>
      <c r="FN83" s="49">
        <v>6.2100000000000002E-2</v>
      </c>
      <c r="FO83" s="49">
        <v>0.12470000000000001</v>
      </c>
      <c r="FP83" s="49">
        <v>0.18049999999999999</v>
      </c>
      <c r="FQ83" s="48" t="s">
        <v>0</v>
      </c>
      <c r="FR83" s="48" t="s">
        <v>0</v>
      </c>
      <c r="FS83" s="49">
        <v>0.1338</v>
      </c>
      <c r="FT83" s="49">
        <v>0.13120000000000001</v>
      </c>
      <c r="FU83" s="49">
        <v>3.2800000000000003E-2</v>
      </c>
      <c r="FV83" s="49">
        <v>3.32E-2</v>
      </c>
      <c r="FW83" s="57">
        <v>9.7000000000000003E-3</v>
      </c>
      <c r="FX83" s="48" t="s">
        <v>0</v>
      </c>
      <c r="FY83" s="48" t="s">
        <v>0</v>
      </c>
      <c r="FZ83" s="49">
        <v>6.13E-2</v>
      </c>
      <c r="GA83" s="49">
        <v>0.1062</v>
      </c>
      <c r="GB83" s="49">
        <v>0.17330000000000001</v>
      </c>
      <c r="GC83" s="49">
        <v>0.1633</v>
      </c>
      <c r="GD83" s="49">
        <v>0.14910000000000001</v>
      </c>
      <c r="GE83" s="48" t="s">
        <v>0</v>
      </c>
      <c r="GF83" s="48" t="s">
        <v>0</v>
      </c>
      <c r="GG83" s="49">
        <v>0.15440000000000001</v>
      </c>
      <c r="GH83" s="49">
        <v>0.22309999999999999</v>
      </c>
      <c r="GI83" s="49">
        <v>0.224</v>
      </c>
      <c r="GJ83" s="49">
        <v>0.2336</v>
      </c>
      <c r="GK83" s="49">
        <v>0.2162</v>
      </c>
      <c r="GL83" s="48" t="s">
        <v>0</v>
      </c>
      <c r="GM83" s="48" t="s">
        <v>0</v>
      </c>
      <c r="GN83" t="s">
        <v>0</v>
      </c>
      <c r="GX83" t="s">
        <v>0</v>
      </c>
      <c r="GY83" t="s">
        <v>0</v>
      </c>
      <c r="GZ83" s="49">
        <v>0.28179999999999999</v>
      </c>
      <c r="HA83" s="49">
        <v>0.35799999999999998</v>
      </c>
      <c r="HB83" s="49">
        <v>0.41799999999999998</v>
      </c>
      <c r="HC83" s="49">
        <v>0.44700000000000001</v>
      </c>
      <c r="HD83" s="49">
        <v>0.49730000000000002</v>
      </c>
      <c r="HE83" s="48" t="s">
        <v>0</v>
      </c>
      <c r="HF83" s="48" t="s">
        <v>0</v>
      </c>
      <c r="HG83" s="49">
        <v>0.53010000000000002</v>
      </c>
      <c r="HH83" s="49">
        <v>0.46760000000000002</v>
      </c>
      <c r="HI83" s="49">
        <v>0.46949999999999997</v>
      </c>
      <c r="HJ83" s="49">
        <v>0.38969999999999999</v>
      </c>
      <c r="HK83" s="49">
        <v>0.43049999999999999</v>
      </c>
      <c r="HL83" s="48" t="s">
        <v>0</v>
      </c>
      <c r="HM83" s="48" t="s">
        <v>0</v>
      </c>
      <c r="HN83" s="49">
        <v>0.443</v>
      </c>
      <c r="HO83" s="49">
        <v>0.42670000000000002</v>
      </c>
      <c r="HP83" s="49">
        <v>0.43540000000000001</v>
      </c>
      <c r="HQ83" s="49">
        <v>0.42259999999999998</v>
      </c>
      <c r="HR83" s="49">
        <v>0.40649999999999997</v>
      </c>
      <c r="HS83" s="48" t="s">
        <v>0</v>
      </c>
      <c r="HT83" s="48" t="s">
        <v>0</v>
      </c>
      <c r="HU83" s="49">
        <v>0.4597</v>
      </c>
      <c r="HV83" s="49">
        <v>0.45750000000000002</v>
      </c>
      <c r="HW83" s="49">
        <v>0.39439999999999997</v>
      </c>
      <c r="HX83" s="49">
        <v>0.42270000000000002</v>
      </c>
      <c r="HY83" s="49">
        <v>0.4259</v>
      </c>
      <c r="HZ83" s="48" t="s">
        <v>0</v>
      </c>
      <c r="IA83" s="48" t="s">
        <v>0</v>
      </c>
      <c r="IB83" s="49">
        <v>0.42820000000000003</v>
      </c>
      <c r="IC83" s="49">
        <v>0.4506</v>
      </c>
      <c r="ID83" s="48" t="s">
        <v>0</v>
      </c>
      <c r="IE83" t="s">
        <v>0</v>
      </c>
      <c r="IP83" t="s">
        <v>0</v>
      </c>
      <c r="IQ83" t="s">
        <v>0</v>
      </c>
      <c r="IR83" s="60">
        <v>2.1499999999999998E-2</v>
      </c>
      <c r="IS83" s="51">
        <v>2.6800000000000001E-2</v>
      </c>
      <c r="IT83" s="51">
        <v>2.8500000000000001E-2</v>
      </c>
      <c r="IU83" s="48" t="s">
        <v>0</v>
      </c>
      <c r="IV83" s="48" t="s">
        <v>0</v>
      </c>
      <c r="IW83" s="53">
        <v>4.4400000000000002E-2</v>
      </c>
      <c r="IX83" s="51">
        <v>5.8400000000000001E-2</v>
      </c>
      <c r="IY83" s="49">
        <v>7.3599999999999999E-2</v>
      </c>
      <c r="IZ83" s="49">
        <v>7.8600000000000003E-2</v>
      </c>
      <c r="JA83" s="49">
        <v>8.1000000000000003E-2</v>
      </c>
      <c r="JB83" s="48" t="s">
        <v>0</v>
      </c>
      <c r="JC83" s="48"/>
      <c r="JD83" s="49">
        <v>4.7500000000000001E-2</v>
      </c>
      <c r="JE83" s="51">
        <v>5.0299999999999997E-2</v>
      </c>
      <c r="JF83" s="58">
        <v>5.6399999999999999E-2</v>
      </c>
      <c r="JG83" s="51">
        <v>5.5399999999999998E-2</v>
      </c>
      <c r="JH83" s="51">
        <v>4.65E-2</v>
      </c>
      <c r="JI83" s="48" t="s">
        <v>0</v>
      </c>
      <c r="JJ83" s="48"/>
      <c r="JK83" s="58">
        <v>7.4700000000000003E-2</v>
      </c>
      <c r="JL83" s="51">
        <v>8.6199999999999999E-2</v>
      </c>
      <c r="JM83" s="58">
        <v>0.1082</v>
      </c>
      <c r="JN83" s="53">
        <v>9.1300000000000006E-2</v>
      </c>
      <c r="JO83" s="51">
        <v>0.1014</v>
      </c>
      <c r="JP83" s="48" t="s">
        <v>0</v>
      </c>
      <c r="JQ83" s="48"/>
      <c r="JR83" s="51">
        <v>0.1187</v>
      </c>
      <c r="JS83" s="51">
        <v>0.153</v>
      </c>
      <c r="JT83" s="51">
        <v>0.16850000000000001</v>
      </c>
      <c r="JU83" s="58">
        <v>0.21240000000000001</v>
      </c>
      <c r="JV83" s="58">
        <v>0.20050000000000001</v>
      </c>
      <c r="JW83" t="s">
        <v>0</v>
      </c>
      <c r="KJ83" t="s">
        <v>0</v>
      </c>
      <c r="KK83" s="48" t="s">
        <v>0</v>
      </c>
      <c r="KL83" s="48" t="s">
        <v>0</v>
      </c>
      <c r="KM83" s="58">
        <v>0.19839999999999999</v>
      </c>
      <c r="KN83" s="58">
        <v>0.20469999999999999</v>
      </c>
      <c r="KO83" s="58">
        <v>0.22159999999999999</v>
      </c>
      <c r="KP83" s="58">
        <v>0.22059999999999999</v>
      </c>
      <c r="KQ83" s="58">
        <v>0.20530000000000001</v>
      </c>
      <c r="KR83" s="48" t="s">
        <v>0</v>
      </c>
      <c r="KS83" s="48" t="s">
        <v>0</v>
      </c>
      <c r="KT83" s="58">
        <v>0.1749</v>
      </c>
      <c r="KU83" s="58">
        <v>0.1817</v>
      </c>
      <c r="KV83" s="58">
        <v>0.2029</v>
      </c>
      <c r="KW83" s="58">
        <v>0.2253</v>
      </c>
      <c r="KX83" s="58">
        <v>0.23719999999999999</v>
      </c>
      <c r="KY83" s="48" t="s">
        <v>0</v>
      </c>
      <c r="KZ83" s="48" t="s">
        <v>0</v>
      </c>
      <c r="LA83" s="58">
        <v>0.23219999999999999</v>
      </c>
      <c r="LB83" s="58">
        <v>0.23980000000000001</v>
      </c>
      <c r="LC83" s="58">
        <v>0.2301</v>
      </c>
      <c r="LD83" s="58">
        <v>0.21920000000000001</v>
      </c>
      <c r="LE83" s="58">
        <v>0.19400000000000001</v>
      </c>
      <c r="LF83" s="48" t="s">
        <v>0</v>
      </c>
      <c r="LG83" s="48" t="s">
        <v>0</v>
      </c>
      <c r="LH83" s="58">
        <v>0.2001</v>
      </c>
      <c r="LI83" s="58">
        <v>0.21079999999999999</v>
      </c>
      <c r="LJ83" s="58">
        <v>0.17780000000000001</v>
      </c>
      <c r="LK83" s="58">
        <v>0.17219999999999999</v>
      </c>
      <c r="LL83" s="58">
        <v>0.16450000000000001</v>
      </c>
      <c r="LM83" s="48" t="s">
        <v>0</v>
      </c>
      <c r="LN83" s="48" t="s">
        <v>0</v>
      </c>
      <c r="LO83" s="58">
        <v>0.18529999999999999</v>
      </c>
      <c r="LP83" t="s">
        <v>0</v>
      </c>
      <c r="MC83" t="s">
        <v>0</v>
      </c>
      <c r="MD83" t="s">
        <v>0</v>
      </c>
      <c r="ME83" s="58">
        <v>0.17180000000000001</v>
      </c>
      <c r="MF83" s="58">
        <v>0.1406</v>
      </c>
      <c r="MG83" s="58">
        <v>0.16719999999999999</v>
      </c>
      <c r="MH83" s="58">
        <v>0.156</v>
      </c>
      <c r="MI83" s="48" t="s">
        <v>0</v>
      </c>
      <c r="MJ83" s="48" t="s">
        <v>0</v>
      </c>
      <c r="MK83" s="58">
        <v>0.15720000000000001</v>
      </c>
      <c r="ML83" s="51">
        <v>0.16800000000000001</v>
      </c>
      <c r="MM83" s="51">
        <v>0.14430000000000001</v>
      </c>
      <c r="MN83" s="53">
        <v>0.12139999999999999</v>
      </c>
      <c r="MO83" s="53">
        <v>0.1399</v>
      </c>
      <c r="MP83" s="48"/>
      <c r="MQ83" s="48" t="s">
        <v>0</v>
      </c>
      <c r="MR83" s="53">
        <v>0.126</v>
      </c>
      <c r="MS83" s="53">
        <v>0.13059999999999999</v>
      </c>
      <c r="MT83" s="53">
        <v>0.1203</v>
      </c>
      <c r="MU83" s="53">
        <v>0.11749999999999999</v>
      </c>
      <c r="MV83" s="53">
        <v>0.10199999999999999</v>
      </c>
      <c r="MW83" s="48"/>
      <c r="MX83" s="48" t="s">
        <v>0</v>
      </c>
      <c r="MY83" s="53">
        <v>7.3099999999999998E-2</v>
      </c>
      <c r="MZ83" s="52">
        <v>0.12429999999999999</v>
      </c>
      <c r="NA83" s="52">
        <v>0.13750000000000001</v>
      </c>
      <c r="NB83" s="52">
        <v>0.12559999999999999</v>
      </c>
      <c r="NC83" s="52">
        <v>0.1389</v>
      </c>
      <c r="ND83" s="48"/>
      <c r="NE83" s="48" t="s">
        <v>0</v>
      </c>
      <c r="NF83" s="48" t="s">
        <v>0</v>
      </c>
      <c r="NG83" s="48" t="s">
        <v>0</v>
      </c>
      <c r="NH83" s="48" t="s">
        <v>0</v>
      </c>
      <c r="NI83" s="48" t="s">
        <v>0</v>
      </c>
      <c r="NJ83" t="s">
        <v>0</v>
      </c>
      <c r="NX83" t="s">
        <v>0</v>
      </c>
      <c r="NY83" t="s">
        <v>0</v>
      </c>
      <c r="NZ83" s="48" t="s">
        <v>0</v>
      </c>
      <c r="OA83" s="48" t="s">
        <v>0</v>
      </c>
      <c r="OB83" s="48" t="s">
        <v>0</v>
      </c>
      <c r="OC83" s="48" t="s">
        <v>0</v>
      </c>
      <c r="OD83" s="48" t="s">
        <v>0</v>
      </c>
      <c r="OE83" s="48" t="s">
        <v>0</v>
      </c>
      <c r="OF83" s="48" t="s">
        <v>0</v>
      </c>
      <c r="OG83" s="48" t="s">
        <v>0</v>
      </c>
      <c r="OH83" s="48" t="s">
        <v>0</v>
      </c>
      <c r="OI83" s="48" t="s">
        <v>0</v>
      </c>
      <c r="OJ83" s="48" t="s">
        <v>0</v>
      </c>
      <c r="OK83" s="48"/>
      <c r="OL83" s="48" t="s">
        <v>0</v>
      </c>
      <c r="OM83" s="48" t="s">
        <v>0</v>
      </c>
      <c r="ON83" s="48" t="s">
        <v>0</v>
      </c>
      <c r="OO83" s="48" t="s">
        <v>0</v>
      </c>
      <c r="OP83" s="48" t="s">
        <v>0</v>
      </c>
      <c r="OQ83" s="48" t="s">
        <v>0</v>
      </c>
      <c r="OR83" s="48"/>
      <c r="OS83" s="48" t="s">
        <v>0</v>
      </c>
      <c r="OT83" s="48" t="s">
        <v>0</v>
      </c>
      <c r="OU83" s="48" t="s">
        <v>0</v>
      </c>
      <c r="OV83" s="48" t="s">
        <v>0</v>
      </c>
      <c r="OW83" s="48" t="s">
        <v>0</v>
      </c>
      <c r="OX83" s="48" t="s">
        <v>0</v>
      </c>
      <c r="OY83" s="48"/>
      <c r="OZ83" s="48" t="s">
        <v>0</v>
      </c>
      <c r="PA83" s="48" t="s">
        <v>0</v>
      </c>
      <c r="PB83" s="48" t="s">
        <v>0</v>
      </c>
      <c r="PC83" s="48" t="s">
        <v>0</v>
      </c>
      <c r="PD83" s="48" t="s">
        <v>0</v>
      </c>
      <c r="PE83" t="s">
        <v>0</v>
      </c>
      <c r="PT83" t="s">
        <v>0</v>
      </c>
      <c r="PU83" t="s">
        <v>0</v>
      </c>
      <c r="PV83" s="48" t="s">
        <v>0</v>
      </c>
      <c r="PW83" s="48" t="s">
        <v>0</v>
      </c>
      <c r="PX83" s="48" t="s">
        <v>0</v>
      </c>
      <c r="PY83" s="48" t="s">
        <v>0</v>
      </c>
      <c r="PZ83" s="48" t="s">
        <v>0</v>
      </c>
      <c r="QA83" s="48" t="s">
        <v>0</v>
      </c>
      <c r="QB83" s="48" t="s">
        <v>0</v>
      </c>
      <c r="QC83" s="48" t="s">
        <v>0</v>
      </c>
      <c r="QD83" s="48" t="s">
        <v>0</v>
      </c>
      <c r="QE83" s="48" t="s">
        <v>0</v>
      </c>
      <c r="QF83" s="48" t="s">
        <v>0</v>
      </c>
      <c r="QG83" s="48"/>
      <c r="QH83" s="48" t="s">
        <v>0</v>
      </c>
      <c r="QI83" s="48" t="s">
        <v>0</v>
      </c>
      <c r="QJ83" s="48" t="s">
        <v>0</v>
      </c>
      <c r="QK83" s="48" t="s">
        <v>0</v>
      </c>
      <c r="QL83" s="48" t="s">
        <v>0</v>
      </c>
      <c r="QM83" s="48" t="s">
        <v>0</v>
      </c>
      <c r="QN83" s="48"/>
      <c r="QO83" s="48" t="s">
        <v>0</v>
      </c>
      <c r="QP83" s="48" t="s">
        <v>0</v>
      </c>
      <c r="QQ83" s="48" t="s">
        <v>0</v>
      </c>
      <c r="QR83" s="48" t="s">
        <v>0</v>
      </c>
      <c r="QS83" s="48" t="s">
        <v>0</v>
      </c>
      <c r="QT83" s="48" t="s">
        <v>0</v>
      </c>
      <c r="QU83" s="48"/>
      <c r="QV83" s="48" t="s">
        <v>0</v>
      </c>
      <c r="QW83" s="48" t="s">
        <v>0</v>
      </c>
      <c r="QX83" s="48" t="s">
        <v>0</v>
      </c>
      <c r="QY83" s="48" t="s">
        <v>0</v>
      </c>
      <c r="QZ83" s="48" t="s">
        <v>0</v>
      </c>
      <c r="RA83" t="s">
        <v>0</v>
      </c>
      <c r="RQ83" t="s">
        <v>0</v>
      </c>
      <c r="RR83" t="s">
        <v>0</v>
      </c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t="s">
        <v>0</v>
      </c>
    </row>
    <row r="84" spans="1:520" ht="15.75" thickBot="1" x14ac:dyDescent="0.3">
      <c r="B84" t="s">
        <v>0</v>
      </c>
      <c r="C84" t="s">
        <v>0</v>
      </c>
      <c r="D84" s="56">
        <v>8.3999999999999995E-3</v>
      </c>
      <c r="E84" s="52">
        <v>2.29E-2</v>
      </c>
      <c r="F84" s="52">
        <v>3.5099999999999999E-2</v>
      </c>
      <c r="G84" s="54"/>
      <c r="H84" s="48"/>
      <c r="I84" s="57">
        <v>2.7699999999999999E-2</v>
      </c>
      <c r="J84" s="57">
        <v>5.1999999999999998E-2</v>
      </c>
      <c r="K84" s="55">
        <v>3.2399999999999998E-2</v>
      </c>
      <c r="L84" s="55">
        <v>3.0599999999999999E-2</v>
      </c>
      <c r="M84" s="55">
        <v>2.0899999999999998E-2</v>
      </c>
      <c r="N84" s="48"/>
      <c r="O84" s="48"/>
      <c r="P84" s="56">
        <v>4.1099999999999998E-2</v>
      </c>
      <c r="Q84" s="56">
        <v>6.7100000000000007E-2</v>
      </c>
      <c r="R84" s="57">
        <v>5.8500000000000003E-2</v>
      </c>
      <c r="S84" s="57">
        <v>5.67E-2</v>
      </c>
      <c r="T84" s="56">
        <v>7.1900000000000006E-2</v>
      </c>
      <c r="U84" s="48"/>
      <c r="V84" s="48"/>
      <c r="W84" s="56">
        <v>6.5799999999999997E-2</v>
      </c>
      <c r="X84" s="56">
        <v>6.8199999999999997E-2</v>
      </c>
      <c r="Y84" s="56">
        <v>7.2900000000000006E-2</v>
      </c>
      <c r="Z84" s="56">
        <v>6.3299999999999995E-2</v>
      </c>
      <c r="AA84" s="56">
        <v>5.4600000000000003E-2</v>
      </c>
      <c r="AB84" s="48"/>
      <c r="AC84" s="48"/>
      <c r="AD84" s="56">
        <v>8.7900000000000006E-2</v>
      </c>
      <c r="AE84" s="56">
        <v>5.9299999999999999E-2</v>
      </c>
      <c r="AF84" s="60">
        <v>6.9099999999999995E-2</v>
      </c>
      <c r="AG84" s="56">
        <v>9.5500000000000002E-2</v>
      </c>
      <c r="AH84" s="57">
        <v>0.1113</v>
      </c>
      <c r="AN84" t="s">
        <v>0</v>
      </c>
      <c r="AO84" t="s">
        <v>0</v>
      </c>
      <c r="AP84" s="54"/>
      <c r="AQ84" s="54"/>
      <c r="AR84" s="49">
        <v>3.7999999999999999E-2</v>
      </c>
      <c r="AS84" s="57">
        <v>3.5499999999999997E-2</v>
      </c>
      <c r="AT84" s="57">
        <v>4.65E-2</v>
      </c>
      <c r="AU84" s="49">
        <v>5.62E-2</v>
      </c>
      <c r="AV84" s="55">
        <v>3.8199999999999998E-2</v>
      </c>
      <c r="AW84" s="54"/>
      <c r="AX84" s="54"/>
      <c r="AY84" s="52">
        <v>3.2199999999999999E-2</v>
      </c>
      <c r="AZ84" s="52">
        <v>3.9E-2</v>
      </c>
      <c r="BA84" s="57">
        <v>6.9400000000000003E-2</v>
      </c>
      <c r="BB84" s="55">
        <v>4.1700000000000001E-2</v>
      </c>
      <c r="BC84" s="55">
        <v>5.79E-2</v>
      </c>
      <c r="BD84" s="54"/>
      <c r="BE84" s="54"/>
      <c r="BF84" s="55">
        <v>6.7100000000000007E-2</v>
      </c>
      <c r="BG84" s="55">
        <v>7.3200000000000001E-2</v>
      </c>
      <c r="BH84" s="53">
        <v>0.11219999999999999</v>
      </c>
      <c r="BI84" s="53">
        <v>6.3200000000000006E-2</v>
      </c>
      <c r="BJ84" s="53">
        <v>5.1700000000000003E-2</v>
      </c>
      <c r="BK84" s="54"/>
      <c r="BL84" s="54"/>
      <c r="BM84" s="53">
        <v>2.81E-2</v>
      </c>
      <c r="BN84" s="52">
        <v>1.6299999999999999E-2</v>
      </c>
      <c r="BO84" s="52">
        <v>3.4500000000000003E-2</v>
      </c>
      <c r="BP84" s="56">
        <v>5.5E-2</v>
      </c>
      <c r="BQ84" s="58">
        <v>9.4600000000000004E-2</v>
      </c>
      <c r="BR84" s="54"/>
      <c r="BS84" s="54"/>
      <c r="BT84" s="48"/>
      <c r="CB84" t="s">
        <v>0</v>
      </c>
      <c r="CC84" t="s">
        <v>0</v>
      </c>
      <c r="CD84" s="54"/>
      <c r="CE84" s="53">
        <v>2.7799999999999998E-2</v>
      </c>
      <c r="CF84" s="56">
        <v>3.1800000000000002E-2</v>
      </c>
      <c r="CG84" s="52">
        <v>1.89E-2</v>
      </c>
      <c r="CH84" s="53">
        <v>6.0499999999999998E-2</v>
      </c>
      <c r="CI84" s="53">
        <v>5.8500000000000003E-2</v>
      </c>
      <c r="CJ84" s="54"/>
      <c r="CK84" s="54"/>
      <c r="CL84" s="58">
        <v>0.18729999999999999</v>
      </c>
      <c r="CM84" s="60">
        <v>7.9600000000000004E-2</v>
      </c>
      <c r="CN84" s="58">
        <v>0.1744</v>
      </c>
      <c r="CO84" s="58">
        <v>0.2281</v>
      </c>
      <c r="CP84" s="57">
        <v>0.13170000000000001</v>
      </c>
      <c r="CQ84" s="54"/>
      <c r="CR84" s="54"/>
      <c r="CS84" s="60">
        <v>0.2266</v>
      </c>
      <c r="CT84" s="57">
        <v>0.2477</v>
      </c>
      <c r="CU84" s="57">
        <v>0.39839999999999998</v>
      </c>
      <c r="CV84" s="56">
        <v>0.3009</v>
      </c>
      <c r="CW84" s="56">
        <v>0.25569999999999998</v>
      </c>
      <c r="CX84" s="54"/>
      <c r="CY84" s="54"/>
      <c r="CZ84" s="56">
        <v>0.28060000000000002</v>
      </c>
      <c r="DA84" s="58">
        <v>0.2606</v>
      </c>
      <c r="DB84" s="56">
        <v>0.23380000000000001</v>
      </c>
      <c r="DC84" s="57">
        <v>0.22819999999999999</v>
      </c>
      <c r="DD84" s="57">
        <v>0.1389</v>
      </c>
      <c r="DE84" s="54"/>
      <c r="DF84" s="54"/>
      <c r="DG84" s="57">
        <v>0.1772</v>
      </c>
      <c r="DH84" s="57">
        <v>0.18190000000000001</v>
      </c>
      <c r="DQ84" t="s">
        <v>0</v>
      </c>
      <c r="DR84" t="s">
        <v>0</v>
      </c>
      <c r="DS84" s="52">
        <v>0.02</v>
      </c>
      <c r="DT84" s="51">
        <v>5.0799999999999998E-2</v>
      </c>
      <c r="DU84" s="55">
        <v>2.1299999999999999E-2</v>
      </c>
      <c r="DV84" s="54"/>
      <c r="DW84" s="48"/>
      <c r="DX84" s="55">
        <v>5.5500000000000001E-2</v>
      </c>
      <c r="DY84" s="55">
        <v>6.1499999999999999E-2</v>
      </c>
      <c r="DZ84" s="55">
        <v>3.9100000000000003E-2</v>
      </c>
      <c r="EA84" s="52">
        <v>6.4000000000000003E-3</v>
      </c>
      <c r="EB84" s="52">
        <v>4.4999999999999997E-3</v>
      </c>
      <c r="EC84" s="48"/>
      <c r="ED84" s="48"/>
      <c r="EE84" s="55">
        <v>3.1800000000000002E-2</v>
      </c>
      <c r="EF84" s="51">
        <v>6.7699999999999996E-2</v>
      </c>
      <c r="EG84" s="49">
        <v>8.0999999999999996E-3</v>
      </c>
      <c r="EH84" s="52">
        <v>6.6E-3</v>
      </c>
      <c r="EI84" s="49">
        <v>4.7600000000000003E-2</v>
      </c>
      <c r="EJ84" s="48"/>
      <c r="EK84" s="48"/>
      <c r="EL84" s="51">
        <v>2.63E-2</v>
      </c>
      <c r="EM84" s="52">
        <v>1.24E-2</v>
      </c>
      <c r="EN84" s="57">
        <v>3.5000000000000001E-3</v>
      </c>
      <c r="EO84" s="52">
        <v>1.9199999999999998E-2</v>
      </c>
      <c r="EP84" s="52">
        <v>-7.4000000000000003E-3</v>
      </c>
      <c r="EQ84" s="48"/>
      <c r="ER84" s="48"/>
      <c r="ES84" s="51">
        <v>4.1000000000000003E-3</v>
      </c>
      <c r="ET84" s="51">
        <v>-1.2200000000000001E-2</v>
      </c>
      <c r="EU84" s="55">
        <v>-3.3E-3</v>
      </c>
      <c r="EV84" s="51">
        <v>5.4800000000000001E-2</v>
      </c>
      <c r="EW84" s="48"/>
      <c r="FH84" t="s">
        <v>0</v>
      </c>
      <c r="FI84" s="51">
        <v>1.4800000000000001E-2</v>
      </c>
      <c r="FJ84" s="54"/>
      <c r="FK84" s="54"/>
      <c r="FL84" s="51">
        <v>-6.0000000000000001E-3</v>
      </c>
      <c r="FM84" s="51">
        <v>4.0000000000000002E-4</v>
      </c>
      <c r="FN84" s="60">
        <v>3.49E-2</v>
      </c>
      <c r="FO84" s="60">
        <v>-2.76E-2</v>
      </c>
      <c r="FP84" s="60">
        <v>-8.8599999999999998E-2</v>
      </c>
      <c r="FQ84" s="54"/>
      <c r="FR84" s="54"/>
      <c r="FS84" s="55">
        <v>-4.2700000000000002E-2</v>
      </c>
      <c r="FT84" s="57">
        <v>-4.5499999999999999E-2</v>
      </c>
      <c r="FU84" s="57">
        <v>-2.0299999999999999E-2</v>
      </c>
      <c r="FV84" s="57">
        <v>-2.0199999999999999E-2</v>
      </c>
      <c r="FW84" s="60">
        <v>-3.2800000000000003E-2</v>
      </c>
      <c r="FX84" s="54"/>
      <c r="FY84" s="54"/>
      <c r="FZ84" s="55">
        <v>-4.0000000000000001E-3</v>
      </c>
      <c r="GA84" s="55">
        <v>-1.7600000000000001E-2</v>
      </c>
      <c r="GB84" s="55">
        <v>-2.8000000000000001E-2</v>
      </c>
      <c r="GC84" s="55">
        <v>-3.7199999999999997E-2</v>
      </c>
      <c r="GD84" s="55">
        <v>-4.2099999999999999E-2</v>
      </c>
      <c r="GE84" s="54"/>
      <c r="GF84" s="54"/>
      <c r="GG84" s="55">
        <v>-3.0099999999999998E-2</v>
      </c>
      <c r="GH84" s="55">
        <v>2.7099999999999999E-2</v>
      </c>
      <c r="GI84" s="55">
        <v>0.06</v>
      </c>
      <c r="GJ84" s="55">
        <v>2.6599999999999999E-2</v>
      </c>
      <c r="GK84" s="55">
        <v>1.37E-2</v>
      </c>
      <c r="GL84" s="54"/>
      <c r="GM84" s="48"/>
      <c r="GY84" t="s">
        <v>0</v>
      </c>
      <c r="GZ84" s="55">
        <v>7.4999999999999997E-2</v>
      </c>
      <c r="HA84" s="55">
        <v>8.0500000000000002E-2</v>
      </c>
      <c r="HB84" s="55">
        <v>7.5499999999999998E-2</v>
      </c>
      <c r="HC84" s="55">
        <v>5.1700000000000003E-2</v>
      </c>
      <c r="HD84" s="55">
        <v>9.0399999999999994E-2</v>
      </c>
      <c r="HF84" s="54"/>
      <c r="HG84" s="55">
        <v>8.0100000000000005E-2</v>
      </c>
      <c r="HH84" s="55">
        <v>5.8799999999999998E-2</v>
      </c>
      <c r="HI84" s="55">
        <v>3.4000000000000002E-2</v>
      </c>
      <c r="HJ84" s="58">
        <v>4.1599999999999998E-2</v>
      </c>
      <c r="HK84" s="58">
        <v>2.3699999999999999E-2</v>
      </c>
      <c r="HL84" s="10"/>
      <c r="HM84" s="54"/>
      <c r="HN84" s="58">
        <v>4.9299999999999997E-2</v>
      </c>
      <c r="HO84" s="58">
        <v>1.9699999999999999E-2</v>
      </c>
      <c r="HP84" s="55">
        <v>2.5000000000000001E-3</v>
      </c>
      <c r="HQ84" s="55">
        <v>8.0000000000000002E-3</v>
      </c>
      <c r="HR84" s="55">
        <v>1.35E-2</v>
      </c>
      <c r="HS84" t="s">
        <v>0</v>
      </c>
      <c r="HT84" s="54"/>
      <c r="HU84" s="55">
        <v>1.7299999999999999E-2</v>
      </c>
      <c r="HV84" s="58">
        <v>2.9600000000000001E-2</v>
      </c>
      <c r="HW84" s="58">
        <v>3.6400000000000002E-2</v>
      </c>
      <c r="HX84" s="58">
        <v>7.1999999999999998E-3</v>
      </c>
      <c r="HY84" s="58">
        <v>2.4E-2</v>
      </c>
      <c r="HZ84" s="54"/>
      <c r="IA84" s="54"/>
      <c r="IB84" s="58">
        <v>4.9599999999999998E-2</v>
      </c>
      <c r="IC84" s="58">
        <v>1.67E-2</v>
      </c>
      <c r="ID84" s="48"/>
      <c r="IP84" t="s">
        <v>0</v>
      </c>
      <c r="IQ84" t="s">
        <v>0</v>
      </c>
      <c r="IR84" s="49">
        <v>1.52E-2</v>
      </c>
      <c r="IS84" s="60">
        <v>1.03E-2</v>
      </c>
      <c r="IT84" s="53">
        <v>2.1100000000000001E-2</v>
      </c>
      <c r="IU84" s="54"/>
      <c r="IV84" s="48"/>
      <c r="IW84" s="51">
        <v>1.1900000000000001E-2</v>
      </c>
      <c r="IX84" s="53">
        <v>1.83E-2</v>
      </c>
      <c r="IY84" s="53">
        <v>3.0200000000000001E-2</v>
      </c>
      <c r="IZ84" s="53">
        <v>1.9699999999999999E-2</v>
      </c>
      <c r="JA84" s="52">
        <v>8.8999999999999999E-3</v>
      </c>
      <c r="JB84" s="48"/>
      <c r="JC84" s="48"/>
      <c r="JD84" s="58">
        <v>3.4700000000000002E-2</v>
      </c>
      <c r="JE84" s="53">
        <v>3.5999999999999997E-2</v>
      </c>
      <c r="JF84" s="53">
        <v>5.4600000000000003E-2</v>
      </c>
      <c r="JG84" s="49">
        <v>3.5400000000000001E-2</v>
      </c>
      <c r="JH84" s="53">
        <v>4.53E-2</v>
      </c>
      <c r="JI84" s="48"/>
      <c r="JJ84" s="48"/>
      <c r="JK84" s="53">
        <v>5.5599999999999997E-2</v>
      </c>
      <c r="JL84" s="58">
        <v>8.3900000000000002E-2</v>
      </c>
      <c r="JM84" s="49">
        <v>0.1014</v>
      </c>
      <c r="JN84" s="51">
        <v>8.2500000000000004E-2</v>
      </c>
      <c r="JO84" s="56">
        <v>5.9799999999999999E-2</v>
      </c>
      <c r="JP84" s="48"/>
      <c r="JQ84" s="48"/>
      <c r="JR84" s="53">
        <v>3.7699999999999997E-2</v>
      </c>
      <c r="JS84" s="53">
        <v>4.6899999999999997E-2</v>
      </c>
      <c r="JT84" s="56">
        <v>6.7199999999999996E-2</v>
      </c>
      <c r="JU84" s="56">
        <v>8.6099999999999996E-2</v>
      </c>
      <c r="JV84" s="56">
        <v>7.6499999999999999E-2</v>
      </c>
      <c r="KK84" s="54"/>
      <c r="KL84" s="54"/>
      <c r="KM84" s="56">
        <v>4.36E-2</v>
      </c>
      <c r="KN84" s="56">
        <v>6.3299999999999995E-2</v>
      </c>
      <c r="KO84" s="56">
        <v>7.8799999999999995E-2</v>
      </c>
      <c r="KP84" s="53">
        <v>9.0899999999999995E-2</v>
      </c>
      <c r="KQ84" s="56">
        <v>7.8899999999999998E-2</v>
      </c>
      <c r="KR84" s="54"/>
      <c r="KS84" s="54"/>
      <c r="KT84" s="56">
        <v>5.3699999999999998E-2</v>
      </c>
      <c r="KU84" s="56">
        <v>4.4900000000000002E-2</v>
      </c>
      <c r="KV84" s="56">
        <v>7.9100000000000004E-2</v>
      </c>
      <c r="KW84" s="56">
        <v>9.9699999999999997E-2</v>
      </c>
      <c r="KX84" s="56">
        <v>9.6799999999999997E-2</v>
      </c>
      <c r="KY84" s="54"/>
      <c r="KZ84" s="54"/>
      <c r="LA84" s="56">
        <v>9.4500000000000001E-2</v>
      </c>
      <c r="LB84" s="56">
        <v>8.6800000000000002E-2</v>
      </c>
      <c r="LC84" s="53">
        <v>4.3099999999999999E-2</v>
      </c>
      <c r="LD84" s="56">
        <v>7.9299999999999995E-2</v>
      </c>
      <c r="LE84" s="56">
        <v>6.1199999999999997E-2</v>
      </c>
      <c r="LF84" s="54"/>
      <c r="LG84" s="54"/>
      <c r="LH84" s="56">
        <v>6.83E-2</v>
      </c>
      <c r="LI84" s="56">
        <v>8.6900000000000005E-2</v>
      </c>
      <c r="LJ84" s="53">
        <v>6.5500000000000003E-2</v>
      </c>
      <c r="LK84" s="53">
        <v>9.7799999999999998E-2</v>
      </c>
      <c r="LL84" s="53">
        <v>0.15679999999999999</v>
      </c>
      <c r="LM84" s="54"/>
      <c r="LN84" s="54"/>
      <c r="LO84" s="53">
        <v>0.1628</v>
      </c>
      <c r="MC84" t="s">
        <v>0</v>
      </c>
      <c r="MD84" t="s">
        <v>0</v>
      </c>
      <c r="ME84" s="53">
        <v>0.16339999999999999</v>
      </c>
      <c r="MF84" s="53">
        <v>0.13339999999999999</v>
      </c>
      <c r="MG84" s="53">
        <v>8.3000000000000004E-2</v>
      </c>
      <c r="MH84" s="53">
        <v>9.7799999999999998E-2</v>
      </c>
      <c r="MI84" s="48"/>
      <c r="MK84" s="53">
        <v>0.1113</v>
      </c>
      <c r="ML84" s="53">
        <v>8.2000000000000003E-2</v>
      </c>
      <c r="MM84" s="53">
        <v>0.1295</v>
      </c>
      <c r="MN84" s="56">
        <v>5.0900000000000001E-2</v>
      </c>
      <c r="MO84" s="56">
        <v>5.7200000000000001E-2</v>
      </c>
      <c r="MP84" s="48"/>
      <c r="MQ84" s="10"/>
      <c r="MR84" s="56">
        <v>4.2900000000000001E-2</v>
      </c>
      <c r="MS84" s="51">
        <v>5.57E-2</v>
      </c>
      <c r="MT84" s="51">
        <v>9.5500000000000002E-2</v>
      </c>
      <c r="MU84" s="51">
        <v>9.3399999999999997E-2</v>
      </c>
      <c r="MV84" s="51">
        <v>7.0000000000000007E-2</v>
      </c>
      <c r="MW84" s="48"/>
      <c r="MX84" t="s">
        <v>0</v>
      </c>
      <c r="MY84" s="52">
        <v>6.5699999999999995E-2</v>
      </c>
      <c r="MZ84" s="53">
        <v>3.5299999999999998E-2</v>
      </c>
      <c r="NA84" s="51">
        <v>6.5000000000000002E-2</v>
      </c>
      <c r="NB84" s="51">
        <v>8.3799999999999999E-2</v>
      </c>
      <c r="NC84" s="51">
        <v>9.4200000000000006E-2</v>
      </c>
      <c r="ND84" s="48"/>
      <c r="NE84" s="54"/>
      <c r="NF84" s="54"/>
      <c r="NG84" s="54"/>
      <c r="NH84" s="54"/>
      <c r="NI84" s="48"/>
      <c r="NX84" t="s">
        <v>0</v>
      </c>
      <c r="NY84" t="s">
        <v>0</v>
      </c>
      <c r="NZ84" s="54"/>
      <c r="OA84" s="54"/>
      <c r="OB84" s="54"/>
      <c r="OC84" s="54"/>
      <c r="OD84" s="48"/>
      <c r="OF84" s="54"/>
      <c r="OG84" s="54"/>
      <c r="OH84" s="54"/>
      <c r="OI84" s="54"/>
      <c r="OJ84" s="48"/>
      <c r="OK84" s="48"/>
      <c r="OL84" s="10"/>
      <c r="OM84" s="54"/>
      <c r="ON84" s="54"/>
      <c r="OO84" s="54"/>
      <c r="OP84" s="54"/>
      <c r="OQ84" s="48"/>
      <c r="OR84" s="48"/>
      <c r="OS84" t="s">
        <v>0</v>
      </c>
      <c r="OT84" s="54"/>
      <c r="OU84" s="54"/>
      <c r="OV84" s="54"/>
      <c r="OW84" s="54"/>
      <c r="OX84" s="48"/>
      <c r="OY84" s="48"/>
      <c r="OZ84" s="54"/>
      <c r="PA84" s="54"/>
      <c r="PB84" s="54"/>
      <c r="PC84" s="54"/>
      <c r="PD84" s="48"/>
      <c r="PT84" t="s">
        <v>0</v>
      </c>
      <c r="PU84" t="s">
        <v>0</v>
      </c>
      <c r="PV84" s="54"/>
      <c r="PW84" s="54"/>
      <c r="PX84" s="54"/>
      <c r="PY84" s="54"/>
      <c r="PZ84" s="48"/>
      <c r="QB84" s="54"/>
      <c r="QC84" s="54"/>
      <c r="QD84" s="54"/>
      <c r="QE84" s="54"/>
      <c r="QF84" s="48"/>
      <c r="QG84" s="48"/>
      <c r="QH84" s="10"/>
      <c r="QI84" s="54"/>
      <c r="QJ84" s="54"/>
      <c r="QK84" s="54"/>
      <c r="QL84" s="54"/>
      <c r="QM84" s="48"/>
      <c r="QN84" s="48"/>
      <c r="QO84" t="s">
        <v>0</v>
      </c>
      <c r="QP84" s="54"/>
      <c r="QQ84" s="54"/>
      <c r="QR84" s="54"/>
      <c r="QS84" s="54"/>
      <c r="QT84" s="48"/>
      <c r="QU84" s="48"/>
      <c r="QV84" s="54"/>
      <c r="QW84" s="54"/>
      <c r="QX84" s="54"/>
      <c r="QY84" s="54"/>
      <c r="QZ84" s="48"/>
      <c r="RQ84" t="s">
        <v>0</v>
      </c>
      <c r="RR84" t="s">
        <v>0</v>
      </c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</row>
    <row r="85" spans="1:520" ht="15.75" thickBot="1" x14ac:dyDescent="0.3">
      <c r="B85" t="s">
        <v>0</v>
      </c>
      <c r="D85" s="57">
        <v>0</v>
      </c>
      <c r="E85" s="60">
        <v>2.1100000000000001E-2</v>
      </c>
      <c r="F85" s="55">
        <v>2.9499999999999998E-2</v>
      </c>
      <c r="G85" s="48" t="s">
        <v>0</v>
      </c>
      <c r="H85" s="48"/>
      <c r="I85" s="56">
        <v>2.5100000000000001E-2</v>
      </c>
      <c r="J85" s="55">
        <v>3.7199999999999997E-2</v>
      </c>
      <c r="K85" s="60">
        <v>1.84E-2</v>
      </c>
      <c r="L85" s="56">
        <v>2.75E-2</v>
      </c>
      <c r="M85" s="56">
        <v>1.9900000000000001E-2</v>
      </c>
      <c r="N85" s="48"/>
      <c r="O85" s="48"/>
      <c r="P85" s="55">
        <v>2.0400000000000001E-2</v>
      </c>
      <c r="Q85" s="55">
        <v>1.3299999999999999E-2</v>
      </c>
      <c r="R85" s="55">
        <v>1.6899999999999998E-2</v>
      </c>
      <c r="S85" s="55">
        <v>1.5800000000000002E-2</v>
      </c>
      <c r="T85" s="55">
        <v>1.7000000000000001E-2</v>
      </c>
      <c r="U85" s="48"/>
      <c r="V85" s="48"/>
      <c r="W85" s="55">
        <v>2.9600000000000001E-2</v>
      </c>
      <c r="X85" s="55">
        <v>2.2800000000000001E-2</v>
      </c>
      <c r="Y85" s="51">
        <v>2.7000000000000001E-3</v>
      </c>
      <c r="Z85" s="51">
        <v>-5.4000000000000003E-3</v>
      </c>
      <c r="AA85" s="60">
        <v>2.1700000000000001E-2</v>
      </c>
      <c r="AB85" s="48"/>
      <c r="AC85" s="48"/>
      <c r="AD85" s="60">
        <v>6.9599999999999995E-2</v>
      </c>
      <c r="AE85" s="60">
        <v>5.1400000000000001E-2</v>
      </c>
      <c r="AF85" s="56">
        <v>6.4199999999999993E-2</v>
      </c>
      <c r="AG85" s="60">
        <v>7.1900000000000006E-2</v>
      </c>
      <c r="AH85" s="60">
        <v>0.1077</v>
      </c>
      <c r="AN85" t="s">
        <v>0</v>
      </c>
      <c r="AP85" s="48" t="s">
        <v>0</v>
      </c>
      <c r="AQ85" s="48" t="s">
        <v>0</v>
      </c>
      <c r="AR85" s="58">
        <v>1.8599999999999998E-2</v>
      </c>
      <c r="AS85" s="58">
        <v>2.3999999999999998E-3</v>
      </c>
      <c r="AT85" s="55">
        <v>9.2999999999999992E-3</v>
      </c>
      <c r="AU85" s="55">
        <v>2.1499999999999998E-2</v>
      </c>
      <c r="AV85" s="52">
        <v>9.1999999999999998E-3</v>
      </c>
      <c r="AW85" s="48" t="s">
        <v>0</v>
      </c>
      <c r="AX85" s="48" t="s">
        <v>0</v>
      </c>
      <c r="AY85" s="55">
        <v>2.98E-2</v>
      </c>
      <c r="AZ85" s="55">
        <v>3.15E-2</v>
      </c>
      <c r="BA85" s="55">
        <v>4.9200000000000001E-2</v>
      </c>
      <c r="BB85" s="49">
        <v>3.6200000000000003E-2</v>
      </c>
      <c r="BC85" s="49">
        <v>3.6600000000000001E-2</v>
      </c>
      <c r="BD85" s="48" t="s">
        <v>0</v>
      </c>
      <c r="BE85" s="48" t="s">
        <v>0</v>
      </c>
      <c r="BF85" s="49">
        <v>4.1399999999999999E-2</v>
      </c>
      <c r="BG85" s="52">
        <v>2.4E-2</v>
      </c>
      <c r="BH85" s="52">
        <v>4.2500000000000003E-2</v>
      </c>
      <c r="BI85" s="52">
        <v>4.6100000000000002E-2</v>
      </c>
      <c r="BJ85" s="52">
        <v>1.3100000000000001E-2</v>
      </c>
      <c r="BK85" s="48" t="s">
        <v>0</v>
      </c>
      <c r="BL85" s="48" t="s">
        <v>0</v>
      </c>
      <c r="BM85" s="52">
        <v>1.67E-2</v>
      </c>
      <c r="BN85" s="53">
        <v>8.3000000000000001E-3</v>
      </c>
      <c r="BO85" s="58">
        <v>3.8E-3</v>
      </c>
      <c r="BP85" s="52">
        <v>3.1800000000000002E-2</v>
      </c>
      <c r="BQ85" s="56">
        <v>7.6100000000000001E-2</v>
      </c>
      <c r="BR85" s="48" t="s">
        <v>0</v>
      </c>
      <c r="BS85" s="48" t="s">
        <v>0</v>
      </c>
      <c r="BT85" s="48"/>
      <c r="CB85" t="s">
        <v>0</v>
      </c>
      <c r="CD85" s="48" t="s">
        <v>0</v>
      </c>
      <c r="CE85" s="55">
        <v>2.2599999999999999E-2</v>
      </c>
      <c r="CF85" s="49">
        <v>-2.8E-3</v>
      </c>
      <c r="CG85" s="49">
        <v>1.66E-2</v>
      </c>
      <c r="CH85" s="60">
        <v>2.2499999999999999E-2</v>
      </c>
      <c r="CI85" s="60">
        <v>4.87E-2</v>
      </c>
      <c r="CJ85" s="48" t="s">
        <v>0</v>
      </c>
      <c r="CK85" s="48" t="s">
        <v>0</v>
      </c>
      <c r="CL85" s="51">
        <v>5.1200000000000002E-2</v>
      </c>
      <c r="CM85" s="51">
        <v>1.78E-2</v>
      </c>
      <c r="CN85" s="52">
        <v>-1.6199999999999999E-2</v>
      </c>
      <c r="CO85" s="57">
        <v>6.4699999999999994E-2</v>
      </c>
      <c r="CP85" s="52">
        <v>0.1149</v>
      </c>
      <c r="CQ85" s="48" t="s">
        <v>0</v>
      </c>
      <c r="CR85" s="48" t="s">
        <v>0</v>
      </c>
      <c r="CS85" s="52">
        <v>0.13500000000000001</v>
      </c>
      <c r="CT85" s="52">
        <v>0.22919999999999999</v>
      </c>
      <c r="CU85" s="52">
        <v>0.33479999999999999</v>
      </c>
      <c r="CV85" s="58">
        <v>0.26029999999999998</v>
      </c>
      <c r="CW85" s="58">
        <v>0.21590000000000001</v>
      </c>
      <c r="CX85" s="48" t="s">
        <v>0</v>
      </c>
      <c r="CY85" s="48" t="s">
        <v>0</v>
      </c>
      <c r="CZ85" s="58">
        <v>0.28100000000000003</v>
      </c>
      <c r="DA85" s="56">
        <v>0.23619999999999999</v>
      </c>
      <c r="DB85" s="52">
        <v>0.2072</v>
      </c>
      <c r="DC85" s="52">
        <v>0.13739999999999999</v>
      </c>
      <c r="DD85" s="60">
        <v>4.2900000000000001E-2</v>
      </c>
      <c r="DE85" s="48" t="s">
        <v>0</v>
      </c>
      <c r="DF85" s="48" t="s">
        <v>0</v>
      </c>
      <c r="DG85" s="60">
        <v>7.7499999999999999E-2</v>
      </c>
      <c r="DH85" s="60">
        <v>9.9699999999999997E-2</v>
      </c>
      <c r="DS85" s="51">
        <v>1.23E-2</v>
      </c>
      <c r="DT85" s="60">
        <v>2.18E-2</v>
      </c>
      <c r="DU85" s="60">
        <v>1.9900000000000001E-2</v>
      </c>
      <c r="DV85" s="48" t="s">
        <v>0</v>
      </c>
      <c r="DW85" s="48"/>
      <c r="DX85" s="49">
        <v>3.5999999999999997E-2</v>
      </c>
      <c r="DY85" s="49">
        <v>3.4700000000000002E-2</v>
      </c>
      <c r="DZ85" s="52">
        <v>3.49E-2</v>
      </c>
      <c r="EA85" s="55">
        <v>3.0999999999999999E-3</v>
      </c>
      <c r="EB85" s="55">
        <v>1.0699999999999999E-2</v>
      </c>
      <c r="EC85" s="48"/>
      <c r="ED85" s="48"/>
      <c r="EE85" s="51">
        <v>1.89E-2</v>
      </c>
      <c r="EF85" s="55">
        <v>2.3E-3</v>
      </c>
      <c r="EG85" s="52">
        <v>-9.4999999999999998E-3</v>
      </c>
      <c r="EH85" s="57">
        <v>-1.2500000000000001E-2</v>
      </c>
      <c r="EI85" s="55">
        <v>-2.4799999999999999E-2</v>
      </c>
      <c r="EJ85" s="48"/>
      <c r="EK85" s="48"/>
      <c r="EL85" s="52">
        <v>-4.4999999999999997E-3</v>
      </c>
      <c r="EM85" s="57">
        <v>6.7000000000000002E-3</v>
      </c>
      <c r="EN85" s="49">
        <v>-6.1000000000000004E-3</v>
      </c>
      <c r="EO85" s="57">
        <v>-1.55E-2</v>
      </c>
      <c r="EP85" s="51">
        <v>-2.0199999999999999E-2</v>
      </c>
      <c r="EQ85" s="48"/>
      <c r="ER85" s="48"/>
      <c r="ES85" s="52">
        <v>-3.9399999999999998E-2</v>
      </c>
      <c r="ET85" s="55">
        <v>-3.3599999999999998E-2</v>
      </c>
      <c r="EU85" s="51">
        <v>-2.3300000000000001E-2</v>
      </c>
      <c r="EV85" s="55">
        <v>-5.5800000000000002E-2</v>
      </c>
      <c r="EW85" s="48"/>
      <c r="FI85" s="52">
        <v>-5.3400000000000003E-2</v>
      </c>
      <c r="FJ85" s="48" t="s">
        <v>0</v>
      </c>
      <c r="FK85" s="48" t="s">
        <v>0</v>
      </c>
      <c r="FL85" s="60">
        <v>-5.3499999999999999E-2</v>
      </c>
      <c r="FM85" s="60">
        <v>-2.9499999999999998E-2</v>
      </c>
      <c r="FN85" s="57">
        <v>-2.3099999999999999E-2</v>
      </c>
      <c r="FO85" s="55">
        <v>-3.8699999999999998E-2</v>
      </c>
      <c r="FP85" s="55">
        <v>-3.1300000000000001E-2</v>
      </c>
      <c r="FQ85" s="48" t="s">
        <v>0</v>
      </c>
      <c r="FR85" s="48" t="s">
        <v>0</v>
      </c>
      <c r="FS85" s="57">
        <v>-4.5600000000000002E-2</v>
      </c>
      <c r="FT85" s="52">
        <v>-6.6400000000000001E-2</v>
      </c>
      <c r="FU85" s="52">
        <v>-5.3100000000000001E-2</v>
      </c>
      <c r="FV85" s="55">
        <v>-4.19E-2</v>
      </c>
      <c r="FW85" s="52">
        <v>-3.3500000000000002E-2</v>
      </c>
      <c r="FX85" s="48" t="s">
        <v>0</v>
      </c>
      <c r="FY85" s="48" t="s">
        <v>0</v>
      </c>
      <c r="FZ85" s="58">
        <v>-4.7800000000000002E-2</v>
      </c>
      <c r="GA85" s="58">
        <v>-4.6600000000000003E-2</v>
      </c>
      <c r="GB85" s="58">
        <v>-3.7499999999999999E-2</v>
      </c>
      <c r="GC85" s="58">
        <v>-3.3799999999999997E-2</v>
      </c>
      <c r="GD85" s="57">
        <v>-4.8099999999999997E-2</v>
      </c>
      <c r="GE85" s="48" t="s">
        <v>0</v>
      </c>
      <c r="GF85" s="48" t="s">
        <v>0</v>
      </c>
      <c r="GG85" s="57">
        <v>-5.2499999999999998E-2</v>
      </c>
      <c r="GH85" s="58">
        <v>-5.8000000000000003E-2</v>
      </c>
      <c r="GI85" s="58">
        <v>-2.0400000000000001E-2</v>
      </c>
      <c r="GJ85" s="58">
        <v>1.47E-2</v>
      </c>
      <c r="GK85" s="58">
        <v>2.3E-2</v>
      </c>
      <c r="GL85" s="48" t="s">
        <v>0</v>
      </c>
      <c r="GM85" s="48"/>
      <c r="GZ85" s="58">
        <v>-1.3899999999999999E-2</v>
      </c>
      <c r="HA85" s="58">
        <v>-1.5699999999999999E-2</v>
      </c>
      <c r="HB85" s="58">
        <v>1.8800000000000001E-2</v>
      </c>
      <c r="HC85" s="58">
        <v>7.3999999999999996E-2</v>
      </c>
      <c r="HD85" s="58">
        <v>2.7099999999999999E-2</v>
      </c>
      <c r="HE85" s="48" t="s">
        <v>0</v>
      </c>
      <c r="HF85" s="48" t="s">
        <v>0</v>
      </c>
      <c r="HG85" s="58">
        <v>-9.9000000000000008E-3</v>
      </c>
      <c r="HH85" s="58">
        <v>2.52E-2</v>
      </c>
      <c r="HI85" s="58">
        <v>2.6700000000000002E-2</v>
      </c>
      <c r="HJ85" s="55">
        <v>-0.04</v>
      </c>
      <c r="HK85" s="55">
        <v>2.9999999999999997E-4</v>
      </c>
      <c r="HL85" s="48" t="s">
        <v>0</v>
      </c>
      <c r="HM85" s="48" t="s">
        <v>0</v>
      </c>
      <c r="HN85" s="55">
        <v>-1.6500000000000001E-2</v>
      </c>
      <c r="HO85" s="55">
        <v>1.9E-2</v>
      </c>
      <c r="HP85" s="58">
        <v>5.9999999999999995E-4</v>
      </c>
      <c r="HQ85" s="58">
        <v>2.5000000000000001E-3</v>
      </c>
      <c r="HR85" s="58">
        <v>-7.1000000000000004E-3</v>
      </c>
      <c r="HS85" s="48" t="s">
        <v>0</v>
      </c>
      <c r="HT85" s="48" t="s">
        <v>0</v>
      </c>
      <c r="HU85" s="58">
        <v>8.6999999999999994E-3</v>
      </c>
      <c r="HV85" s="55">
        <v>-2.1899999999999999E-2</v>
      </c>
      <c r="HW85" s="55">
        <v>-2.5000000000000001E-2</v>
      </c>
      <c r="HX85" s="55">
        <v>-2.92E-2</v>
      </c>
      <c r="HY85" s="55">
        <v>-4.6100000000000002E-2</v>
      </c>
      <c r="HZ85" s="48" t="s">
        <v>0</v>
      </c>
      <c r="IA85" s="48" t="s">
        <v>0</v>
      </c>
      <c r="IB85" s="55">
        <v>-2.3300000000000001E-2</v>
      </c>
      <c r="IC85" s="55">
        <v>7.1000000000000004E-3</v>
      </c>
      <c r="ID85" s="48"/>
      <c r="IR85" s="53">
        <v>-1.1999999999999999E-3</v>
      </c>
      <c r="IS85" s="53">
        <v>6.0000000000000001E-3</v>
      </c>
      <c r="IT85" s="60">
        <v>5.4999999999999997E-3</v>
      </c>
      <c r="IU85" s="48" t="s">
        <v>0</v>
      </c>
      <c r="IV85" s="48"/>
      <c r="IW85" s="58">
        <v>3.7000000000000002E-3</v>
      </c>
      <c r="IX85" s="52">
        <v>1.5800000000000002E-2</v>
      </c>
      <c r="IY85" s="56">
        <v>1E-4</v>
      </c>
      <c r="IZ85" s="52">
        <v>1.7500000000000002E-2</v>
      </c>
      <c r="JA85" s="60">
        <v>4.8999999999999998E-3</v>
      </c>
      <c r="JB85" s="48"/>
      <c r="JC85" s="48"/>
      <c r="JD85" s="52">
        <v>2.2499999999999999E-2</v>
      </c>
      <c r="JE85" s="49">
        <v>2.63E-2</v>
      </c>
      <c r="JF85" s="51">
        <v>5.3499999999999999E-2</v>
      </c>
      <c r="JG85" s="53">
        <v>3.4000000000000002E-2</v>
      </c>
      <c r="JH85" s="49">
        <v>4.3299999999999998E-2</v>
      </c>
      <c r="JI85" s="48"/>
      <c r="JJ85" s="48"/>
      <c r="JK85" s="49">
        <v>5.2499999999999998E-2</v>
      </c>
      <c r="JL85" s="49">
        <v>8.3900000000000002E-2</v>
      </c>
      <c r="JM85" s="51">
        <v>8.1299999999999997E-2</v>
      </c>
      <c r="JN85" s="49">
        <v>6.3399999999999998E-2</v>
      </c>
      <c r="JO85" s="53">
        <v>2.4500000000000001E-2</v>
      </c>
      <c r="JP85" s="48"/>
      <c r="JQ85" s="48"/>
      <c r="JR85" s="49">
        <v>2.92E-2</v>
      </c>
      <c r="JS85" s="56">
        <v>4.2900000000000001E-2</v>
      </c>
      <c r="JT85" s="53">
        <v>5.7599999999999998E-2</v>
      </c>
      <c r="JU85" s="53">
        <v>4.99E-2</v>
      </c>
      <c r="JV85" s="53">
        <v>2.1700000000000001E-2</v>
      </c>
      <c r="KK85" s="48" t="s">
        <v>0</v>
      </c>
      <c r="KL85" s="48" t="s">
        <v>0</v>
      </c>
      <c r="KM85" s="53">
        <v>9.4000000000000004E-3</v>
      </c>
      <c r="KN85" s="53">
        <v>3.5099999999999999E-2</v>
      </c>
      <c r="KO85" s="53">
        <v>4.2500000000000003E-2</v>
      </c>
      <c r="KP85" s="56">
        <v>5.4100000000000002E-2</v>
      </c>
      <c r="KQ85" s="53">
        <v>4.8899999999999999E-2</v>
      </c>
      <c r="KR85" s="48" t="s">
        <v>0</v>
      </c>
      <c r="KS85" s="48" t="s">
        <v>0</v>
      </c>
      <c r="KT85" s="53">
        <v>4.5699999999999998E-2</v>
      </c>
      <c r="KU85" s="53">
        <v>4.2999999999999997E-2</v>
      </c>
      <c r="KV85" s="53">
        <v>5.5500000000000001E-2</v>
      </c>
      <c r="KW85" s="53">
        <v>1.3100000000000001E-2</v>
      </c>
      <c r="KX85" s="53">
        <v>3.7699999999999997E-2</v>
      </c>
      <c r="KY85" s="48" t="s">
        <v>0</v>
      </c>
      <c r="KZ85" s="48" t="s">
        <v>0</v>
      </c>
      <c r="LA85" s="53">
        <v>6.5299999999999997E-2</v>
      </c>
      <c r="LB85" s="53">
        <v>6.0999999999999999E-2</v>
      </c>
      <c r="LC85" s="56">
        <v>3.0200000000000001E-2</v>
      </c>
      <c r="LD85" s="53">
        <v>3.39E-2</v>
      </c>
      <c r="LE85" s="53">
        <v>1.7299999999999999E-2</v>
      </c>
      <c r="LF85" s="48" t="s">
        <v>0</v>
      </c>
      <c r="LG85" s="48" t="s">
        <v>0</v>
      </c>
      <c r="LH85" s="53">
        <v>2.7900000000000001E-2</v>
      </c>
      <c r="LI85" s="53">
        <v>4.41E-2</v>
      </c>
      <c r="LJ85" s="56">
        <v>5.1200000000000002E-2</v>
      </c>
      <c r="LK85" s="56">
        <v>4.5199999999999997E-2</v>
      </c>
      <c r="LL85" s="56">
        <v>2.1899999999999999E-2</v>
      </c>
      <c r="LM85" s="48" t="s">
        <v>0</v>
      </c>
      <c r="LN85" s="48" t="s">
        <v>0</v>
      </c>
      <c r="LO85" s="56">
        <v>1.9599999999999999E-2</v>
      </c>
      <c r="ME85" s="49">
        <v>-3.5000000000000001E-3</v>
      </c>
      <c r="MF85" s="49">
        <v>2.47E-2</v>
      </c>
      <c r="MG85" s="56">
        <v>7.7999999999999996E-3</v>
      </c>
      <c r="MH85" s="55">
        <v>-2.8999999999999998E-3</v>
      </c>
      <c r="MI85" s="48"/>
      <c r="MJ85" s="48" t="s">
        <v>0</v>
      </c>
      <c r="MK85" s="55">
        <v>-7.7000000000000002E-3</v>
      </c>
      <c r="ML85" s="52">
        <v>1.66E-2</v>
      </c>
      <c r="MM85" s="56">
        <v>9.1000000000000004E-3</v>
      </c>
      <c r="MN85" s="51">
        <v>3.7100000000000001E-2</v>
      </c>
      <c r="MO85" s="51">
        <v>2.07E-2</v>
      </c>
      <c r="MP85" s="48"/>
      <c r="MQ85" s="48" t="s">
        <v>0</v>
      </c>
      <c r="MR85" s="51">
        <v>3.6700000000000003E-2</v>
      </c>
      <c r="MS85" s="52">
        <v>5.1400000000000001E-2</v>
      </c>
      <c r="MT85" s="52">
        <v>7.5600000000000001E-2</v>
      </c>
      <c r="MU85" s="52">
        <v>5.0099999999999999E-2</v>
      </c>
      <c r="MV85" s="52">
        <v>5.5100000000000003E-2</v>
      </c>
      <c r="MW85" s="48"/>
      <c r="MX85" s="48" t="s">
        <v>0</v>
      </c>
      <c r="MY85" s="51">
        <v>5.1999999999999998E-2</v>
      </c>
      <c r="MZ85" s="51">
        <v>2.3900000000000001E-2</v>
      </c>
      <c r="NA85" s="56">
        <v>-2.9999999999999997E-4</v>
      </c>
      <c r="NB85" s="56">
        <v>-2.24E-2</v>
      </c>
      <c r="NC85" s="56">
        <v>-3.3500000000000002E-2</v>
      </c>
      <c r="ND85" s="48"/>
      <c r="NE85" s="48" t="s">
        <v>0</v>
      </c>
      <c r="NF85" s="48" t="s">
        <v>0</v>
      </c>
      <c r="NG85" s="48" t="s">
        <v>0</v>
      </c>
      <c r="NH85" s="48" t="s">
        <v>0</v>
      </c>
      <c r="NI85" s="48"/>
      <c r="NZ85" s="48" t="s">
        <v>0</v>
      </c>
      <c r="OA85" s="48" t="s">
        <v>0</v>
      </c>
      <c r="OB85" s="48" t="s">
        <v>0</v>
      </c>
      <c r="OC85" s="48" t="s">
        <v>0</v>
      </c>
      <c r="OD85" s="48"/>
      <c r="OE85" s="48" t="s">
        <v>0</v>
      </c>
      <c r="OF85" s="48" t="s">
        <v>0</v>
      </c>
      <c r="OG85" s="48" t="s">
        <v>0</v>
      </c>
      <c r="OH85" s="48" t="s">
        <v>0</v>
      </c>
      <c r="OI85" s="48" t="s">
        <v>0</v>
      </c>
      <c r="OJ85" s="48"/>
      <c r="OK85" s="48"/>
      <c r="OL85" s="48" t="s">
        <v>0</v>
      </c>
      <c r="OM85" s="48" t="s">
        <v>0</v>
      </c>
      <c r="ON85" s="48" t="s">
        <v>0</v>
      </c>
      <c r="OO85" s="48" t="s">
        <v>0</v>
      </c>
      <c r="OP85" s="48" t="s">
        <v>0</v>
      </c>
      <c r="OQ85" s="48"/>
      <c r="OR85" s="48"/>
      <c r="OS85" s="48" t="s">
        <v>0</v>
      </c>
      <c r="OT85" s="48" t="s">
        <v>0</v>
      </c>
      <c r="OU85" s="48" t="s">
        <v>0</v>
      </c>
      <c r="OV85" s="48" t="s">
        <v>0</v>
      </c>
      <c r="OW85" s="48" t="s">
        <v>0</v>
      </c>
      <c r="OX85" s="48"/>
      <c r="OY85" s="48"/>
      <c r="OZ85" s="48" t="s">
        <v>0</v>
      </c>
      <c r="PA85" s="48" t="s">
        <v>0</v>
      </c>
      <c r="PB85" s="48" t="s">
        <v>0</v>
      </c>
      <c r="PC85" s="48" t="s">
        <v>0</v>
      </c>
      <c r="PD85" s="48"/>
      <c r="PV85" s="48" t="s">
        <v>0</v>
      </c>
      <c r="PW85" s="48" t="s">
        <v>0</v>
      </c>
      <c r="PX85" s="48" t="s">
        <v>0</v>
      </c>
      <c r="PY85" s="48" t="s">
        <v>0</v>
      </c>
      <c r="PZ85" s="48"/>
      <c r="QA85" s="48" t="s">
        <v>0</v>
      </c>
      <c r="QB85" s="48" t="s">
        <v>0</v>
      </c>
      <c r="QC85" s="48" t="s">
        <v>0</v>
      </c>
      <c r="QD85" s="48" t="s">
        <v>0</v>
      </c>
      <c r="QE85" s="48" t="s">
        <v>0</v>
      </c>
      <c r="QF85" s="48"/>
      <c r="QG85" s="48"/>
      <c r="QH85" s="48" t="s">
        <v>0</v>
      </c>
      <c r="QI85" s="48" t="s">
        <v>0</v>
      </c>
      <c r="QJ85" s="48" t="s">
        <v>0</v>
      </c>
      <c r="QK85" s="48" t="s">
        <v>0</v>
      </c>
      <c r="QL85" s="48" t="s">
        <v>0</v>
      </c>
      <c r="QM85" s="48"/>
      <c r="QN85" s="48"/>
      <c r="QO85" s="48" t="s">
        <v>0</v>
      </c>
      <c r="QP85" s="48" t="s">
        <v>0</v>
      </c>
      <c r="QQ85" s="48" t="s">
        <v>0</v>
      </c>
      <c r="QR85" s="48" t="s">
        <v>0</v>
      </c>
      <c r="QS85" s="48" t="s">
        <v>0</v>
      </c>
      <c r="QT85" s="48"/>
      <c r="QU85" s="48"/>
      <c r="QV85" s="48" t="s">
        <v>0</v>
      </c>
      <c r="QW85" s="48" t="s">
        <v>0</v>
      </c>
      <c r="QX85" s="48" t="s">
        <v>0</v>
      </c>
      <c r="QY85" s="48" t="s">
        <v>0</v>
      </c>
      <c r="QZ85" s="48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</row>
    <row r="86" spans="1:520" ht="15.75" thickBot="1" x14ac:dyDescent="0.3">
      <c r="B86" t="s">
        <v>0</v>
      </c>
      <c r="C86" t="s">
        <v>0</v>
      </c>
      <c r="D86" s="52">
        <v>-1.5E-3</v>
      </c>
      <c r="E86" s="58">
        <v>-4.0000000000000001E-3</v>
      </c>
      <c r="F86" s="58">
        <v>-1.6999999999999999E-3</v>
      </c>
      <c r="G86" s="54" t="s">
        <v>0</v>
      </c>
      <c r="H86" s="48"/>
      <c r="I86" s="58">
        <v>1.7399999999999999E-2</v>
      </c>
      <c r="J86" s="56">
        <v>2.6599999999999999E-2</v>
      </c>
      <c r="K86" s="56">
        <v>1.18E-2</v>
      </c>
      <c r="L86" s="58">
        <v>-2.3999999999999998E-3</v>
      </c>
      <c r="M86" s="58">
        <v>-6.1999999999999998E-3</v>
      </c>
      <c r="N86" s="48"/>
      <c r="O86" s="48"/>
      <c r="P86" s="58">
        <v>1.06E-2</v>
      </c>
      <c r="Q86" s="58">
        <v>2.8E-3</v>
      </c>
      <c r="R86" s="58">
        <v>1.2999999999999999E-2</v>
      </c>
      <c r="S86" s="58">
        <v>-8.9999999999999998E-4</v>
      </c>
      <c r="T86" s="58">
        <v>-2.0400000000000001E-2</v>
      </c>
      <c r="U86" s="48"/>
      <c r="V86" s="48"/>
      <c r="W86" s="58">
        <v>-1.5699999999999999E-2</v>
      </c>
      <c r="X86" s="58">
        <v>-1.3299999999999999E-2</v>
      </c>
      <c r="Y86" s="58">
        <v>-1.15E-2</v>
      </c>
      <c r="Z86" s="60">
        <v>-8.0000000000000002E-3</v>
      </c>
      <c r="AA86" s="55">
        <v>-2.0500000000000001E-2</v>
      </c>
      <c r="AB86" s="48"/>
      <c r="AC86" s="48"/>
      <c r="AD86" s="51">
        <v>-2.01E-2</v>
      </c>
      <c r="AE86" s="55">
        <v>-5.4999999999999997E-3</v>
      </c>
      <c r="AF86" s="58">
        <v>-2.1600000000000001E-2</v>
      </c>
      <c r="AG86" s="51">
        <v>1.6E-2</v>
      </c>
      <c r="AH86" s="51">
        <v>7.7100000000000002E-2</v>
      </c>
      <c r="AN86" t="s">
        <v>0</v>
      </c>
      <c r="AP86" s="54" t="s">
        <v>0</v>
      </c>
      <c r="AQ86" s="54" t="s">
        <v>0</v>
      </c>
      <c r="AR86" s="56">
        <v>1.15E-2</v>
      </c>
      <c r="AS86" s="55">
        <v>1.2999999999999999E-3</v>
      </c>
      <c r="AT86" s="52">
        <v>4.0000000000000002E-4</v>
      </c>
      <c r="AU86" s="52">
        <v>1.89E-2</v>
      </c>
      <c r="AV86" s="49">
        <v>7.1999999999999998E-3</v>
      </c>
      <c r="AW86" s="54" t="s">
        <v>0</v>
      </c>
      <c r="AX86" s="54" t="s">
        <v>0</v>
      </c>
      <c r="AY86" s="49">
        <v>-1.6899999999999998E-2</v>
      </c>
      <c r="AZ86" s="49">
        <v>-7.4000000000000003E-3</v>
      </c>
      <c r="BA86" s="52">
        <v>2.52E-2</v>
      </c>
      <c r="BB86" s="52">
        <v>2.2800000000000001E-2</v>
      </c>
      <c r="BC86" s="52">
        <v>1.2500000000000001E-2</v>
      </c>
      <c r="BD86" s="54" t="s">
        <v>0</v>
      </c>
      <c r="BE86" s="54" t="s">
        <v>0</v>
      </c>
      <c r="BF86" s="52">
        <v>2.3300000000000001E-2</v>
      </c>
      <c r="BG86" s="49">
        <v>-7.7999999999999996E-3</v>
      </c>
      <c r="BH86" s="49">
        <v>9.1000000000000004E-3</v>
      </c>
      <c r="BI86" s="49">
        <v>-0.03</v>
      </c>
      <c r="BJ86" s="56">
        <v>-2.5000000000000001E-2</v>
      </c>
      <c r="BK86" s="54" t="s">
        <v>0</v>
      </c>
      <c r="BL86" s="54" t="s">
        <v>0</v>
      </c>
      <c r="BM86" s="56">
        <v>-2.98E-2</v>
      </c>
      <c r="BN86" s="51">
        <v>-1.7999999999999999E-2</v>
      </c>
      <c r="BO86" s="56">
        <v>3.7000000000000002E-3</v>
      </c>
      <c r="BP86" s="55">
        <v>1E-4</v>
      </c>
      <c r="BQ86" s="52">
        <v>5.1700000000000003E-2</v>
      </c>
      <c r="BR86" s="54" t="s">
        <v>0</v>
      </c>
      <c r="BS86" s="54" t="s">
        <v>0</v>
      </c>
      <c r="BT86" s="48"/>
      <c r="CB86" t="s">
        <v>0</v>
      </c>
      <c r="CD86" s="54" t="s">
        <v>0</v>
      </c>
      <c r="CE86" s="52">
        <v>7.7000000000000002E-3</v>
      </c>
      <c r="CF86" s="60">
        <v>-5.7999999999999996E-3</v>
      </c>
      <c r="CG86" s="56">
        <v>1.2699999999999999E-2</v>
      </c>
      <c r="CH86" s="51">
        <v>-2.9999999999999997E-4</v>
      </c>
      <c r="CI86" s="49">
        <v>2.75E-2</v>
      </c>
      <c r="CJ86" s="54" t="s">
        <v>0</v>
      </c>
      <c r="CK86" s="54" t="s">
        <v>0</v>
      </c>
      <c r="CL86" s="49">
        <v>-2.87E-2</v>
      </c>
      <c r="CM86" s="52">
        <v>-1.1900000000000001E-2</v>
      </c>
      <c r="CN86" s="49">
        <v>-2.3400000000000001E-2</v>
      </c>
      <c r="CO86" s="52">
        <v>1.5900000000000001E-2</v>
      </c>
      <c r="CP86" s="60">
        <v>6.4100000000000004E-2</v>
      </c>
      <c r="CQ86" s="54" t="s">
        <v>0</v>
      </c>
      <c r="CR86" s="54" t="s">
        <v>0</v>
      </c>
      <c r="CS86" s="57">
        <v>0.1298</v>
      </c>
      <c r="CT86" s="60">
        <v>0.1963</v>
      </c>
      <c r="CU86" s="60">
        <v>0.31069999999999998</v>
      </c>
      <c r="CV86" s="60">
        <v>0.1913</v>
      </c>
      <c r="CW86" s="60">
        <v>0.14729999999999999</v>
      </c>
      <c r="CX86" s="54" t="s">
        <v>0</v>
      </c>
      <c r="CY86" s="54" t="s">
        <v>0</v>
      </c>
      <c r="CZ86" s="60">
        <v>0.1179</v>
      </c>
      <c r="DA86" s="60">
        <v>3.15E-2</v>
      </c>
      <c r="DB86" s="60">
        <v>-8.0000000000000002E-3</v>
      </c>
      <c r="DC86" s="60">
        <v>5.0000000000000001E-4</v>
      </c>
      <c r="DD86" s="52">
        <v>2.3599999999999999E-2</v>
      </c>
      <c r="DE86" s="54" t="s">
        <v>0</v>
      </c>
      <c r="DF86" s="54" t="s">
        <v>0</v>
      </c>
      <c r="DG86" s="52">
        <v>4.8599999999999997E-2</v>
      </c>
      <c r="DH86" s="52">
        <v>7.5399999999999995E-2</v>
      </c>
      <c r="DS86" s="56">
        <v>-3.2000000000000002E-3</v>
      </c>
      <c r="DT86" s="55">
        <v>1.2800000000000001E-2</v>
      </c>
      <c r="DU86" s="51">
        <v>6.1000000000000004E-3</v>
      </c>
      <c r="DV86" s="54" t="s">
        <v>0</v>
      </c>
      <c r="DW86" s="48"/>
      <c r="DX86" s="53">
        <v>2.63E-2</v>
      </c>
      <c r="DY86" s="57">
        <v>1.2999999999999999E-2</v>
      </c>
      <c r="DZ86" s="57">
        <v>5.3E-3</v>
      </c>
      <c r="EA86" s="51">
        <v>-2.2000000000000001E-3</v>
      </c>
      <c r="EB86" s="51">
        <v>-2.5999999999999999E-3</v>
      </c>
      <c r="EC86" s="48"/>
      <c r="ED86" s="48"/>
      <c r="EE86" s="52">
        <v>-3.09E-2</v>
      </c>
      <c r="EF86" s="52">
        <v>-6.1600000000000002E-2</v>
      </c>
      <c r="EG86" s="57">
        <v>-4.2099999999999999E-2</v>
      </c>
      <c r="EH86" s="49">
        <v>-2.0899999999999998E-2</v>
      </c>
      <c r="EI86" s="52">
        <v>-2.5000000000000001E-2</v>
      </c>
      <c r="EJ86" s="48"/>
      <c r="EK86" s="48"/>
      <c r="EL86" s="57">
        <v>-2.93E-2</v>
      </c>
      <c r="EM86" s="51">
        <v>-3.2500000000000001E-2</v>
      </c>
      <c r="EN86" s="51">
        <v>-1.24E-2</v>
      </c>
      <c r="EO86" s="51">
        <v>-2.2499999999999999E-2</v>
      </c>
      <c r="EP86" s="57">
        <v>-2.64E-2</v>
      </c>
      <c r="EQ86" s="48"/>
      <c r="ER86" s="48"/>
      <c r="ES86" s="55">
        <v>-4.5100000000000001E-2</v>
      </c>
      <c r="ET86" s="60">
        <v>-5.2999999999999999E-2</v>
      </c>
      <c r="EU86" s="60">
        <v>-7.4700000000000003E-2</v>
      </c>
      <c r="EV86" s="52">
        <v>-0.1038</v>
      </c>
      <c r="EW86" s="48"/>
      <c r="FG86" t="s">
        <v>0</v>
      </c>
      <c r="FI86" s="58">
        <v>-6.1100000000000002E-2</v>
      </c>
      <c r="FJ86" s="54" t="s">
        <v>0</v>
      </c>
      <c r="FK86" s="54" t="s">
        <v>0</v>
      </c>
      <c r="FL86" s="52">
        <v>-5.8000000000000003E-2</v>
      </c>
      <c r="FM86" s="52">
        <v>-5.3400000000000003E-2</v>
      </c>
      <c r="FN86" s="51">
        <v>-3.3799999999999997E-2</v>
      </c>
      <c r="FO86" s="51">
        <v>-6.5299999999999997E-2</v>
      </c>
      <c r="FP86" s="51">
        <v>-5.2200000000000003E-2</v>
      </c>
      <c r="FQ86" s="54" t="s">
        <v>0</v>
      </c>
      <c r="FR86" s="54" t="s">
        <v>0</v>
      </c>
      <c r="FS86" s="51">
        <v>-5.6300000000000003E-2</v>
      </c>
      <c r="FT86" s="55">
        <v>-8.6199999999999999E-2</v>
      </c>
      <c r="FU86" s="60">
        <v>-6.0199999999999997E-2</v>
      </c>
      <c r="FV86" s="52">
        <v>-5.4399999999999997E-2</v>
      </c>
      <c r="FW86" s="49">
        <v>-3.9399999999999998E-2</v>
      </c>
      <c r="FX86" s="54" t="s">
        <v>0</v>
      </c>
      <c r="FY86" s="54" t="s">
        <v>0</v>
      </c>
      <c r="FZ86" s="57">
        <v>-4.99E-2</v>
      </c>
      <c r="GA86" s="57">
        <v>-6.0299999999999999E-2</v>
      </c>
      <c r="GB86" s="57">
        <v>-9.7299999999999998E-2</v>
      </c>
      <c r="GC86" s="57">
        <v>-7.1199999999999999E-2</v>
      </c>
      <c r="GD86" s="58">
        <v>-4.9399999999999999E-2</v>
      </c>
      <c r="GE86" s="54" t="s">
        <v>0</v>
      </c>
      <c r="GF86" s="54" t="s">
        <v>0</v>
      </c>
      <c r="GG86" s="58">
        <v>-5.4899999999999997E-2</v>
      </c>
      <c r="GH86" s="57">
        <v>-0.1283</v>
      </c>
      <c r="GI86" s="57">
        <v>-0.11119999999999999</v>
      </c>
      <c r="GJ86" s="57">
        <v>-0.13689999999999999</v>
      </c>
      <c r="GK86" s="57">
        <v>-0.14729999999999999</v>
      </c>
      <c r="GL86" s="54" t="s">
        <v>0</v>
      </c>
      <c r="GM86" s="48"/>
      <c r="GZ86" s="57">
        <v>-0.2132</v>
      </c>
      <c r="HA86" s="51">
        <v>-8.6800000000000002E-2</v>
      </c>
      <c r="HB86" s="51">
        <v>-8.9200000000000002E-2</v>
      </c>
      <c r="HC86" s="51">
        <v>-9.9400000000000002E-2</v>
      </c>
      <c r="HD86" s="51">
        <v>-5.5800000000000002E-2</v>
      </c>
      <c r="HE86" t="s">
        <v>0</v>
      </c>
      <c r="HF86" s="54" t="s">
        <v>0</v>
      </c>
      <c r="HG86" s="51">
        <v>-5.6800000000000003E-2</v>
      </c>
      <c r="HH86" s="51">
        <v>-5.2400000000000002E-2</v>
      </c>
      <c r="HI86" s="51">
        <v>-6.8699999999999997E-2</v>
      </c>
      <c r="HJ86" s="51">
        <v>-0.104</v>
      </c>
      <c r="HK86" s="51">
        <v>-0.13159999999999999</v>
      </c>
      <c r="HL86" t="s">
        <v>0</v>
      </c>
      <c r="HM86" s="54" t="s">
        <v>0</v>
      </c>
      <c r="HN86" s="51">
        <v>-0.1128</v>
      </c>
      <c r="HO86" s="51">
        <v>-0.1206</v>
      </c>
      <c r="HP86" s="51">
        <v>-0.13439999999999999</v>
      </c>
      <c r="HQ86" s="51">
        <v>-0.2016</v>
      </c>
      <c r="HR86" s="56">
        <v>-0.1991</v>
      </c>
      <c r="HS86" t="s">
        <v>0</v>
      </c>
      <c r="HT86" s="54" t="s">
        <v>0</v>
      </c>
      <c r="HU86" s="56">
        <v>-0.2044</v>
      </c>
      <c r="HV86" s="51">
        <v>-0.18729999999999999</v>
      </c>
      <c r="HW86" s="56">
        <v>-0.17510000000000001</v>
      </c>
      <c r="HX86" s="56">
        <v>-0.1804</v>
      </c>
      <c r="HY86" s="56">
        <v>-0.16320000000000001</v>
      </c>
      <c r="HZ86" s="54" t="s">
        <v>0</v>
      </c>
      <c r="IA86" s="54" t="s">
        <v>0</v>
      </c>
      <c r="IB86" s="56">
        <v>-0.187</v>
      </c>
      <c r="IC86" s="56">
        <v>-0.1784</v>
      </c>
      <c r="ID86" s="48"/>
      <c r="IR86" s="58">
        <v>-3.5000000000000001E-3</v>
      </c>
      <c r="IS86" s="56">
        <v>-6.4999999999999997E-3</v>
      </c>
      <c r="IT86" s="56">
        <v>-1.2699999999999999E-2</v>
      </c>
      <c r="IU86" s="54" t="s">
        <v>0</v>
      </c>
      <c r="IV86" s="48"/>
      <c r="IW86" s="52">
        <v>6.9999999999999999E-4</v>
      </c>
      <c r="IX86" s="56">
        <v>-3.5000000000000001E-3</v>
      </c>
      <c r="IY86" s="58">
        <v>-4.0000000000000001E-3</v>
      </c>
      <c r="IZ86" s="56">
        <v>-6.4000000000000003E-3</v>
      </c>
      <c r="JA86" s="53">
        <v>-8.0000000000000004E-4</v>
      </c>
      <c r="JB86" s="48"/>
      <c r="JC86" s="48"/>
      <c r="JD86" s="53">
        <v>4.0000000000000002E-4</v>
      </c>
      <c r="JE86" s="52">
        <v>5.7000000000000002E-3</v>
      </c>
      <c r="JF86" s="52">
        <v>2.5000000000000001E-3</v>
      </c>
      <c r="JG86" s="52">
        <v>2.6200000000000001E-2</v>
      </c>
      <c r="JH86" s="52">
        <v>1.8E-3</v>
      </c>
      <c r="JI86" s="48"/>
      <c r="JJ86" s="48"/>
      <c r="JK86" s="52">
        <v>-8.9999999999999998E-4</v>
      </c>
      <c r="JL86" s="56">
        <v>-2.6200000000000001E-2</v>
      </c>
      <c r="JM86" s="56">
        <v>-2.0999999999999999E-3</v>
      </c>
      <c r="JN86" s="56">
        <v>3.78E-2</v>
      </c>
      <c r="JO86" s="49">
        <v>1.46E-2</v>
      </c>
      <c r="JP86" s="48"/>
      <c r="JQ86" s="48"/>
      <c r="JR86" s="56">
        <v>2.3300000000000001E-2</v>
      </c>
      <c r="JS86" s="60">
        <v>-4.3E-3</v>
      </c>
      <c r="JT86" s="60">
        <v>-1.9199999999999998E-2</v>
      </c>
      <c r="JU86" s="49">
        <v>3.0000000000000001E-3</v>
      </c>
      <c r="JV86" s="49">
        <v>-5.4199999999999998E-2</v>
      </c>
      <c r="KK86" s="54" t="s">
        <v>0</v>
      </c>
      <c r="KL86" s="54" t="s">
        <v>0</v>
      </c>
      <c r="KM86" s="49">
        <v>-6.5199999999999994E-2</v>
      </c>
      <c r="KN86" s="49">
        <v>-7.5399999999999995E-2</v>
      </c>
      <c r="KO86" s="49">
        <v>-7.2999999999999995E-2</v>
      </c>
      <c r="KP86" s="49">
        <v>-2.8799999999999999E-2</v>
      </c>
      <c r="KQ86" s="49">
        <v>-9.4E-2</v>
      </c>
      <c r="KR86" s="54" t="s">
        <v>0</v>
      </c>
      <c r="KS86" s="54" t="s">
        <v>0</v>
      </c>
      <c r="KT86" s="55">
        <v>-9.6100000000000005E-2</v>
      </c>
      <c r="KU86" s="55">
        <v>-5.4100000000000002E-2</v>
      </c>
      <c r="KV86" s="55">
        <v>-3.3300000000000003E-2</v>
      </c>
      <c r="KW86" s="55">
        <v>-1.6899999999999998E-2</v>
      </c>
      <c r="KX86" s="55">
        <v>-4.9700000000000001E-2</v>
      </c>
      <c r="KY86" s="54" t="s">
        <v>0</v>
      </c>
      <c r="KZ86" s="54" t="s">
        <v>0</v>
      </c>
      <c r="LA86" s="55">
        <v>-3.9600000000000003E-2</v>
      </c>
      <c r="LB86" s="55">
        <v>-4.7500000000000001E-2</v>
      </c>
      <c r="LC86" s="55">
        <v>-2.7400000000000001E-2</v>
      </c>
      <c r="LD86" s="55">
        <v>-2.5999999999999999E-2</v>
      </c>
      <c r="LE86" s="55">
        <v>-5.1000000000000004E-3</v>
      </c>
      <c r="LF86" s="54" t="s">
        <v>0</v>
      </c>
      <c r="LG86" s="54" t="s">
        <v>0</v>
      </c>
      <c r="LH86" s="55">
        <v>-2.3E-2</v>
      </c>
      <c r="LI86" s="55">
        <v>-1.47E-2</v>
      </c>
      <c r="LJ86" s="55">
        <v>-2.87E-2</v>
      </c>
      <c r="LK86" s="55">
        <v>-1.43E-2</v>
      </c>
      <c r="LL86" s="49">
        <v>-2.41E-2</v>
      </c>
      <c r="LM86" s="54" t="s">
        <v>0</v>
      </c>
      <c r="LN86" s="54" t="s">
        <v>0</v>
      </c>
      <c r="LO86" s="55">
        <v>-3.6200000000000003E-2</v>
      </c>
      <c r="ME86" s="56">
        <v>-3.39E-2</v>
      </c>
      <c r="MF86" s="55">
        <v>-2.12E-2</v>
      </c>
      <c r="MG86" s="49">
        <v>-2.2599999999999999E-2</v>
      </c>
      <c r="MH86" s="49">
        <v>-1.3100000000000001E-2</v>
      </c>
      <c r="MI86" s="48"/>
      <c r="MJ86" t="s">
        <v>0</v>
      </c>
      <c r="MK86" s="52">
        <v>-1.0800000000000001E-2</v>
      </c>
      <c r="ML86" s="56">
        <v>-9.4999999999999998E-3</v>
      </c>
      <c r="MM86" s="52">
        <v>-1.4E-3</v>
      </c>
      <c r="MN86" s="52">
        <v>1.8499999999999999E-2</v>
      </c>
      <c r="MO86" s="52">
        <v>1.5900000000000001E-2</v>
      </c>
      <c r="MP86" s="48"/>
      <c r="MQ86" t="s">
        <v>0</v>
      </c>
      <c r="MR86" s="52">
        <v>2.4799999999999999E-2</v>
      </c>
      <c r="MS86" s="56">
        <v>3.3099999999999997E-2</v>
      </c>
      <c r="MT86" s="56">
        <v>4.4000000000000003E-3</v>
      </c>
      <c r="MU86" s="56">
        <v>5.1000000000000004E-3</v>
      </c>
      <c r="MV86" s="49">
        <v>3.32E-2</v>
      </c>
      <c r="MW86" s="48"/>
      <c r="MX86" t="s">
        <v>0</v>
      </c>
      <c r="MY86" s="56">
        <v>1.0999999999999999E-2</v>
      </c>
      <c r="MZ86" s="56">
        <v>-1.06E-2</v>
      </c>
      <c r="NA86" s="53">
        <v>-3.7699999999999997E-2</v>
      </c>
      <c r="NB86" s="60">
        <v>-5.2999999999999999E-2</v>
      </c>
      <c r="NC86" s="60">
        <v>-5.7500000000000002E-2</v>
      </c>
      <c r="ND86" s="48"/>
      <c r="NE86" s="54" t="s">
        <v>0</v>
      </c>
      <c r="NF86" s="54" t="s">
        <v>0</v>
      </c>
      <c r="NG86" s="54" t="s">
        <v>0</v>
      </c>
      <c r="NH86" s="54" t="s">
        <v>0</v>
      </c>
      <c r="NI86" s="48"/>
      <c r="NZ86" s="54" t="s">
        <v>0</v>
      </c>
      <c r="OA86" s="54" t="s">
        <v>0</v>
      </c>
      <c r="OB86" s="54" t="s">
        <v>0</v>
      </c>
      <c r="OC86" s="54" t="s">
        <v>0</v>
      </c>
      <c r="OD86" s="48"/>
      <c r="OE86" t="s">
        <v>0</v>
      </c>
      <c r="OF86" s="54" t="s">
        <v>0</v>
      </c>
      <c r="OG86" s="54" t="s">
        <v>0</v>
      </c>
      <c r="OH86" s="54" t="s">
        <v>0</v>
      </c>
      <c r="OI86" s="54" t="s">
        <v>0</v>
      </c>
      <c r="OJ86" s="48"/>
      <c r="OK86" s="48"/>
      <c r="OL86" t="s">
        <v>0</v>
      </c>
      <c r="OM86" s="54" t="s">
        <v>0</v>
      </c>
      <c r="ON86" s="54" t="s">
        <v>0</v>
      </c>
      <c r="OO86" s="54" t="s">
        <v>0</v>
      </c>
      <c r="OP86" s="54" t="s">
        <v>0</v>
      </c>
      <c r="OQ86" s="48"/>
      <c r="OR86" s="48"/>
      <c r="OS86" t="s">
        <v>0</v>
      </c>
      <c r="OT86" s="54" t="s">
        <v>0</v>
      </c>
      <c r="OU86" s="54" t="s">
        <v>0</v>
      </c>
      <c r="OV86" s="54" t="s">
        <v>0</v>
      </c>
      <c r="OW86" s="54" t="s">
        <v>0</v>
      </c>
      <c r="OX86" s="48"/>
      <c r="OY86" s="48"/>
      <c r="OZ86" s="54" t="s">
        <v>0</v>
      </c>
      <c r="PA86" s="54" t="s">
        <v>0</v>
      </c>
      <c r="PB86" s="54" t="s">
        <v>0</v>
      </c>
      <c r="PC86" s="54" t="s">
        <v>0</v>
      </c>
      <c r="PD86" s="48"/>
      <c r="PV86" s="54" t="s">
        <v>0</v>
      </c>
      <c r="PW86" s="54" t="s">
        <v>0</v>
      </c>
      <c r="PX86" s="54" t="s">
        <v>0</v>
      </c>
      <c r="PY86" s="54" t="s">
        <v>0</v>
      </c>
      <c r="PZ86" s="48"/>
      <c r="QA86" t="s">
        <v>0</v>
      </c>
      <c r="QB86" s="54" t="s">
        <v>0</v>
      </c>
      <c r="QC86" s="54" t="s">
        <v>0</v>
      </c>
      <c r="QD86" s="54" t="s">
        <v>0</v>
      </c>
      <c r="QE86" s="54" t="s">
        <v>0</v>
      </c>
      <c r="QF86" s="48"/>
      <c r="QG86" s="48"/>
      <c r="QH86" t="s">
        <v>0</v>
      </c>
      <c r="QI86" s="54" t="s">
        <v>0</v>
      </c>
      <c r="QJ86" s="54" t="s">
        <v>0</v>
      </c>
      <c r="QK86" s="54" t="s">
        <v>0</v>
      </c>
      <c r="QL86" s="54" t="s">
        <v>0</v>
      </c>
      <c r="QM86" s="48"/>
      <c r="QN86" s="48"/>
      <c r="QO86" t="s">
        <v>0</v>
      </c>
      <c r="QP86" s="54" t="s">
        <v>0</v>
      </c>
      <c r="QQ86" s="54" t="s">
        <v>0</v>
      </c>
      <c r="QR86" s="54" t="s">
        <v>0</v>
      </c>
      <c r="QS86" s="54" t="s">
        <v>0</v>
      </c>
      <c r="QT86" s="48"/>
      <c r="QU86" s="48"/>
      <c r="QV86" s="54" t="s">
        <v>0</v>
      </c>
      <c r="QW86" s="54" t="s">
        <v>0</v>
      </c>
      <c r="QX86" s="54" t="s">
        <v>0</v>
      </c>
      <c r="QY86" s="54" t="s">
        <v>0</v>
      </c>
      <c r="QZ86" s="48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</row>
    <row r="87" spans="1:520" ht="15.75" thickBot="1" x14ac:dyDescent="0.3">
      <c r="B87" t="s">
        <v>0</v>
      </c>
      <c r="D87" s="53">
        <v>-2.7000000000000001E-3</v>
      </c>
      <c r="E87" s="56">
        <v>-7.0000000000000001E-3</v>
      </c>
      <c r="F87" s="56">
        <v>-3.5999999999999999E-3</v>
      </c>
      <c r="G87" s="48"/>
      <c r="H87" s="48"/>
      <c r="I87" s="52">
        <v>9.1999999999999998E-3</v>
      </c>
      <c r="J87" s="58">
        <v>3.7000000000000002E-3</v>
      </c>
      <c r="K87" s="58">
        <v>-1.26E-2</v>
      </c>
      <c r="L87" s="60">
        <v>-4.1000000000000003E-3</v>
      </c>
      <c r="M87" s="60">
        <v>-1.2500000000000001E-2</v>
      </c>
      <c r="N87" s="48"/>
      <c r="O87" s="48"/>
      <c r="P87" s="60">
        <v>-4.99E-2</v>
      </c>
      <c r="Q87" s="60">
        <v>-5.96E-2</v>
      </c>
      <c r="R87" s="60">
        <v>-6.3700000000000007E-2</v>
      </c>
      <c r="S87" s="51">
        <v>-6.4199999999999993E-2</v>
      </c>
      <c r="T87" s="60">
        <v>-6.4100000000000004E-2</v>
      </c>
      <c r="U87" s="48"/>
      <c r="V87" s="48" t="s">
        <v>0</v>
      </c>
      <c r="W87" s="60">
        <v>-6.9699999999999998E-2</v>
      </c>
      <c r="X87" s="60">
        <v>-3.6799999999999999E-2</v>
      </c>
      <c r="Y87" s="55">
        <v>-2.52E-2</v>
      </c>
      <c r="Z87" s="55">
        <v>-1.89E-2</v>
      </c>
      <c r="AA87" s="51">
        <v>-2.86E-2</v>
      </c>
      <c r="AB87" s="48"/>
      <c r="AC87" s="48"/>
      <c r="AD87" s="58">
        <v>-2.7799999999999998E-2</v>
      </c>
      <c r="AE87" s="58">
        <v>-1.9300000000000001E-2</v>
      </c>
      <c r="AF87" s="55">
        <v>-2.75E-2</v>
      </c>
      <c r="AG87" s="58">
        <v>-4.1999999999999997E-3</v>
      </c>
      <c r="AH87" s="58">
        <v>2.8199999999999999E-2</v>
      </c>
      <c r="AN87" t="s">
        <v>0</v>
      </c>
      <c r="AP87" s="48"/>
      <c r="AQ87" s="48"/>
      <c r="AR87" s="60">
        <v>9.1999999999999998E-3</v>
      </c>
      <c r="AS87" s="56">
        <v>-2.6599999999999999E-2</v>
      </c>
      <c r="AT87" s="58">
        <v>-2.1700000000000001E-2</v>
      </c>
      <c r="AU87" s="58">
        <v>-2.18E-2</v>
      </c>
      <c r="AV87" s="58">
        <v>-2.0400000000000001E-2</v>
      </c>
      <c r="AW87" s="48"/>
      <c r="AX87" s="48"/>
      <c r="AY87" s="60">
        <v>-3.56E-2</v>
      </c>
      <c r="AZ87" s="56">
        <v>-4.8899999999999999E-2</v>
      </c>
      <c r="BA87" s="56">
        <v>-7.8299999999999995E-2</v>
      </c>
      <c r="BB87" s="51">
        <v>-3.2599999999999997E-2</v>
      </c>
      <c r="BC87" s="51">
        <v>-2.5700000000000001E-2</v>
      </c>
      <c r="BD87" s="48"/>
      <c r="BE87" s="48"/>
      <c r="BF87" s="51">
        <v>-5.62E-2</v>
      </c>
      <c r="BG87" s="51">
        <v>-3.6499999999999998E-2</v>
      </c>
      <c r="BH87" s="51">
        <v>-7.17E-2</v>
      </c>
      <c r="BI87" s="56">
        <v>-4.9200000000000001E-2</v>
      </c>
      <c r="BJ87" s="49">
        <v>-3.2599999999999997E-2</v>
      </c>
      <c r="BK87" s="48"/>
      <c r="BL87" s="48"/>
      <c r="BM87" s="58">
        <v>-3.7600000000000001E-2</v>
      </c>
      <c r="BN87" s="56">
        <v>-1.84E-2</v>
      </c>
      <c r="BO87" s="53">
        <v>-4.07E-2</v>
      </c>
      <c r="BP87" s="60">
        <v>-2.69E-2</v>
      </c>
      <c r="BQ87" s="55">
        <v>-6.9999999999999999E-4</v>
      </c>
      <c r="BR87" s="48"/>
      <c r="BS87" s="48"/>
      <c r="BT87" s="48"/>
      <c r="CB87" t="s">
        <v>0</v>
      </c>
      <c r="CD87" s="48"/>
      <c r="CE87" s="49">
        <v>8.9999999999999998E-4</v>
      </c>
      <c r="CF87" s="52">
        <v>-1.4500000000000001E-2</v>
      </c>
      <c r="CG87" s="51">
        <v>-2.0400000000000001E-2</v>
      </c>
      <c r="CH87" s="49">
        <v>-8.0000000000000002E-3</v>
      </c>
      <c r="CI87" s="51">
        <v>2.58E-2</v>
      </c>
      <c r="CJ87" s="48"/>
      <c r="CK87" s="48"/>
      <c r="CL87" s="53">
        <v>-3.73E-2</v>
      </c>
      <c r="CM87" s="49">
        <v>-2.9100000000000001E-2</v>
      </c>
      <c r="CN87" s="51">
        <v>-3.5400000000000001E-2</v>
      </c>
      <c r="CO87" s="51">
        <v>-9.3200000000000005E-2</v>
      </c>
      <c r="CP87" s="49">
        <v>-0.1265</v>
      </c>
      <c r="CQ87" s="48"/>
      <c r="CR87" s="48"/>
      <c r="CS87" s="49">
        <v>-0.1467</v>
      </c>
      <c r="CT87" s="49">
        <v>-0.18790000000000001</v>
      </c>
      <c r="CU87" s="49">
        <v>-0.33090000000000003</v>
      </c>
      <c r="CV87" s="55">
        <v>-0.2361</v>
      </c>
      <c r="CW87" s="55">
        <v>-0.17660000000000001</v>
      </c>
      <c r="CX87" s="48"/>
      <c r="CY87" s="48"/>
      <c r="CZ87" s="55">
        <v>-0.26800000000000002</v>
      </c>
      <c r="DA87" s="49">
        <v>-0.21859999999999999</v>
      </c>
      <c r="DB87" s="55">
        <v>-0.188</v>
      </c>
      <c r="DC87" s="51">
        <v>-0.15210000000000001</v>
      </c>
      <c r="DD87" s="51">
        <v>-5.2299999999999999E-2</v>
      </c>
      <c r="DE87" s="48"/>
      <c r="DF87" s="48"/>
      <c r="DG87" s="51">
        <v>-4.2299999999999997E-2</v>
      </c>
      <c r="DH87" s="51">
        <v>-3.8199999999999998E-2</v>
      </c>
      <c r="DQ87" t="s">
        <v>0</v>
      </c>
      <c r="DR87" t="s">
        <v>0</v>
      </c>
      <c r="DS87" s="58">
        <v>-1.47E-2</v>
      </c>
      <c r="DT87" s="49">
        <v>-9.7999999999999997E-3</v>
      </c>
      <c r="DU87" s="56">
        <v>-3.6400000000000002E-2</v>
      </c>
      <c r="DV87" s="48"/>
      <c r="DW87" s="48"/>
      <c r="DX87" s="51">
        <v>-3.9E-2</v>
      </c>
      <c r="DY87" s="51">
        <v>-2.69E-2</v>
      </c>
      <c r="DZ87" s="51">
        <v>-2.5999999999999999E-3</v>
      </c>
      <c r="EA87" s="57">
        <v>-5.1999999999999998E-2</v>
      </c>
      <c r="EB87" s="57">
        <v>-5.8599999999999999E-2</v>
      </c>
      <c r="EC87" s="48"/>
      <c r="ED87" s="48"/>
      <c r="EE87" s="57">
        <v>-7.3700000000000002E-2</v>
      </c>
      <c r="EF87" s="56">
        <v>-0.1111</v>
      </c>
      <c r="EG87" s="60">
        <v>-6.1600000000000002E-2</v>
      </c>
      <c r="EH87" s="55">
        <v>-3.6600000000000001E-2</v>
      </c>
      <c r="EI87" s="57">
        <v>-4.9700000000000001E-2</v>
      </c>
      <c r="EJ87" s="48"/>
      <c r="EK87" s="48" t="s">
        <v>0</v>
      </c>
      <c r="EL87" s="60">
        <v>-7.4300000000000005E-2</v>
      </c>
      <c r="EM87" s="60">
        <v>-4.7500000000000001E-2</v>
      </c>
      <c r="EN87" s="60">
        <v>-5.3600000000000002E-2</v>
      </c>
      <c r="EO87" s="55">
        <v>-2.7E-2</v>
      </c>
      <c r="EP87" s="55">
        <v>-5.5E-2</v>
      </c>
      <c r="EQ87" s="48"/>
      <c r="ER87" s="48"/>
      <c r="ES87" s="57">
        <v>-5.0099999999999999E-2</v>
      </c>
      <c r="ET87" s="57">
        <v>-6.2899999999999998E-2</v>
      </c>
      <c r="EU87" s="57">
        <v>-0.106</v>
      </c>
      <c r="EV87" s="57">
        <v>-0.1164</v>
      </c>
      <c r="EW87" s="48"/>
      <c r="FI87" s="60">
        <v>-8.2600000000000007E-2</v>
      </c>
      <c r="FJ87" s="48"/>
      <c r="FK87" s="48"/>
      <c r="FL87" s="57">
        <v>-6.8500000000000005E-2</v>
      </c>
      <c r="FM87" s="57">
        <v>-5.9400000000000001E-2</v>
      </c>
      <c r="FN87" s="52">
        <v>-7.1499999999999994E-2</v>
      </c>
      <c r="FO87" s="57">
        <v>-7.0099999999999996E-2</v>
      </c>
      <c r="FP87" s="57">
        <v>-9.0499999999999997E-2</v>
      </c>
      <c r="FQ87" s="48"/>
      <c r="FR87" s="48"/>
      <c r="FS87" s="52">
        <v>-8.4900000000000003E-2</v>
      </c>
      <c r="FT87" s="60">
        <v>-9.2499999999999999E-2</v>
      </c>
      <c r="FU87" s="55">
        <v>-7.7899999999999997E-2</v>
      </c>
      <c r="FV87" s="60">
        <v>-7.7499999999999999E-2</v>
      </c>
      <c r="FW87" s="55">
        <v>-4.9500000000000002E-2</v>
      </c>
      <c r="FX87" s="48"/>
      <c r="FY87" s="48"/>
      <c r="FZ87" s="52">
        <v>-0.1021</v>
      </c>
      <c r="GA87" s="52">
        <v>-0.10290000000000001</v>
      </c>
      <c r="GB87" s="52">
        <v>-0.13089999999999999</v>
      </c>
      <c r="GC87" s="52">
        <v>-0.1323</v>
      </c>
      <c r="GD87" s="52">
        <v>-0.1268</v>
      </c>
      <c r="GE87" s="48"/>
      <c r="GF87" s="48"/>
      <c r="GG87" s="52">
        <v>-0.1381</v>
      </c>
      <c r="GH87" s="51">
        <v>-0.12909999999999999</v>
      </c>
      <c r="GI87" s="51">
        <v>-0.16600000000000001</v>
      </c>
      <c r="GJ87" s="51">
        <v>-0.14729999999999999</v>
      </c>
      <c r="GK87" s="51">
        <v>-0.13950000000000001</v>
      </c>
      <c r="GL87" s="48"/>
      <c r="GM87" s="48"/>
      <c r="GY87" t="s">
        <v>0</v>
      </c>
      <c r="GZ87" s="51">
        <v>-0.10100000000000001</v>
      </c>
      <c r="HA87" s="57">
        <v>-0.2437</v>
      </c>
      <c r="HB87" s="57">
        <v>-0.26290000000000002</v>
      </c>
      <c r="HC87" s="57">
        <v>-0.28760000000000002</v>
      </c>
      <c r="HD87" s="57">
        <v>-0.29659999999999997</v>
      </c>
      <c r="HE87" s="48" t="s">
        <v>0</v>
      </c>
      <c r="HF87" s="48"/>
      <c r="HG87" s="57">
        <v>-0.33710000000000001</v>
      </c>
      <c r="HH87" s="56">
        <v>-0.27279999999999999</v>
      </c>
      <c r="HI87" s="56">
        <v>-0.23350000000000001</v>
      </c>
      <c r="HJ87" s="56">
        <v>-0.16800000000000001</v>
      </c>
      <c r="HK87" s="56">
        <v>-0.22770000000000001</v>
      </c>
      <c r="HL87" s="48"/>
      <c r="HM87" s="48"/>
      <c r="HN87" s="56">
        <v>-0.22550000000000001</v>
      </c>
      <c r="HO87" s="56">
        <v>-0.22869999999999999</v>
      </c>
      <c r="HP87" s="56">
        <v>-0.20580000000000001</v>
      </c>
      <c r="HQ87" s="56">
        <v>-0.20219999999999999</v>
      </c>
      <c r="HR87" s="51">
        <v>-0.2394</v>
      </c>
      <c r="HS87" s="48" t="s">
        <v>0</v>
      </c>
      <c r="HT87" s="48"/>
      <c r="HU87" s="51">
        <v>-0.20580000000000001</v>
      </c>
      <c r="HV87" s="56">
        <v>-0.19670000000000001</v>
      </c>
      <c r="HW87" s="51">
        <v>-0.20749999999999999</v>
      </c>
      <c r="HX87" s="51">
        <v>-0.20960000000000001</v>
      </c>
      <c r="HY87" s="57">
        <v>-0.253</v>
      </c>
      <c r="HZ87" s="48"/>
      <c r="IA87" s="48"/>
      <c r="IB87" s="57">
        <v>-0.24709999999999999</v>
      </c>
      <c r="IC87" s="51">
        <v>-0.23</v>
      </c>
      <c r="ID87" s="48"/>
      <c r="IP87" t="s">
        <v>0</v>
      </c>
      <c r="IQ87" t="s">
        <v>0</v>
      </c>
      <c r="IR87" s="56">
        <v>-3.8E-3</v>
      </c>
      <c r="IS87" s="58">
        <v>-1.9400000000000001E-2</v>
      </c>
      <c r="IT87" s="55">
        <v>-1.8700000000000001E-2</v>
      </c>
      <c r="IU87" s="48"/>
      <c r="IV87" s="48"/>
      <c r="IW87" s="56">
        <v>-1.2500000000000001E-2</v>
      </c>
      <c r="IX87" s="58">
        <v>-1.2800000000000001E-2</v>
      </c>
      <c r="IY87" s="52">
        <v>-7.4999999999999997E-3</v>
      </c>
      <c r="IZ87" s="60">
        <v>-1.7500000000000002E-2</v>
      </c>
      <c r="JA87" s="58">
        <v>-1.49E-2</v>
      </c>
      <c r="JB87" s="48"/>
      <c r="JC87" s="48"/>
      <c r="JD87" s="56">
        <v>-9.4999999999999998E-3</v>
      </c>
      <c r="JE87" s="56">
        <v>-2.5999999999999999E-3</v>
      </c>
      <c r="JF87" s="60">
        <v>-1.5599999999999999E-2</v>
      </c>
      <c r="JG87" s="60">
        <v>-1.95E-2</v>
      </c>
      <c r="JH87" s="56">
        <v>-1.11E-2</v>
      </c>
      <c r="JI87" s="48"/>
      <c r="JJ87" s="48" t="s">
        <v>0</v>
      </c>
      <c r="JK87" s="56">
        <v>-2.7400000000000001E-2</v>
      </c>
      <c r="JL87" s="52">
        <v>-5.3100000000000001E-2</v>
      </c>
      <c r="JM87" s="55">
        <v>-6.9199999999999998E-2</v>
      </c>
      <c r="JN87" s="55">
        <v>-6.2199999999999998E-2</v>
      </c>
      <c r="JO87" s="60">
        <v>-4.7800000000000002E-2</v>
      </c>
      <c r="JP87" s="48"/>
      <c r="JQ87" s="48"/>
      <c r="JR87" s="60">
        <v>-2.7699999999999999E-2</v>
      </c>
      <c r="JS87" s="49">
        <v>-6.1000000000000004E-3</v>
      </c>
      <c r="JT87" s="49">
        <v>-2.1600000000000001E-2</v>
      </c>
      <c r="JU87" s="60">
        <v>-2.07E-2</v>
      </c>
      <c r="JV87" s="60">
        <v>-8.4500000000000006E-2</v>
      </c>
      <c r="KK87" s="48"/>
      <c r="KL87" s="48"/>
      <c r="KM87" s="60">
        <v>-8.5599999999999996E-2</v>
      </c>
      <c r="KN87" s="55">
        <v>-9.01E-2</v>
      </c>
      <c r="KO87" s="55">
        <v>-8.6199999999999999E-2</v>
      </c>
      <c r="KP87" s="60">
        <v>-0.1179</v>
      </c>
      <c r="KQ87" s="60">
        <v>-9.8900000000000002E-2</v>
      </c>
      <c r="KR87" s="48"/>
      <c r="KS87" s="48"/>
      <c r="KT87" s="60">
        <v>-9.6600000000000005E-2</v>
      </c>
      <c r="KU87" s="52">
        <v>-8.2600000000000007E-2</v>
      </c>
      <c r="KV87" s="52">
        <v>-8.2199999999999995E-2</v>
      </c>
      <c r="KW87" s="52">
        <v>-9.1899999999999996E-2</v>
      </c>
      <c r="KX87" s="52">
        <v>-0.10340000000000001</v>
      </c>
      <c r="KY87" s="48"/>
      <c r="KZ87" s="48"/>
      <c r="LA87" s="52">
        <v>-0.11</v>
      </c>
      <c r="LB87" s="52">
        <v>-0.13489999999999999</v>
      </c>
      <c r="LC87" s="52">
        <v>-7.9000000000000001E-2</v>
      </c>
      <c r="LD87" s="52">
        <v>-9.2999999999999999E-2</v>
      </c>
      <c r="LE87" s="52">
        <v>-7.2499999999999995E-2</v>
      </c>
      <c r="LF87" s="48"/>
      <c r="LG87" s="48"/>
      <c r="LH87" s="52">
        <v>-6.6400000000000001E-2</v>
      </c>
      <c r="LI87" s="52">
        <v>-7.9200000000000007E-2</v>
      </c>
      <c r="LJ87" s="52">
        <v>-7.3599999999999999E-2</v>
      </c>
      <c r="LK87" s="52">
        <v>-8.1000000000000003E-2</v>
      </c>
      <c r="LL87" s="55">
        <v>-6.3399999999999998E-2</v>
      </c>
      <c r="LM87" s="48"/>
      <c r="LN87" s="48"/>
      <c r="LO87" s="49">
        <v>-3.9899999999999998E-2</v>
      </c>
      <c r="MC87" t="s">
        <v>0</v>
      </c>
      <c r="ME87" s="55">
        <v>-4.8800000000000003E-2</v>
      </c>
      <c r="MF87" s="56">
        <v>-3.3700000000000001E-2</v>
      </c>
      <c r="MG87" s="55">
        <v>-4.7300000000000002E-2</v>
      </c>
      <c r="MH87" s="56">
        <v>-3.3099999999999997E-2</v>
      </c>
      <c r="MI87" s="48"/>
      <c r="MJ87" s="48" t="s">
        <v>0</v>
      </c>
      <c r="MK87" s="49">
        <v>-3.1600000000000003E-2</v>
      </c>
      <c r="ML87" s="55">
        <v>-5.28E-2</v>
      </c>
      <c r="MM87" s="55">
        <v>-2.87E-2</v>
      </c>
      <c r="MN87" s="55">
        <v>-3.6799999999999999E-2</v>
      </c>
      <c r="MO87" s="55">
        <v>-4.1399999999999999E-2</v>
      </c>
      <c r="MP87" s="48"/>
      <c r="MQ87" s="48"/>
      <c r="MR87" s="49">
        <v>-1.4999999999999999E-2</v>
      </c>
      <c r="MS87" s="49">
        <v>-1.11E-2</v>
      </c>
      <c r="MT87" s="49">
        <v>-1.9E-3</v>
      </c>
      <c r="MU87" s="49">
        <v>1.8499999999999999E-2</v>
      </c>
      <c r="MV87" s="56">
        <v>-1.14E-2</v>
      </c>
      <c r="MW87" s="48" t="s">
        <v>0</v>
      </c>
      <c r="MX87" s="48" t="s">
        <v>0</v>
      </c>
      <c r="MY87" s="49">
        <v>-3.5799999999999998E-2</v>
      </c>
      <c r="MZ87" s="49">
        <v>-5.3400000000000003E-2</v>
      </c>
      <c r="NA87" s="60">
        <v>-5.33E-2</v>
      </c>
      <c r="NB87" s="55">
        <v>-5.9700000000000003E-2</v>
      </c>
      <c r="NC87" s="55">
        <v>-6.9500000000000006E-2</v>
      </c>
      <c r="ND87" s="48"/>
      <c r="NE87" s="48"/>
      <c r="NF87" s="48"/>
      <c r="NG87" s="48"/>
      <c r="NH87" s="48"/>
      <c r="NI87" s="48"/>
      <c r="NX87" t="s">
        <v>0</v>
      </c>
      <c r="NZ87" s="48"/>
      <c r="OA87" s="48"/>
      <c r="OB87" s="48"/>
      <c r="OC87" s="48"/>
      <c r="OD87" s="48"/>
      <c r="OE87" s="48" t="s">
        <v>0</v>
      </c>
      <c r="OF87" s="48"/>
      <c r="OG87" s="48"/>
      <c r="OH87" s="48"/>
      <c r="OI87" s="48"/>
      <c r="OJ87" s="48"/>
      <c r="OK87" s="48"/>
      <c r="OL87" s="48"/>
      <c r="OM87" s="48"/>
      <c r="ON87" s="48"/>
      <c r="OO87" s="48"/>
      <c r="OP87" s="48"/>
      <c r="OQ87" s="48"/>
      <c r="OR87" s="48" t="s">
        <v>0</v>
      </c>
      <c r="OS87" s="48" t="s">
        <v>0</v>
      </c>
      <c r="OT87" s="48"/>
      <c r="OU87" s="48"/>
      <c r="OV87" s="48"/>
      <c r="OW87" s="48"/>
      <c r="OX87" s="48"/>
      <c r="OY87" s="48"/>
      <c r="OZ87" s="48"/>
      <c r="PA87" s="48"/>
      <c r="PB87" s="48"/>
      <c r="PC87" s="48"/>
      <c r="PD87" s="48"/>
      <c r="PT87" t="s">
        <v>0</v>
      </c>
      <c r="PV87" s="48"/>
      <c r="PW87" s="48"/>
      <c r="PX87" s="48"/>
      <c r="PY87" s="48"/>
      <c r="PZ87" s="48"/>
      <c r="QA87" s="48" t="s">
        <v>0</v>
      </c>
      <c r="QB87" s="48"/>
      <c r="QC87" s="48"/>
      <c r="QD87" s="48"/>
      <c r="QE87" s="48"/>
      <c r="QF87" s="48"/>
      <c r="QG87" s="48"/>
      <c r="QH87" s="48"/>
      <c r="QI87" s="48"/>
      <c r="QJ87" s="48"/>
      <c r="QK87" s="48"/>
      <c r="QL87" s="48"/>
      <c r="QM87" s="48"/>
      <c r="QN87" s="48" t="s">
        <v>0</v>
      </c>
      <c r="QO87" s="48" t="s">
        <v>0</v>
      </c>
      <c r="QP87" s="48"/>
      <c r="QQ87" s="48"/>
      <c r="QR87" s="48"/>
      <c r="QS87" s="48"/>
      <c r="QT87" s="48"/>
      <c r="QU87" s="48"/>
      <c r="QV87" s="48"/>
      <c r="QW87" s="48"/>
      <c r="QX87" s="48"/>
      <c r="QY87" s="48"/>
      <c r="QZ87" s="48"/>
      <c r="RQ87" t="s">
        <v>0</v>
      </c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</row>
    <row r="88" spans="1:520" ht="15.75" thickBot="1" x14ac:dyDescent="0.3">
      <c r="B88" t="s">
        <v>0</v>
      </c>
      <c r="C88" t="s">
        <v>0</v>
      </c>
      <c r="D88" s="60">
        <v>-8.0999999999999996E-3</v>
      </c>
      <c r="E88" s="53">
        <v>-8.6E-3</v>
      </c>
      <c r="F88" s="53">
        <v>-4.65E-2</v>
      </c>
      <c r="G88" s="48" t="s">
        <v>0</v>
      </c>
      <c r="H88" s="48"/>
      <c r="I88" s="51">
        <v>-3.1399999999999997E-2</v>
      </c>
      <c r="J88" s="51">
        <v>-3.85E-2</v>
      </c>
      <c r="K88" s="51">
        <v>-3.8600000000000002E-2</v>
      </c>
      <c r="L88" s="51">
        <v>-4.7800000000000002E-2</v>
      </c>
      <c r="M88" s="51">
        <v>-6.4100000000000004E-2</v>
      </c>
      <c r="N88" s="48"/>
      <c r="O88" s="48"/>
      <c r="P88" s="49">
        <v>-6.7799999999999999E-2</v>
      </c>
      <c r="Q88" s="53">
        <v>-7.5999999999999998E-2</v>
      </c>
      <c r="R88" s="53">
        <v>-0.08</v>
      </c>
      <c r="S88" s="49">
        <v>-7.4800000000000005E-2</v>
      </c>
      <c r="T88" s="49">
        <v>-8.8300000000000003E-2</v>
      </c>
      <c r="U88" s="48"/>
      <c r="V88" s="48" t="s">
        <v>0</v>
      </c>
      <c r="W88" s="49">
        <v>-8.8900000000000007E-2</v>
      </c>
      <c r="X88" s="51">
        <v>-5.7799999999999997E-2</v>
      </c>
      <c r="Y88" s="60">
        <v>-3.7600000000000001E-2</v>
      </c>
      <c r="Z88" s="58">
        <v>-3.5900000000000001E-2</v>
      </c>
      <c r="AA88" s="58">
        <v>-4.4999999999999998E-2</v>
      </c>
      <c r="AB88" s="48"/>
      <c r="AC88" s="48"/>
      <c r="AD88" s="55">
        <v>-3.4500000000000003E-2</v>
      </c>
      <c r="AE88" s="51">
        <v>-3.6200000000000003E-2</v>
      </c>
      <c r="AF88" s="51">
        <v>-3.3599999999999998E-2</v>
      </c>
      <c r="AG88" s="55">
        <v>-3.0599999999999999E-2</v>
      </c>
      <c r="AH88" s="55">
        <v>-6.4000000000000001E-2</v>
      </c>
      <c r="AN88" t="s">
        <v>0</v>
      </c>
      <c r="AP88" s="48" t="s">
        <v>0</v>
      </c>
      <c r="AQ88" s="48" t="s">
        <v>0</v>
      </c>
      <c r="AR88" s="55">
        <v>2.0999999999999999E-3</v>
      </c>
      <c r="AS88" s="52">
        <v>-4.4499999999999998E-2</v>
      </c>
      <c r="AT88" s="56">
        <v>-5.5100000000000003E-2</v>
      </c>
      <c r="AU88" s="56">
        <v>-5.1499999999999997E-2</v>
      </c>
      <c r="AV88" s="60">
        <v>-3.1899999999999998E-2</v>
      </c>
      <c r="AW88" s="48" t="s">
        <v>0</v>
      </c>
      <c r="AX88" s="48" t="s">
        <v>0</v>
      </c>
      <c r="AY88" s="58">
        <v>-4.4699999999999997E-2</v>
      </c>
      <c r="AZ88" s="60">
        <v>-5.33E-2</v>
      </c>
      <c r="BA88" s="60">
        <v>-8.5199999999999998E-2</v>
      </c>
      <c r="BB88" s="60">
        <v>-0.06</v>
      </c>
      <c r="BC88" s="60">
        <v>-4.7199999999999999E-2</v>
      </c>
      <c r="BD88" s="48" t="s">
        <v>0</v>
      </c>
      <c r="BE88" s="48" t="s">
        <v>0</v>
      </c>
      <c r="BF88" s="60">
        <v>-5.9900000000000002E-2</v>
      </c>
      <c r="BG88" s="60">
        <v>-3.9E-2</v>
      </c>
      <c r="BH88" s="56">
        <v>-8.14E-2</v>
      </c>
      <c r="BI88" s="51">
        <v>-6.2600000000000003E-2</v>
      </c>
      <c r="BJ88" s="51">
        <v>-3.8699999999999998E-2</v>
      </c>
      <c r="BK88" s="48" t="s">
        <v>0</v>
      </c>
      <c r="BL88" s="48" t="s">
        <v>0</v>
      </c>
      <c r="BM88" s="49">
        <v>-3.9800000000000002E-2</v>
      </c>
      <c r="BN88" s="58">
        <v>-2.8299999999999999E-2</v>
      </c>
      <c r="BO88" s="60">
        <v>-5.6800000000000003E-2</v>
      </c>
      <c r="BP88" s="53">
        <v>-3.7400000000000003E-2</v>
      </c>
      <c r="BQ88" s="53">
        <v>-0.1227</v>
      </c>
      <c r="BR88" s="48" t="s">
        <v>0</v>
      </c>
      <c r="BS88" s="48" t="s">
        <v>0</v>
      </c>
      <c r="BT88" s="48"/>
      <c r="CB88" t="s">
        <v>0</v>
      </c>
      <c r="CD88" s="48" t="s">
        <v>0</v>
      </c>
      <c r="CE88" s="57">
        <v>-2.3199999999999998E-2</v>
      </c>
      <c r="CF88" s="55">
        <v>-4.7300000000000002E-2</v>
      </c>
      <c r="CG88" s="60">
        <v>-5.4300000000000001E-2</v>
      </c>
      <c r="CH88" s="52">
        <v>-2.3900000000000001E-2</v>
      </c>
      <c r="CI88" s="52">
        <v>-6.2600000000000003E-2</v>
      </c>
      <c r="CJ88" s="48" t="s">
        <v>0</v>
      </c>
      <c r="CK88" s="48" t="s">
        <v>0</v>
      </c>
      <c r="CL88" s="52">
        <v>-0.105</v>
      </c>
      <c r="CM88" s="53">
        <v>-5.57E-2</v>
      </c>
      <c r="CN88" s="57">
        <v>-5.9400000000000001E-2</v>
      </c>
      <c r="CO88" s="49">
        <v>-0.157</v>
      </c>
      <c r="CP88" s="55">
        <v>-0.15920000000000001</v>
      </c>
      <c r="CQ88" s="48" t="s">
        <v>0</v>
      </c>
      <c r="CR88" s="48" t="s">
        <v>0</v>
      </c>
      <c r="CS88" s="51">
        <v>-0.21310000000000001</v>
      </c>
      <c r="CT88" s="51">
        <v>-0.25219999999999998</v>
      </c>
      <c r="CU88" s="51">
        <v>-0.42159999999999997</v>
      </c>
      <c r="CV88" s="49">
        <v>-0.3427</v>
      </c>
      <c r="CW88" s="49">
        <v>-0.3296</v>
      </c>
      <c r="CX88" s="48" t="s">
        <v>0</v>
      </c>
      <c r="CY88" s="48" t="s">
        <v>0</v>
      </c>
      <c r="CZ88" s="49">
        <v>-0.32190000000000002</v>
      </c>
      <c r="DA88" s="55">
        <v>-0.31840000000000002</v>
      </c>
      <c r="DB88" s="49">
        <v>-0.223</v>
      </c>
      <c r="DC88" s="49">
        <v>-0.1741</v>
      </c>
      <c r="DD88" s="49">
        <v>-0.13689999999999999</v>
      </c>
      <c r="DE88" s="48" t="s">
        <v>0</v>
      </c>
      <c r="DF88" s="48" t="s">
        <v>0</v>
      </c>
      <c r="DG88" s="49">
        <v>-0.13159999999999999</v>
      </c>
      <c r="DH88" s="49">
        <v>-0.20150000000000001</v>
      </c>
      <c r="DQ88" t="s">
        <v>0</v>
      </c>
      <c r="DS88" s="49">
        <v>-2.9700000000000001E-2</v>
      </c>
      <c r="DT88" s="53">
        <v>-4.8399999999999999E-2</v>
      </c>
      <c r="DU88" s="49">
        <v>-4.8000000000000001E-2</v>
      </c>
      <c r="DV88" s="48" t="s">
        <v>0</v>
      </c>
      <c r="DW88" s="48"/>
      <c r="DX88" s="60">
        <v>-6.7799999999999999E-2</v>
      </c>
      <c r="DY88" s="56">
        <v>-6.0100000000000001E-2</v>
      </c>
      <c r="DZ88" s="56">
        <v>-9.3799999999999994E-2</v>
      </c>
      <c r="EA88" s="56">
        <v>-9.8000000000000004E-2</v>
      </c>
      <c r="EB88" s="56">
        <v>-9.5899999999999999E-2</v>
      </c>
      <c r="EC88" s="48"/>
      <c r="ED88" s="48"/>
      <c r="EE88" s="60">
        <v>-0.1144</v>
      </c>
      <c r="EF88" s="60">
        <v>-0.1173</v>
      </c>
      <c r="EG88" s="55">
        <v>-6.5699999999999995E-2</v>
      </c>
      <c r="EH88" s="60">
        <v>-7.22E-2</v>
      </c>
      <c r="EI88" s="60">
        <v>-8.1299999999999997E-2</v>
      </c>
      <c r="EJ88" s="48"/>
      <c r="EK88" s="48" t="s">
        <v>0</v>
      </c>
      <c r="EL88" s="56">
        <v>-9.2399999999999996E-2</v>
      </c>
      <c r="EM88" s="56">
        <v>-6.8099999999999994E-2</v>
      </c>
      <c r="EN88" s="55">
        <v>-6.3399999999999998E-2</v>
      </c>
      <c r="EO88" s="60">
        <v>-6.2E-2</v>
      </c>
      <c r="EP88" s="60">
        <v>-6.25E-2</v>
      </c>
      <c r="EQ88" s="48"/>
      <c r="ER88" s="48"/>
      <c r="ES88" s="60">
        <v>-7.0599999999999996E-2</v>
      </c>
      <c r="ET88" s="52">
        <v>-8.0600000000000005E-2</v>
      </c>
      <c r="EU88" s="52">
        <v>-0.1128</v>
      </c>
      <c r="EV88" s="58">
        <v>-0.1167</v>
      </c>
      <c r="EW88" s="48"/>
      <c r="FI88" s="57">
        <v>-8.3299999999999999E-2</v>
      </c>
      <c r="FJ88" s="48" t="s">
        <v>0</v>
      </c>
      <c r="FK88" s="48" t="s">
        <v>0</v>
      </c>
      <c r="FL88" s="58">
        <v>-9.8199999999999996E-2</v>
      </c>
      <c r="FM88" s="55">
        <v>-6.9800000000000001E-2</v>
      </c>
      <c r="FN88" s="55">
        <v>-9.7100000000000006E-2</v>
      </c>
      <c r="FO88" s="52">
        <v>-8.7999999999999995E-2</v>
      </c>
      <c r="FP88" s="52">
        <v>-9.8599999999999993E-2</v>
      </c>
      <c r="FQ88" s="48" t="s">
        <v>0</v>
      </c>
      <c r="FR88" s="48" t="s">
        <v>0</v>
      </c>
      <c r="FS88" s="60">
        <v>-0.1331</v>
      </c>
      <c r="FT88" s="58">
        <v>-0.10349999999999999</v>
      </c>
      <c r="FU88" s="58">
        <v>-9.8500000000000004E-2</v>
      </c>
      <c r="FV88" s="51">
        <v>-0.1065</v>
      </c>
      <c r="FW88" s="58">
        <v>-7.0300000000000001E-2</v>
      </c>
      <c r="FX88" s="48" t="s">
        <v>0</v>
      </c>
      <c r="FY88" s="48" t="s">
        <v>0</v>
      </c>
      <c r="FZ88" s="60">
        <v>-0.1148</v>
      </c>
      <c r="GA88" s="51">
        <v>-0.13059999999999999</v>
      </c>
      <c r="GB88" s="56">
        <v>-0.16470000000000001</v>
      </c>
      <c r="GC88" s="56">
        <v>-0.1908</v>
      </c>
      <c r="GD88" s="60">
        <v>-0.14660000000000001</v>
      </c>
      <c r="GE88" s="48" t="s">
        <v>0</v>
      </c>
      <c r="GF88" s="48" t="s">
        <v>0</v>
      </c>
      <c r="GG88" s="60">
        <v>-0.1593</v>
      </c>
      <c r="GH88" s="56">
        <v>-0.20219999999999999</v>
      </c>
      <c r="GI88" s="56">
        <v>-0.21079999999999999</v>
      </c>
      <c r="GJ88" s="56">
        <v>-0.1968</v>
      </c>
      <c r="GK88" s="56">
        <v>-0.17860000000000001</v>
      </c>
      <c r="GL88" s="48" t="s">
        <v>0</v>
      </c>
      <c r="GM88" s="48"/>
      <c r="GZ88" s="56">
        <v>-0.24579999999999999</v>
      </c>
      <c r="HA88" s="52">
        <v>-0.2797</v>
      </c>
      <c r="HB88" s="56">
        <v>-0.2959</v>
      </c>
      <c r="HC88" s="56">
        <v>-0.26910000000000001</v>
      </c>
      <c r="HD88" s="52">
        <v>-0.30869999999999997</v>
      </c>
      <c r="HE88" s="48"/>
      <c r="HF88" s="48" t="s">
        <v>0</v>
      </c>
      <c r="HG88" s="52">
        <v>-0.3377</v>
      </c>
      <c r="HH88" s="57">
        <v>-0.33560000000000001</v>
      </c>
      <c r="HI88" s="52">
        <v>-0.35349999999999998</v>
      </c>
      <c r="HJ88" s="52">
        <v>-0.2868</v>
      </c>
      <c r="HK88" s="57">
        <v>-0.27589999999999998</v>
      </c>
      <c r="HL88" s="48"/>
      <c r="HM88" s="48" t="s">
        <v>0</v>
      </c>
      <c r="HN88" s="57">
        <v>-0.3039</v>
      </c>
      <c r="HO88" s="57">
        <v>-0.28899999999999998</v>
      </c>
      <c r="HP88" s="57">
        <v>-0.29039999999999999</v>
      </c>
      <c r="HQ88" s="57">
        <v>-0.26129999999999998</v>
      </c>
      <c r="HR88" s="57">
        <v>-0.2495</v>
      </c>
      <c r="HS88" s="48"/>
      <c r="HT88" s="48" t="s">
        <v>0</v>
      </c>
      <c r="HU88" s="52">
        <v>-0.29520000000000002</v>
      </c>
      <c r="HV88" s="52">
        <v>-0.30299999999999999</v>
      </c>
      <c r="HW88" s="57">
        <v>-0.26840000000000003</v>
      </c>
      <c r="HX88" s="57">
        <v>-0.26850000000000002</v>
      </c>
      <c r="HY88" s="51">
        <v>-0.25430000000000003</v>
      </c>
      <c r="HZ88" s="48" t="s">
        <v>0</v>
      </c>
      <c r="IA88" s="48" t="s">
        <v>0</v>
      </c>
      <c r="IB88" s="52">
        <v>-0.25829999999999997</v>
      </c>
      <c r="IC88" s="52">
        <v>-0.26600000000000001</v>
      </c>
      <c r="ID88" s="48"/>
      <c r="IP88" t="s">
        <v>0</v>
      </c>
      <c r="IR88" s="57">
        <v>-1.7899999999999999E-2</v>
      </c>
      <c r="IS88" s="55">
        <v>-1.9800000000000002E-2</v>
      </c>
      <c r="IT88" s="58">
        <v>-2.6599999999999999E-2</v>
      </c>
      <c r="IU88" s="48" t="s">
        <v>0</v>
      </c>
      <c r="IV88" s="48"/>
      <c r="IW88" s="60">
        <v>-1.6E-2</v>
      </c>
      <c r="IX88" s="60">
        <v>-2.2200000000000001E-2</v>
      </c>
      <c r="IY88" s="60">
        <v>-3.6600000000000001E-2</v>
      </c>
      <c r="IZ88" s="58">
        <v>-2.58E-2</v>
      </c>
      <c r="JA88" s="56">
        <v>-1.7299999999999999E-2</v>
      </c>
      <c r="JB88" s="48"/>
      <c r="JC88" s="48"/>
      <c r="JD88" s="60">
        <v>-1.14E-2</v>
      </c>
      <c r="JE88" s="60">
        <v>-1.6799999999999999E-2</v>
      </c>
      <c r="JF88" s="55">
        <v>-5.67E-2</v>
      </c>
      <c r="JG88" s="56">
        <v>-5.67E-2</v>
      </c>
      <c r="JH88" s="60">
        <v>-1.9599999999999999E-2</v>
      </c>
      <c r="JI88" s="48"/>
      <c r="JJ88" s="48" t="s">
        <v>0</v>
      </c>
      <c r="JK88" s="60">
        <v>-6.2700000000000006E-2</v>
      </c>
      <c r="JL88" s="60">
        <v>-7.6499999999999999E-2</v>
      </c>
      <c r="JM88" s="52">
        <v>-8.8599999999999998E-2</v>
      </c>
      <c r="JN88" s="52">
        <v>-9.11E-2</v>
      </c>
      <c r="JO88" s="55">
        <v>-8.7300000000000003E-2</v>
      </c>
      <c r="JP88" s="48"/>
      <c r="JQ88" s="48"/>
      <c r="JR88" s="55">
        <v>-8.9200000000000002E-2</v>
      </c>
      <c r="JS88" s="55">
        <v>-0.1056</v>
      </c>
      <c r="JT88" s="55">
        <v>-0.1047</v>
      </c>
      <c r="JU88" s="55">
        <v>-0.17860000000000001</v>
      </c>
      <c r="JV88" s="55">
        <v>-0.13639999999999999</v>
      </c>
      <c r="KK88" s="48" t="s">
        <v>0</v>
      </c>
      <c r="KL88" s="48" t="s">
        <v>0</v>
      </c>
      <c r="KM88" s="55">
        <v>-0.11070000000000001</v>
      </c>
      <c r="KN88" s="60">
        <v>-9.11E-2</v>
      </c>
      <c r="KO88" s="60">
        <v>-0.1134</v>
      </c>
      <c r="KP88" s="55">
        <v>-0.1212</v>
      </c>
      <c r="KQ88" s="52">
        <v>-0.1201</v>
      </c>
      <c r="KR88" s="48" t="s">
        <v>0</v>
      </c>
      <c r="KS88" s="48" t="s">
        <v>0</v>
      </c>
      <c r="KT88" s="49">
        <v>-9.8199999999999996E-2</v>
      </c>
      <c r="KU88" s="49">
        <v>-0.11210000000000001</v>
      </c>
      <c r="KV88" s="49">
        <v>-0.1177</v>
      </c>
      <c r="KW88" s="49">
        <v>-0.16009999999999999</v>
      </c>
      <c r="KX88" s="60">
        <v>-0.1704</v>
      </c>
      <c r="KY88" s="48" t="s">
        <v>0</v>
      </c>
      <c r="KZ88" s="48" t="s">
        <v>0</v>
      </c>
      <c r="LA88" s="60">
        <v>-0.14779999999999999</v>
      </c>
      <c r="LB88" s="60">
        <v>-0.13850000000000001</v>
      </c>
      <c r="LC88" s="60">
        <v>-0.1434</v>
      </c>
      <c r="LD88" s="60">
        <v>-0.14119999999999999</v>
      </c>
      <c r="LE88" s="60">
        <v>-0.1202</v>
      </c>
      <c r="LF88" s="48" t="s">
        <v>0</v>
      </c>
      <c r="LG88" s="48" t="s">
        <v>0</v>
      </c>
      <c r="LH88" s="60">
        <v>-0.12570000000000001</v>
      </c>
      <c r="LI88" s="49">
        <v>-0.18360000000000001</v>
      </c>
      <c r="LJ88" s="49">
        <v>-0.11269999999999999</v>
      </c>
      <c r="LK88" s="49">
        <v>-8.6699999999999999E-2</v>
      </c>
      <c r="LL88" s="52">
        <v>-0.1143</v>
      </c>
      <c r="LM88" s="48" t="s">
        <v>0</v>
      </c>
      <c r="LN88" s="48" t="s">
        <v>0</v>
      </c>
      <c r="LO88" s="52">
        <v>-9.8400000000000001E-2</v>
      </c>
      <c r="MC88" t="s">
        <v>0</v>
      </c>
      <c r="ME88" s="52">
        <v>-7.0999999999999994E-2</v>
      </c>
      <c r="MF88" s="52">
        <v>-6.4399999999999999E-2</v>
      </c>
      <c r="MG88" s="52">
        <v>-4.82E-2</v>
      </c>
      <c r="MH88" s="52">
        <v>-4.7199999999999999E-2</v>
      </c>
      <c r="MI88" s="48"/>
      <c r="MJ88" s="48"/>
      <c r="MK88" s="56">
        <v>-3.9800000000000002E-2</v>
      </c>
      <c r="ML88" s="49">
        <v>-8.2100000000000006E-2</v>
      </c>
      <c r="MM88" s="49">
        <v>-2.9100000000000001E-2</v>
      </c>
      <c r="MN88" s="49">
        <v>-5.3100000000000001E-2</v>
      </c>
      <c r="MO88" s="49">
        <v>-4.2299999999999997E-2</v>
      </c>
      <c r="MP88" s="48"/>
      <c r="MQ88" s="48"/>
      <c r="MR88" s="55">
        <v>-6.0600000000000001E-2</v>
      </c>
      <c r="MS88" s="55">
        <v>-7.9600000000000004E-2</v>
      </c>
      <c r="MT88" s="55">
        <v>-8.7300000000000003E-2</v>
      </c>
      <c r="MU88" s="55">
        <v>-8.6499999999999994E-2</v>
      </c>
      <c r="MV88" s="55">
        <v>-9.9500000000000005E-2</v>
      </c>
      <c r="MW88" s="48" t="s">
        <v>0</v>
      </c>
      <c r="MX88" s="48"/>
      <c r="MY88" s="60">
        <v>-6.5600000000000006E-2</v>
      </c>
      <c r="MZ88" s="60">
        <v>-6.3799999999999996E-2</v>
      </c>
      <c r="NA88" s="55">
        <v>-8.3699999999999997E-2</v>
      </c>
      <c r="NB88" s="53">
        <v>-6.4600000000000005E-2</v>
      </c>
      <c r="NC88" s="53">
        <v>-7.51E-2</v>
      </c>
      <c r="ND88" s="48"/>
      <c r="NE88" s="48" t="s">
        <v>0</v>
      </c>
      <c r="NF88" s="48" t="s">
        <v>0</v>
      </c>
      <c r="NG88" s="48" t="s">
        <v>0</v>
      </c>
      <c r="NH88" s="48" t="s">
        <v>0</v>
      </c>
      <c r="NI88" s="48"/>
      <c r="NX88" t="s">
        <v>0</v>
      </c>
      <c r="NZ88" s="48" t="s">
        <v>0</v>
      </c>
      <c r="OA88" s="48" t="s">
        <v>0</v>
      </c>
      <c r="OB88" s="48" t="s">
        <v>0</v>
      </c>
      <c r="OC88" s="48" t="s">
        <v>0</v>
      </c>
      <c r="OD88" s="48"/>
      <c r="OE88" s="48"/>
      <c r="OF88" s="48" t="s">
        <v>0</v>
      </c>
      <c r="OG88" s="48" t="s">
        <v>0</v>
      </c>
      <c r="OH88" s="48" t="s">
        <v>0</v>
      </c>
      <c r="OI88" s="48" t="s">
        <v>0</v>
      </c>
      <c r="OJ88" s="48"/>
      <c r="OK88" s="48"/>
      <c r="OL88" s="48"/>
      <c r="OM88" s="48" t="s">
        <v>0</v>
      </c>
      <c r="ON88" s="48" t="s">
        <v>0</v>
      </c>
      <c r="OO88" s="48" t="s">
        <v>0</v>
      </c>
      <c r="OP88" s="48" t="s">
        <v>0</v>
      </c>
      <c r="OQ88" s="48"/>
      <c r="OR88" s="48" t="s">
        <v>0</v>
      </c>
      <c r="OS88" s="48"/>
      <c r="OT88" s="48" t="s">
        <v>0</v>
      </c>
      <c r="OU88" s="48" t="s">
        <v>0</v>
      </c>
      <c r="OV88" s="48" t="s">
        <v>0</v>
      </c>
      <c r="OW88" s="48" t="s">
        <v>0</v>
      </c>
      <c r="OX88" s="48"/>
      <c r="OY88" s="48"/>
      <c r="OZ88" s="48" t="s">
        <v>0</v>
      </c>
      <c r="PA88" s="48" t="s">
        <v>0</v>
      </c>
      <c r="PB88" s="48" t="s">
        <v>0</v>
      </c>
      <c r="PC88" s="48" t="s">
        <v>0</v>
      </c>
      <c r="PD88" s="48"/>
      <c r="PT88" t="s">
        <v>0</v>
      </c>
      <c r="PV88" s="48" t="s">
        <v>0</v>
      </c>
      <c r="PW88" s="48" t="s">
        <v>0</v>
      </c>
      <c r="PX88" s="48" t="s">
        <v>0</v>
      </c>
      <c r="PY88" s="48" t="s">
        <v>0</v>
      </c>
      <c r="PZ88" s="48"/>
      <c r="QA88" s="48"/>
      <c r="QB88" s="48" t="s">
        <v>0</v>
      </c>
      <c r="QC88" s="48" t="s">
        <v>0</v>
      </c>
      <c r="QD88" s="48" t="s">
        <v>0</v>
      </c>
      <c r="QE88" s="48" t="s">
        <v>0</v>
      </c>
      <c r="QF88" s="48"/>
      <c r="QG88" s="48"/>
      <c r="QH88" s="48"/>
      <c r="QI88" s="48" t="s">
        <v>0</v>
      </c>
      <c r="QJ88" s="48" t="s">
        <v>0</v>
      </c>
      <c r="QK88" s="48" t="s">
        <v>0</v>
      </c>
      <c r="QL88" s="48" t="s">
        <v>0</v>
      </c>
      <c r="QM88" s="48"/>
      <c r="QN88" s="48" t="s">
        <v>0</v>
      </c>
      <c r="QO88" s="48"/>
      <c r="QP88" s="48" t="s">
        <v>0</v>
      </c>
      <c r="QQ88" s="48" t="s">
        <v>0</v>
      </c>
      <c r="QR88" s="48" t="s">
        <v>0</v>
      </c>
      <c r="QS88" s="48" t="s">
        <v>0</v>
      </c>
      <c r="QT88" s="48"/>
      <c r="QU88" s="48"/>
      <c r="QV88" s="48" t="s">
        <v>0</v>
      </c>
      <c r="QW88" s="48" t="s">
        <v>0</v>
      </c>
      <c r="QX88" s="48" t="s">
        <v>0</v>
      </c>
      <c r="QY88" s="48" t="s">
        <v>0</v>
      </c>
      <c r="QZ88" s="48"/>
      <c r="RQ88" t="s">
        <v>0</v>
      </c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</row>
    <row r="89" spans="1:520" ht="15.75" thickBot="1" x14ac:dyDescent="0.3">
      <c r="A89" s="25"/>
      <c r="C89" t="s">
        <v>0</v>
      </c>
      <c r="D89" s="51">
        <v>-9.9000000000000008E-3</v>
      </c>
      <c r="E89" s="49">
        <v>-2.1399999999999999E-2</v>
      </c>
      <c r="F89" s="49">
        <v>-5.3100000000000001E-2</v>
      </c>
      <c r="G89" s="50" t="s">
        <v>0</v>
      </c>
      <c r="H89" s="50"/>
      <c r="I89" s="49">
        <v>-5.6399999999999999E-2</v>
      </c>
      <c r="J89" s="49">
        <v>-7.22E-2</v>
      </c>
      <c r="K89" s="49">
        <v>-4.4999999999999998E-2</v>
      </c>
      <c r="L89" s="49">
        <v>-8.0100000000000005E-2</v>
      </c>
      <c r="M89" s="49">
        <v>-6.59E-2</v>
      </c>
      <c r="N89" s="50"/>
      <c r="O89" s="50"/>
      <c r="P89" s="53">
        <v>-7.3499999999999996E-2</v>
      </c>
      <c r="Q89" s="49">
        <v>-9.2999999999999999E-2</v>
      </c>
      <c r="R89" s="51">
        <v>-8.8900000000000007E-2</v>
      </c>
      <c r="S89" s="60">
        <v>-8.6199999999999999E-2</v>
      </c>
      <c r="T89" s="51">
        <v>-9.4600000000000004E-2</v>
      </c>
      <c r="U89" s="50"/>
      <c r="V89" s="50"/>
      <c r="W89" s="51">
        <v>-9.3399999999999997E-2</v>
      </c>
      <c r="X89" s="49">
        <v>-9.5699999999999993E-2</v>
      </c>
      <c r="Y89" s="49">
        <v>-0.10290000000000001</v>
      </c>
      <c r="Z89" s="49">
        <v>-6.83E-2</v>
      </c>
      <c r="AA89" s="49">
        <v>-6.7900000000000002E-2</v>
      </c>
      <c r="AB89" s="50"/>
      <c r="AC89" s="50"/>
      <c r="AD89" s="49">
        <v>-0.13270000000000001</v>
      </c>
      <c r="AE89" s="49">
        <v>-0.1278</v>
      </c>
      <c r="AF89" s="49">
        <v>-0.14380000000000001</v>
      </c>
      <c r="AG89" s="49">
        <v>-0.19450000000000001</v>
      </c>
      <c r="AH89" s="49">
        <v>-0.2432</v>
      </c>
      <c r="AM89" s="25"/>
      <c r="AO89" t="s">
        <v>0</v>
      </c>
      <c r="AP89" s="50" t="s">
        <v>0</v>
      </c>
      <c r="AQ89" s="50" t="s">
        <v>0</v>
      </c>
      <c r="AR89" s="52">
        <v>-6.9800000000000001E-2</v>
      </c>
      <c r="AS89" s="60">
        <v>-6.8400000000000002E-2</v>
      </c>
      <c r="AT89" s="60">
        <v>-8.2400000000000001E-2</v>
      </c>
      <c r="AU89" s="60">
        <v>-8.1299999999999997E-2</v>
      </c>
      <c r="AV89" s="56">
        <v>-4.7E-2</v>
      </c>
      <c r="AW89" s="50" t="s">
        <v>0</v>
      </c>
      <c r="AX89" s="50" t="s">
        <v>0</v>
      </c>
      <c r="AY89" s="56">
        <v>-4.6300000000000001E-2</v>
      </c>
      <c r="AZ89" s="58">
        <v>-5.6599999999999998E-2</v>
      </c>
      <c r="BA89" s="51">
        <v>-9.5100000000000004E-2</v>
      </c>
      <c r="BB89" s="56">
        <v>-8.5400000000000004E-2</v>
      </c>
      <c r="BC89" s="56">
        <v>-0.10630000000000001</v>
      </c>
      <c r="BD89" s="50" t="s">
        <v>0</v>
      </c>
      <c r="BE89" s="50" t="s">
        <v>0</v>
      </c>
      <c r="BF89" s="56">
        <v>-9.3100000000000002E-2</v>
      </c>
      <c r="BG89" s="56">
        <v>-9.2299999999999993E-2</v>
      </c>
      <c r="BH89" s="58">
        <v>-9.8000000000000004E-2</v>
      </c>
      <c r="BI89" s="58">
        <v>-7.5700000000000003E-2</v>
      </c>
      <c r="BJ89" s="58">
        <v>-5.1700000000000003E-2</v>
      </c>
      <c r="BK89" s="50" t="s">
        <v>0</v>
      </c>
      <c r="BL89" s="50" t="s">
        <v>0</v>
      </c>
      <c r="BM89" s="51">
        <v>-5.5399999999999998E-2</v>
      </c>
      <c r="BN89" s="60">
        <v>-6.8900000000000003E-2</v>
      </c>
      <c r="BO89" s="51">
        <v>-6.0400000000000002E-2</v>
      </c>
      <c r="BP89" s="51">
        <v>-0.1007</v>
      </c>
      <c r="BQ89" s="51">
        <v>-0.14610000000000001</v>
      </c>
      <c r="BR89" s="50" t="s">
        <v>0</v>
      </c>
      <c r="BS89" s="50" t="s">
        <v>0</v>
      </c>
      <c r="BT89" s="50"/>
      <c r="CC89" t="s">
        <v>0</v>
      </c>
      <c r="CD89" s="50" t="s">
        <v>0</v>
      </c>
      <c r="CE89" s="51">
        <v>-6.7599999999999993E-2</v>
      </c>
      <c r="CF89" s="51">
        <v>-4.9000000000000002E-2</v>
      </c>
      <c r="CG89" s="55">
        <v>-5.96E-2</v>
      </c>
      <c r="CH89" s="57">
        <v>-0.1056</v>
      </c>
      <c r="CI89" s="57">
        <v>-0.14760000000000001</v>
      </c>
      <c r="CJ89" s="50" t="s">
        <v>0</v>
      </c>
      <c r="CK89" s="50" t="s">
        <v>0</v>
      </c>
      <c r="CL89" s="57">
        <v>-0.1663</v>
      </c>
      <c r="CM89" s="57">
        <v>-6.1199999999999997E-2</v>
      </c>
      <c r="CN89" s="53">
        <v>-7.9200000000000007E-2</v>
      </c>
      <c r="CO89" s="53">
        <v>-0.30159999999999998</v>
      </c>
      <c r="CP89" s="51">
        <v>-0.1966</v>
      </c>
      <c r="CQ89" s="50" t="s">
        <v>0</v>
      </c>
      <c r="CR89" s="50" t="s">
        <v>0</v>
      </c>
      <c r="CS89" s="55">
        <v>-0.28999999999999998</v>
      </c>
      <c r="CT89" s="55">
        <v>-0.29060000000000002</v>
      </c>
      <c r="CU89" s="55">
        <v>-0.3357</v>
      </c>
      <c r="CV89" s="51">
        <v>-0.42480000000000001</v>
      </c>
      <c r="CW89" s="51">
        <v>-0.35709999999999997</v>
      </c>
      <c r="CX89" s="50" t="s">
        <v>0</v>
      </c>
      <c r="CY89" s="50" t="s">
        <v>0</v>
      </c>
      <c r="CZ89" s="51">
        <v>-0.42320000000000002</v>
      </c>
      <c r="DA89" s="51">
        <v>-0.3306</v>
      </c>
      <c r="DB89" s="51">
        <v>-0.26800000000000002</v>
      </c>
      <c r="DC89" s="55">
        <v>-0.20380000000000001</v>
      </c>
      <c r="DD89" s="55">
        <v>-0.2722</v>
      </c>
      <c r="DE89" s="50" t="s">
        <v>0</v>
      </c>
      <c r="DF89" s="50" t="s">
        <v>0</v>
      </c>
      <c r="DG89" s="53">
        <v>-0.28739999999999999</v>
      </c>
      <c r="DH89" s="55">
        <v>-0.28310000000000002</v>
      </c>
      <c r="DS89" s="55">
        <v>-3.5200000000000002E-2</v>
      </c>
      <c r="DT89" s="56">
        <v>-6.0699999999999997E-2</v>
      </c>
      <c r="DU89" s="58">
        <v>-6.4199999999999993E-2</v>
      </c>
      <c r="DV89" s="50" t="s">
        <v>0</v>
      </c>
      <c r="DW89" s="50"/>
      <c r="DX89" s="56">
        <v>-7.5499999999999998E-2</v>
      </c>
      <c r="DY89" s="58">
        <v>-7.1499999999999994E-2</v>
      </c>
      <c r="DZ89" s="58">
        <v>-0.1099</v>
      </c>
      <c r="EA89" s="58">
        <v>-0.1055</v>
      </c>
      <c r="EB89" s="58">
        <v>-0.1082</v>
      </c>
      <c r="EC89" s="50"/>
      <c r="ED89" s="50"/>
      <c r="EE89" s="56">
        <v>-0.13139999999999999</v>
      </c>
      <c r="EF89" s="57">
        <v>-0.11749999999999999</v>
      </c>
      <c r="EG89" s="56">
        <v>-7.3700000000000002E-2</v>
      </c>
      <c r="EH89" s="56">
        <v>-9.4799999999999995E-2</v>
      </c>
      <c r="EI89" s="56">
        <v>-0.10340000000000001</v>
      </c>
      <c r="EJ89" s="50"/>
      <c r="EK89" s="50"/>
      <c r="EL89" s="55">
        <v>-9.35E-2</v>
      </c>
      <c r="EM89" s="58">
        <v>-8.09E-2</v>
      </c>
      <c r="EN89" s="56">
        <v>-9.5799999999999996E-2</v>
      </c>
      <c r="EO89" s="56">
        <v>-0.158</v>
      </c>
      <c r="EP89" s="56">
        <v>-0.14280000000000001</v>
      </c>
      <c r="EQ89" s="50"/>
      <c r="ER89" s="50"/>
      <c r="ES89" s="58">
        <v>-0.16020000000000001</v>
      </c>
      <c r="ET89" s="58">
        <v>-0.1777</v>
      </c>
      <c r="EU89" s="58">
        <v>-0.17419999999999999</v>
      </c>
      <c r="EV89" s="60">
        <v>-0.1323</v>
      </c>
      <c r="EW89" s="50"/>
      <c r="FG89" t="s">
        <v>0</v>
      </c>
      <c r="FI89" s="56">
        <v>-0.1031</v>
      </c>
      <c r="FJ89" s="50" t="s">
        <v>0</v>
      </c>
      <c r="FK89" s="50" t="s">
        <v>0</v>
      </c>
      <c r="FL89" s="55">
        <v>-0.10249999999999999</v>
      </c>
      <c r="FM89" s="58">
        <v>-0.14430000000000001</v>
      </c>
      <c r="FN89" s="58">
        <v>-0.1411</v>
      </c>
      <c r="FO89" s="58">
        <v>-0.15670000000000001</v>
      </c>
      <c r="FP89" s="58">
        <v>-0.16839999999999999</v>
      </c>
      <c r="FQ89" s="50" t="s">
        <v>0</v>
      </c>
      <c r="FR89" s="50" t="s">
        <v>0</v>
      </c>
      <c r="FS89" s="58">
        <v>-0.1389</v>
      </c>
      <c r="FT89" s="51">
        <v>-0.111</v>
      </c>
      <c r="FU89" s="51">
        <v>-0.1032</v>
      </c>
      <c r="FV89" s="58">
        <v>-0.11219999999999999</v>
      </c>
      <c r="FW89" s="56">
        <v>-0.1134</v>
      </c>
      <c r="FX89" s="50" t="s">
        <v>0</v>
      </c>
      <c r="FY89" s="50" t="s">
        <v>0</v>
      </c>
      <c r="FZ89" s="51">
        <v>-0.16200000000000001</v>
      </c>
      <c r="GA89" s="60">
        <v>-0.16250000000000001</v>
      </c>
      <c r="GB89" s="51">
        <v>-0.17849999999999999</v>
      </c>
      <c r="GC89" s="51">
        <v>-0.16259999999999999</v>
      </c>
      <c r="GD89" s="56">
        <v>-0.17460000000000001</v>
      </c>
      <c r="GE89" s="50" t="s">
        <v>0</v>
      </c>
      <c r="GF89" s="50" t="s">
        <v>0</v>
      </c>
      <c r="GG89" s="51">
        <v>-0.16669999999999999</v>
      </c>
      <c r="GH89" s="52">
        <v>-0.21199999999999999</v>
      </c>
      <c r="GI89" s="52">
        <v>-0.2319</v>
      </c>
      <c r="GJ89" s="52">
        <v>-0.2291</v>
      </c>
      <c r="GK89" s="52">
        <v>-0.22939999999999999</v>
      </c>
      <c r="GL89" s="50" t="s">
        <v>0</v>
      </c>
      <c r="GM89" s="50"/>
      <c r="GZ89" s="52">
        <v>-0.2828</v>
      </c>
      <c r="HA89" s="56">
        <v>-0.29020000000000001</v>
      </c>
      <c r="HB89" s="52">
        <v>-0.317</v>
      </c>
      <c r="HC89" s="52">
        <v>-0.32969999999999999</v>
      </c>
      <c r="HD89" s="56">
        <v>-0.34160000000000001</v>
      </c>
      <c r="HE89" s="50" t="s">
        <v>0</v>
      </c>
      <c r="HF89" s="50" t="s">
        <v>0</v>
      </c>
      <c r="HG89" s="56">
        <v>-0.33789999999999998</v>
      </c>
      <c r="HH89" s="52">
        <v>-0.34360000000000002</v>
      </c>
      <c r="HI89" s="57">
        <v>-0.36470000000000002</v>
      </c>
      <c r="HJ89" s="57">
        <v>-0.2944</v>
      </c>
      <c r="HK89" s="52">
        <v>-0.28920000000000001</v>
      </c>
      <c r="HL89" s="50" t="s">
        <v>0</v>
      </c>
      <c r="HM89" s="50" t="s">
        <v>0</v>
      </c>
      <c r="HN89" s="52">
        <v>-0.32400000000000001</v>
      </c>
      <c r="HO89" s="52">
        <v>-0.30790000000000001</v>
      </c>
      <c r="HP89" s="52">
        <v>-0.30580000000000002</v>
      </c>
      <c r="HQ89" s="52">
        <v>-0.28470000000000001</v>
      </c>
      <c r="HR89" s="52">
        <v>-0.25340000000000001</v>
      </c>
      <c r="HS89" s="50" t="s">
        <v>0</v>
      </c>
      <c r="HT89" s="50" t="s">
        <v>0</v>
      </c>
      <c r="HU89" s="57">
        <v>-0.30159999999999998</v>
      </c>
      <c r="HV89" s="57">
        <v>-0.32019999999999998</v>
      </c>
      <c r="HW89" s="52">
        <v>-0.27810000000000001</v>
      </c>
      <c r="HX89" s="52">
        <v>-0.27689999999999998</v>
      </c>
      <c r="HY89" s="52">
        <v>-0.26229999999999998</v>
      </c>
      <c r="HZ89" s="50" t="s">
        <v>0</v>
      </c>
      <c r="IA89" s="50" t="s">
        <v>0</v>
      </c>
      <c r="IB89" s="51">
        <v>-0.2757</v>
      </c>
      <c r="IC89" s="57">
        <v>-0.2752</v>
      </c>
      <c r="ID89" s="50"/>
      <c r="IR89" s="52">
        <v>-2.3900000000000001E-2</v>
      </c>
      <c r="IS89" s="57">
        <v>-2.52E-2</v>
      </c>
      <c r="IT89" s="57">
        <v>-3.39E-2</v>
      </c>
      <c r="IU89" s="50" t="s">
        <v>0</v>
      </c>
      <c r="IV89" s="50"/>
      <c r="IW89" s="55">
        <v>-4.6300000000000001E-2</v>
      </c>
      <c r="IX89" s="57">
        <v>-4.2999999999999997E-2</v>
      </c>
      <c r="IY89" s="55">
        <v>-5.1400000000000001E-2</v>
      </c>
      <c r="IZ89" s="57">
        <v>-6.59E-2</v>
      </c>
      <c r="JA89" s="57">
        <v>-6.5500000000000003E-2</v>
      </c>
      <c r="JB89" s="50"/>
      <c r="JC89" s="50"/>
      <c r="JD89" s="57">
        <v>-5.3600000000000002E-2</v>
      </c>
      <c r="JE89" s="57">
        <v>-6.3700000000000007E-2</v>
      </c>
      <c r="JF89" s="56">
        <v>-6.8400000000000002E-2</v>
      </c>
      <c r="JG89" s="57">
        <v>-5.9499999999999997E-2</v>
      </c>
      <c r="JH89" s="57">
        <v>-7.9500000000000001E-2</v>
      </c>
      <c r="JI89" s="50"/>
      <c r="JJ89" s="50"/>
      <c r="JK89" s="55">
        <v>-8.6300000000000002E-2</v>
      </c>
      <c r="JL89" s="55">
        <v>-8.8700000000000001E-2</v>
      </c>
      <c r="JM89" s="60">
        <v>-0.11749999999999999</v>
      </c>
      <c r="JN89" s="60">
        <v>-9.1999999999999998E-2</v>
      </c>
      <c r="JO89" s="52">
        <v>-0.13070000000000001</v>
      </c>
      <c r="JP89" s="50"/>
      <c r="JQ89" s="50"/>
      <c r="JR89" s="52">
        <v>-0.14860000000000001</v>
      </c>
      <c r="JS89" s="52">
        <v>-0.15609999999999999</v>
      </c>
      <c r="JT89" s="52">
        <v>-0.18099999999999999</v>
      </c>
      <c r="JU89" s="52">
        <v>-0.20469999999999999</v>
      </c>
      <c r="JV89" s="52">
        <v>-0.14119999999999999</v>
      </c>
      <c r="KJ89" t="s">
        <v>0</v>
      </c>
      <c r="KK89" s="50" t="s">
        <v>0</v>
      </c>
      <c r="KL89" s="50" t="s">
        <v>0</v>
      </c>
      <c r="KM89" s="52">
        <v>-0.12540000000000001</v>
      </c>
      <c r="KN89" s="52">
        <v>-0.13439999999999999</v>
      </c>
      <c r="KO89" s="52">
        <v>-0.1244</v>
      </c>
      <c r="KP89" s="52">
        <v>-0.15340000000000001</v>
      </c>
      <c r="KQ89" s="55">
        <v>-0.122</v>
      </c>
      <c r="KR89" s="50" t="s">
        <v>0</v>
      </c>
      <c r="KS89" s="50" t="s">
        <v>0</v>
      </c>
      <c r="KT89" s="52">
        <v>-0.1094</v>
      </c>
      <c r="KU89" s="60">
        <v>-0.1389</v>
      </c>
      <c r="KV89" s="60">
        <v>-0.18440000000000001</v>
      </c>
      <c r="KW89" s="60">
        <v>-0.192</v>
      </c>
      <c r="KX89" s="49">
        <v>-0.1726</v>
      </c>
      <c r="KY89" s="50" t="s">
        <v>0</v>
      </c>
      <c r="KZ89" s="50" t="s">
        <v>0</v>
      </c>
      <c r="LA89" s="49">
        <v>-0.1769</v>
      </c>
      <c r="LB89" s="49">
        <v>-0.16120000000000001</v>
      </c>
      <c r="LC89" s="49">
        <v>-0.16470000000000001</v>
      </c>
      <c r="LD89" s="49">
        <v>-0.21629999999999999</v>
      </c>
      <c r="LE89" s="49">
        <v>-0.1822</v>
      </c>
      <c r="LF89" s="50" t="s">
        <v>0</v>
      </c>
      <c r="LG89" s="50" t="s">
        <v>0</v>
      </c>
      <c r="LH89" s="49">
        <v>-0.19089999999999999</v>
      </c>
      <c r="LI89" s="60">
        <v>-0.18579999999999999</v>
      </c>
      <c r="LJ89" s="60">
        <v>-0.1817</v>
      </c>
      <c r="LK89" s="60">
        <v>-0.23050000000000001</v>
      </c>
      <c r="LL89" s="60">
        <v>-0.19969999999999999</v>
      </c>
      <c r="LM89" s="50" t="s">
        <v>0</v>
      </c>
      <c r="LN89" s="50" t="s">
        <v>0</v>
      </c>
      <c r="LO89" s="60">
        <v>-0.25290000000000001</v>
      </c>
      <c r="LW89" s="21" t="s">
        <v>9</v>
      </c>
      <c r="ME89" s="60">
        <v>-0.25430000000000003</v>
      </c>
      <c r="MF89" s="60">
        <v>-0.26150000000000001</v>
      </c>
      <c r="MG89" s="60">
        <v>-0.23250000000000001</v>
      </c>
      <c r="MH89" s="60">
        <v>-0.24229999999999999</v>
      </c>
      <c r="MI89" s="50"/>
      <c r="MJ89" s="50" t="s">
        <v>0</v>
      </c>
      <c r="MK89" s="60">
        <v>-0.22559999999999999</v>
      </c>
      <c r="ML89" s="60">
        <v>-0.15659999999999999</v>
      </c>
      <c r="MM89" s="60">
        <v>-0.20699999999999999</v>
      </c>
      <c r="MN89" s="60">
        <v>-0.18049999999999999</v>
      </c>
      <c r="MO89" s="60">
        <v>-0.19320000000000001</v>
      </c>
      <c r="MP89" s="50"/>
      <c r="MQ89" s="50" t="s">
        <v>0</v>
      </c>
      <c r="MR89" s="60">
        <v>-0.1754</v>
      </c>
      <c r="MS89" s="60">
        <v>-0.16439999999999999</v>
      </c>
      <c r="MT89" s="60">
        <v>-0.13969999999999999</v>
      </c>
      <c r="MU89" s="60">
        <v>-0.13339999999999999</v>
      </c>
      <c r="MV89" s="60">
        <v>-0.1086</v>
      </c>
      <c r="MW89" s="50"/>
      <c r="MX89" s="50" t="s">
        <v>0</v>
      </c>
      <c r="MY89" s="55">
        <v>-0.1109</v>
      </c>
      <c r="MZ89" s="55">
        <v>-7.9600000000000004E-2</v>
      </c>
      <c r="NA89" s="49">
        <v>-0.1176</v>
      </c>
      <c r="NB89" s="49">
        <v>-0.11940000000000001</v>
      </c>
      <c r="NC89" s="49">
        <v>-0.1089</v>
      </c>
      <c r="ND89" s="50"/>
      <c r="NE89" s="50" t="s">
        <v>0</v>
      </c>
      <c r="NF89" s="50" t="s">
        <v>0</v>
      </c>
      <c r="NG89" s="50" t="s">
        <v>0</v>
      </c>
      <c r="NH89" s="50" t="s">
        <v>0</v>
      </c>
      <c r="NI89" s="50"/>
      <c r="NV89" t="s">
        <v>0</v>
      </c>
      <c r="NZ89" s="50" t="s">
        <v>0</v>
      </c>
      <c r="OA89" s="50" t="s">
        <v>0</v>
      </c>
      <c r="OB89" s="50" t="s">
        <v>0</v>
      </c>
      <c r="OC89" s="50" t="s">
        <v>0</v>
      </c>
      <c r="OD89" s="50"/>
      <c r="OE89" s="50" t="s">
        <v>0</v>
      </c>
      <c r="OF89" s="50" t="s">
        <v>0</v>
      </c>
      <c r="OG89" s="50" t="s">
        <v>0</v>
      </c>
      <c r="OH89" s="50" t="s">
        <v>0</v>
      </c>
      <c r="OI89" s="50" t="s">
        <v>0</v>
      </c>
      <c r="OJ89" s="50"/>
      <c r="OK89" s="50"/>
      <c r="OL89" s="50" t="s">
        <v>0</v>
      </c>
      <c r="OM89" s="50" t="s">
        <v>0</v>
      </c>
      <c r="ON89" s="50" t="s">
        <v>0</v>
      </c>
      <c r="OO89" s="50" t="s">
        <v>0</v>
      </c>
      <c r="OP89" s="50" t="s">
        <v>0</v>
      </c>
      <c r="OQ89" s="50"/>
      <c r="OR89" s="50"/>
      <c r="OS89" s="50" t="s">
        <v>0</v>
      </c>
      <c r="OT89" s="50" t="s">
        <v>0</v>
      </c>
      <c r="OU89" s="50" t="s">
        <v>0</v>
      </c>
      <c r="OV89" s="50" t="s">
        <v>0</v>
      </c>
      <c r="OW89" s="50" t="s">
        <v>0</v>
      </c>
      <c r="OX89" s="50"/>
      <c r="OY89" s="50"/>
      <c r="OZ89" s="50" t="s">
        <v>0</v>
      </c>
      <c r="PA89" s="50" t="s">
        <v>0</v>
      </c>
      <c r="PB89" s="50" t="s">
        <v>0</v>
      </c>
      <c r="PC89" s="50" t="s">
        <v>0</v>
      </c>
      <c r="PD89" s="50"/>
      <c r="PR89" t="s">
        <v>0</v>
      </c>
      <c r="PV89" s="50" t="s">
        <v>0</v>
      </c>
      <c r="PW89" s="50" t="s">
        <v>0</v>
      </c>
      <c r="PX89" s="50" t="s">
        <v>0</v>
      </c>
      <c r="PY89" s="50" t="s">
        <v>0</v>
      </c>
      <c r="PZ89" s="50"/>
      <c r="QA89" s="50" t="s">
        <v>0</v>
      </c>
      <c r="QB89" s="50" t="s">
        <v>0</v>
      </c>
      <c r="QC89" s="50" t="s">
        <v>0</v>
      </c>
      <c r="QD89" s="50" t="s">
        <v>0</v>
      </c>
      <c r="QE89" s="50" t="s">
        <v>0</v>
      </c>
      <c r="QF89" s="50"/>
      <c r="QG89" s="50"/>
      <c r="QH89" s="50" t="s">
        <v>0</v>
      </c>
      <c r="QI89" s="50" t="s">
        <v>0</v>
      </c>
      <c r="QJ89" s="50" t="s">
        <v>0</v>
      </c>
      <c r="QK89" s="50" t="s">
        <v>0</v>
      </c>
      <c r="QL89" s="50" t="s">
        <v>0</v>
      </c>
      <c r="QM89" s="50"/>
      <c r="QN89" s="50"/>
      <c r="QO89" s="50" t="s">
        <v>0</v>
      </c>
      <c r="QP89" s="50" t="s">
        <v>0</v>
      </c>
      <c r="QQ89" s="50" t="s">
        <v>0</v>
      </c>
      <c r="QR89" s="50" t="s">
        <v>0</v>
      </c>
      <c r="QS89" s="50" t="s">
        <v>0</v>
      </c>
      <c r="QT89" s="50"/>
      <c r="QU89" s="50"/>
      <c r="QV89" s="50" t="s">
        <v>0</v>
      </c>
      <c r="QW89" s="50" t="s">
        <v>0</v>
      </c>
      <c r="QX89" s="50" t="s">
        <v>0</v>
      </c>
      <c r="QY89" s="50" t="s">
        <v>0</v>
      </c>
      <c r="QZ89" s="50"/>
      <c r="RO89" t="s">
        <v>0</v>
      </c>
      <c r="RS89" s="29"/>
      <c r="RT89" s="29"/>
      <c r="RU89" s="29"/>
      <c r="RV89" s="29"/>
      <c r="RW89" s="29"/>
      <c r="RX89" s="29"/>
      <c r="RY89" s="29"/>
      <c r="RZ89" s="29"/>
      <c r="SA89" s="29"/>
      <c r="SB89" s="29"/>
      <c r="SC89" s="29"/>
      <c r="SD89" s="29"/>
      <c r="SE89" s="29"/>
      <c r="SF89" s="29"/>
      <c r="SG89" s="29"/>
      <c r="SH89" s="29"/>
      <c r="SI89" s="29"/>
      <c r="SJ89" s="29"/>
      <c r="SK89" s="29"/>
      <c r="SL89" s="29"/>
      <c r="SM89" s="29"/>
      <c r="SN89" s="29"/>
      <c r="SO89" s="29"/>
      <c r="SP89" s="29"/>
      <c r="SQ89" s="29"/>
      <c r="SR89" s="29"/>
      <c r="SS89" s="29"/>
      <c r="ST89" s="29"/>
      <c r="SU89" s="29" t="s">
        <v>0</v>
      </c>
      <c r="SV89" s="29"/>
      <c r="SW89" s="29"/>
    </row>
    <row r="90" spans="1:520" ht="15.75" thickBot="1" x14ac:dyDescent="0.3">
      <c r="A90" s="25"/>
      <c r="B90" s="25"/>
      <c r="C90" s="25"/>
      <c r="D90" s="49">
        <v>-1.55E-2</v>
      </c>
      <c r="E90" s="51">
        <v>-5.5199999999999999E-2</v>
      </c>
      <c r="F90" s="51">
        <v>-7.8200000000000006E-2</v>
      </c>
      <c r="G90" s="48" t="s">
        <v>0</v>
      </c>
      <c r="H90" s="48"/>
      <c r="I90" s="53">
        <v>-7.1400000000000005E-2</v>
      </c>
      <c r="J90" s="53">
        <v>-0.13919999999999999</v>
      </c>
      <c r="K90" s="53">
        <v>-0.1246</v>
      </c>
      <c r="L90" s="53">
        <v>-0.124</v>
      </c>
      <c r="M90" s="53">
        <v>-8.3299999999999999E-2</v>
      </c>
      <c r="N90" s="48"/>
      <c r="O90" s="48"/>
      <c r="P90" s="51">
        <v>-0.1115</v>
      </c>
      <c r="Q90" s="51">
        <v>-9.3100000000000002E-2</v>
      </c>
      <c r="R90" s="49">
        <v>-9.7199999999999995E-2</v>
      </c>
      <c r="S90" s="53">
        <v>-9.2499999999999999E-2</v>
      </c>
      <c r="T90" s="53">
        <v>-0.1055</v>
      </c>
      <c r="U90" s="48"/>
      <c r="V90" s="48"/>
      <c r="W90" s="53">
        <v>-0.10150000000000001</v>
      </c>
      <c r="X90" s="53">
        <v>-0.1283</v>
      </c>
      <c r="Y90" s="53">
        <v>-0.13320000000000001</v>
      </c>
      <c r="Z90" s="53">
        <v>-0.126</v>
      </c>
      <c r="AA90" s="53">
        <v>-0.1399</v>
      </c>
      <c r="AB90" s="48"/>
      <c r="AC90" s="48"/>
      <c r="AD90" s="53">
        <v>-0.2074</v>
      </c>
      <c r="AE90" s="53">
        <v>-0.19969999999999999</v>
      </c>
      <c r="AF90" s="53">
        <v>-0.20380000000000001</v>
      </c>
      <c r="AG90" s="53">
        <v>-0.24590000000000001</v>
      </c>
      <c r="AH90" s="53">
        <v>-0.30819999999999997</v>
      </c>
      <c r="AI90" s="25"/>
      <c r="AJ90" s="25"/>
      <c r="AK90" s="25"/>
      <c r="AL90" s="25"/>
      <c r="AM90" s="25"/>
      <c r="AN90" s="25"/>
      <c r="AO90" s="25"/>
      <c r="AP90" s="48" t="s">
        <v>0</v>
      </c>
      <c r="AQ90" s="48" t="s">
        <v>0</v>
      </c>
      <c r="AR90" s="51">
        <v>-9.8699999999999996E-2</v>
      </c>
      <c r="AS90" s="51">
        <v>-7.9100000000000004E-2</v>
      </c>
      <c r="AT90" s="51">
        <v>-8.9200000000000002E-2</v>
      </c>
      <c r="AU90" s="51">
        <v>-0.1245</v>
      </c>
      <c r="AV90" s="51">
        <v>-0.1241</v>
      </c>
      <c r="AW90" s="48" t="s">
        <v>0</v>
      </c>
      <c r="AX90" s="48" t="s">
        <v>0</v>
      </c>
      <c r="AY90" s="51">
        <v>-0.1042</v>
      </c>
      <c r="AZ90" s="51">
        <v>-9.2700000000000005E-2</v>
      </c>
      <c r="BA90" s="58">
        <v>-9.5699999999999993E-2</v>
      </c>
      <c r="BB90" s="58">
        <v>-0.1174</v>
      </c>
      <c r="BC90" s="58">
        <v>-0.12180000000000001</v>
      </c>
      <c r="BD90" s="48" t="s">
        <v>0</v>
      </c>
      <c r="BE90" s="48" t="s">
        <v>0</v>
      </c>
      <c r="BF90" s="58">
        <v>-0.11799999999999999</v>
      </c>
      <c r="BG90" s="58">
        <v>-0.12790000000000001</v>
      </c>
      <c r="BH90" s="60">
        <v>-0.1462</v>
      </c>
      <c r="BI90" s="60">
        <v>-0.1714</v>
      </c>
      <c r="BJ90" s="60">
        <v>-0.16039999999999999</v>
      </c>
      <c r="BK90" s="48" t="s">
        <v>0</v>
      </c>
      <c r="BL90" s="48" t="s">
        <v>0</v>
      </c>
      <c r="BM90" s="60">
        <v>-9.2399999999999996E-2</v>
      </c>
      <c r="BN90" s="49">
        <v>-8.1699999999999995E-2</v>
      </c>
      <c r="BO90" s="49">
        <v>-9.7600000000000006E-2</v>
      </c>
      <c r="BP90" s="49">
        <v>-0.1053</v>
      </c>
      <c r="BQ90" s="49">
        <v>-0.1928</v>
      </c>
      <c r="BR90" s="48" t="s">
        <v>0</v>
      </c>
      <c r="BS90" s="48" t="s">
        <v>0</v>
      </c>
      <c r="BT90" s="48"/>
      <c r="BU90" s="25"/>
      <c r="BW90" s="25"/>
      <c r="BX90" s="25"/>
      <c r="BY90" s="25"/>
      <c r="CA90" s="25"/>
      <c r="CB90" s="25"/>
      <c r="CC90" s="25"/>
      <c r="CD90" s="48" t="s">
        <v>0</v>
      </c>
      <c r="CE90" s="60">
        <v>-7.2900000000000006E-2</v>
      </c>
      <c r="CF90" s="57">
        <v>-5.6300000000000003E-2</v>
      </c>
      <c r="CG90" s="57">
        <v>-6.1699999999999998E-2</v>
      </c>
      <c r="CH90" s="55">
        <v>-0.1105</v>
      </c>
      <c r="CI90" s="55">
        <v>-0.16</v>
      </c>
      <c r="CJ90" s="48" t="s">
        <v>0</v>
      </c>
      <c r="CK90" s="48" t="s">
        <v>0</v>
      </c>
      <c r="CL90" s="55">
        <v>-0.36969999999999997</v>
      </c>
      <c r="CM90" s="55">
        <v>-0.29289999999999999</v>
      </c>
      <c r="CN90" s="55">
        <v>-0.32990000000000003</v>
      </c>
      <c r="CO90" s="55">
        <v>-0.30320000000000003</v>
      </c>
      <c r="CP90" s="53">
        <v>-0.31290000000000001</v>
      </c>
      <c r="CQ90" s="48" t="s">
        <v>0</v>
      </c>
      <c r="CR90" s="48" t="s">
        <v>0</v>
      </c>
      <c r="CS90" s="53">
        <v>-0.40849999999999997</v>
      </c>
      <c r="CT90" s="53">
        <v>-0.46550000000000002</v>
      </c>
      <c r="CU90" s="53">
        <v>-0.64900000000000002</v>
      </c>
      <c r="CV90" s="53">
        <v>-0.59109999999999996</v>
      </c>
      <c r="CW90" s="53">
        <v>-0.57799999999999996</v>
      </c>
      <c r="CX90" s="48" t="s">
        <v>0</v>
      </c>
      <c r="CY90" s="48" t="s">
        <v>0</v>
      </c>
      <c r="CZ90" s="53">
        <v>-0.51500000000000001</v>
      </c>
      <c r="DA90" s="53">
        <v>-0.39389999999999997</v>
      </c>
      <c r="DB90" s="53">
        <v>-0.4294</v>
      </c>
      <c r="DC90" s="53">
        <v>-0.40289999999999998</v>
      </c>
      <c r="DD90" s="53">
        <v>-0.33279999999999998</v>
      </c>
      <c r="DE90" s="48" t="s">
        <v>0</v>
      </c>
      <c r="DF90" s="48" t="s">
        <v>0</v>
      </c>
      <c r="DG90" s="55">
        <v>-0.35449999999999998</v>
      </c>
      <c r="DH90" s="53">
        <v>-0.3286</v>
      </c>
      <c r="DI90" s="25"/>
      <c r="DJ90" s="25"/>
      <c r="DK90" s="25"/>
      <c r="DL90" s="25"/>
      <c r="DP90" s="25"/>
      <c r="DQ90" s="25"/>
      <c r="DR90" s="25"/>
      <c r="DS90" s="53">
        <v>-5.2299999999999999E-2</v>
      </c>
      <c r="DT90" s="58">
        <v>-7.85E-2</v>
      </c>
      <c r="DU90" s="53">
        <v>-9.8000000000000004E-2</v>
      </c>
      <c r="DV90" s="48" t="s">
        <v>0</v>
      </c>
      <c r="DW90" s="48"/>
      <c r="DX90" s="58">
        <v>-8.8900000000000007E-2</v>
      </c>
      <c r="DY90" s="60">
        <v>-0.1021</v>
      </c>
      <c r="DZ90" s="60">
        <v>-0.1211</v>
      </c>
      <c r="EA90" s="60">
        <v>-0.15160000000000001</v>
      </c>
      <c r="EB90" s="60">
        <v>-0.1474</v>
      </c>
      <c r="EC90" s="48"/>
      <c r="ED90" s="48"/>
      <c r="EE90" s="58">
        <v>-0.13700000000000001</v>
      </c>
      <c r="EF90" s="58">
        <v>-0.1196</v>
      </c>
      <c r="EG90" s="58">
        <v>-9.8500000000000004E-2</v>
      </c>
      <c r="EH90" s="58">
        <v>-0.12429999999999999</v>
      </c>
      <c r="EI90" s="58">
        <v>-0.1338</v>
      </c>
      <c r="EJ90" s="48"/>
      <c r="EK90" s="48"/>
      <c r="EL90" s="58">
        <v>-0.11600000000000001</v>
      </c>
      <c r="EM90" s="55">
        <v>-8.6900000000000005E-2</v>
      </c>
      <c r="EN90" s="58">
        <v>-0.1149</v>
      </c>
      <c r="EO90" s="58">
        <v>-0.1704</v>
      </c>
      <c r="EP90" s="58">
        <v>-0.1469</v>
      </c>
      <c r="EQ90" s="48"/>
      <c r="ER90" s="48"/>
      <c r="ES90" s="56">
        <v>-0.19450000000000001</v>
      </c>
      <c r="ET90" s="56">
        <v>-0.20200000000000001</v>
      </c>
      <c r="EU90" s="56">
        <v>-0.23910000000000001</v>
      </c>
      <c r="EV90" s="56">
        <v>-0.17299999999999999</v>
      </c>
      <c r="EW90" s="48"/>
      <c r="EY90" s="25"/>
      <c r="EZ90" s="25"/>
      <c r="FA90" s="25"/>
      <c r="FG90" s="25"/>
      <c r="FI90" s="55">
        <v>-0.1134</v>
      </c>
      <c r="FJ90" s="48" t="s">
        <v>0</v>
      </c>
      <c r="FK90" s="48" t="s">
        <v>0</v>
      </c>
      <c r="FL90" s="56">
        <v>-0.12470000000000001</v>
      </c>
      <c r="FM90" s="56">
        <v>-0.18859999999999999</v>
      </c>
      <c r="FN90" s="56">
        <v>-0.17480000000000001</v>
      </c>
      <c r="FO90" s="56">
        <v>-0.20469999999999999</v>
      </c>
      <c r="FP90" s="56">
        <v>-0.2064</v>
      </c>
      <c r="FQ90" s="48" t="s">
        <v>0</v>
      </c>
      <c r="FR90" s="48" t="s">
        <v>0</v>
      </c>
      <c r="FS90" s="56">
        <v>-0.1779</v>
      </c>
      <c r="FT90" s="56">
        <v>-0.1472</v>
      </c>
      <c r="FU90" s="56">
        <v>-0.1484</v>
      </c>
      <c r="FV90" s="56">
        <v>-0.15770000000000001</v>
      </c>
      <c r="FW90" s="51">
        <v>-0.1711</v>
      </c>
      <c r="FX90" s="48" t="s">
        <v>0</v>
      </c>
      <c r="FY90" s="48" t="s">
        <v>0</v>
      </c>
      <c r="FZ90" s="56">
        <v>-0.17519999999999999</v>
      </c>
      <c r="GA90" s="56">
        <v>-0.188</v>
      </c>
      <c r="GB90" s="60">
        <v>-0.18820000000000001</v>
      </c>
      <c r="GC90" s="60">
        <v>-0.1696</v>
      </c>
      <c r="GD90" s="51">
        <v>-0.1804</v>
      </c>
      <c r="GE90" s="48" t="s">
        <v>0</v>
      </c>
      <c r="GF90" s="48" t="s">
        <v>0</v>
      </c>
      <c r="GG90" s="56">
        <v>-0.1825</v>
      </c>
      <c r="GH90" s="60">
        <v>-0.2248</v>
      </c>
      <c r="GI90" s="60">
        <v>-0.22450000000000001</v>
      </c>
      <c r="GJ90" s="60">
        <v>-0.2427</v>
      </c>
      <c r="GK90" s="60">
        <v>-0.2676</v>
      </c>
      <c r="GL90" s="48" t="s">
        <v>0</v>
      </c>
      <c r="GM90" s="48"/>
      <c r="GZ90" s="60">
        <v>-0.31669999999999998</v>
      </c>
      <c r="HA90" s="60">
        <v>-0.43969999999999998</v>
      </c>
      <c r="HB90" s="60">
        <v>-0.47889999999999999</v>
      </c>
      <c r="HC90" s="60">
        <v>-0.52529999999999999</v>
      </c>
      <c r="HD90" s="60">
        <v>-0.5716</v>
      </c>
      <c r="HE90" s="48" t="s">
        <v>0</v>
      </c>
      <c r="HF90" s="48" t="s">
        <v>0</v>
      </c>
      <c r="HG90" s="60">
        <v>-0.51559999999999995</v>
      </c>
      <c r="HH90" s="60">
        <v>-0.4577</v>
      </c>
      <c r="HI90" s="60">
        <v>-0.43790000000000001</v>
      </c>
      <c r="HJ90" s="60">
        <v>-0.34589999999999999</v>
      </c>
      <c r="HK90" s="60">
        <v>-0.3705</v>
      </c>
      <c r="HL90" s="48" t="s">
        <v>0</v>
      </c>
      <c r="HM90" s="48" t="s">
        <v>0</v>
      </c>
      <c r="HN90" s="60">
        <v>-0.39250000000000002</v>
      </c>
      <c r="HO90" s="60">
        <v>-0.378</v>
      </c>
      <c r="HP90" s="60">
        <v>-0.35210000000000002</v>
      </c>
      <c r="HQ90" s="60">
        <v>-0.32140000000000002</v>
      </c>
      <c r="HR90" s="60">
        <v>-0.30230000000000001</v>
      </c>
      <c r="HS90" s="48" t="s">
        <v>0</v>
      </c>
      <c r="HT90" s="48" t="s">
        <v>0</v>
      </c>
      <c r="HU90" s="60">
        <v>-0.35449999999999998</v>
      </c>
      <c r="HV90" s="60">
        <v>-0.34189999999999998</v>
      </c>
      <c r="HW90" s="60">
        <v>-0.33439999999999998</v>
      </c>
      <c r="HX90" s="60">
        <v>-0.34560000000000002</v>
      </c>
      <c r="HY90" s="60">
        <v>-0.33189999999999997</v>
      </c>
      <c r="HZ90" s="48" t="s">
        <v>0</v>
      </c>
      <c r="IA90" s="48" t="s">
        <v>0</v>
      </c>
      <c r="IB90" s="60">
        <v>-0.35630000000000001</v>
      </c>
      <c r="IC90" s="60">
        <v>-0.41710000000000003</v>
      </c>
      <c r="ID90" s="48"/>
      <c r="IO90" s="25"/>
      <c r="IP90" s="25"/>
      <c r="IQ90" s="25"/>
      <c r="IR90" s="55">
        <v>-2.47E-2</v>
      </c>
      <c r="IS90" s="52">
        <v>-2.64E-2</v>
      </c>
      <c r="IT90" s="52">
        <v>-3.39E-2</v>
      </c>
      <c r="IU90" s="48" t="s">
        <v>0</v>
      </c>
      <c r="IV90" s="48"/>
      <c r="IW90" s="57">
        <v>-5.33E-2</v>
      </c>
      <c r="IX90" s="55">
        <v>-7.7100000000000002E-2</v>
      </c>
      <c r="IY90" s="57">
        <v>-7.9000000000000001E-2</v>
      </c>
      <c r="IZ90" s="55">
        <v>-8.43E-2</v>
      </c>
      <c r="JA90" s="55">
        <v>-9.2299999999999993E-2</v>
      </c>
      <c r="JB90" s="48"/>
      <c r="JC90" s="48"/>
      <c r="JD90" s="55">
        <v>-8.9499999999999996E-2</v>
      </c>
      <c r="JE90" s="55">
        <v>-0.1037</v>
      </c>
      <c r="JF90" s="57">
        <v>-8.5199999999999998E-2</v>
      </c>
      <c r="JG90" s="55">
        <v>-7.4700000000000003E-2</v>
      </c>
      <c r="JH90" s="55">
        <v>-9.9500000000000005E-2</v>
      </c>
      <c r="JI90" s="48"/>
      <c r="JJ90" s="48"/>
      <c r="JK90" s="57">
        <v>-9.6699999999999994E-2</v>
      </c>
      <c r="JL90" s="57">
        <v>-0.14829999999999999</v>
      </c>
      <c r="JM90" s="57">
        <v>-0.159</v>
      </c>
      <c r="JN90" s="57">
        <v>-0.15840000000000001</v>
      </c>
      <c r="JO90" s="57">
        <v>-0.1794</v>
      </c>
      <c r="JP90" s="48"/>
      <c r="JQ90" s="48"/>
      <c r="JR90" s="57">
        <v>-0.22189999999999999</v>
      </c>
      <c r="JS90" s="57">
        <v>-0.223</v>
      </c>
      <c r="JT90" s="57">
        <v>-0.25</v>
      </c>
      <c r="JU90" s="57">
        <v>-0.26600000000000001</v>
      </c>
      <c r="JV90" s="57">
        <v>-0.2291</v>
      </c>
      <c r="JW90" s="25"/>
      <c r="JX90" s="25"/>
      <c r="JY90" s="25"/>
      <c r="KH90" s="25"/>
      <c r="KJ90" s="25"/>
      <c r="KK90" s="48" t="s">
        <v>0</v>
      </c>
      <c r="KL90" s="48" t="s">
        <v>0</v>
      </c>
      <c r="KM90" s="57">
        <v>-0.2165</v>
      </c>
      <c r="KN90" s="57">
        <v>-0.23910000000000001</v>
      </c>
      <c r="KO90" s="57">
        <v>-0.27160000000000001</v>
      </c>
      <c r="KP90" s="57">
        <v>-0.28110000000000002</v>
      </c>
      <c r="KQ90" s="57">
        <v>-0.22850000000000001</v>
      </c>
      <c r="KR90" s="48" t="s">
        <v>0</v>
      </c>
      <c r="KS90" s="48" t="s">
        <v>0</v>
      </c>
      <c r="KT90" s="57">
        <v>-0.22389999999999999</v>
      </c>
      <c r="KU90" s="57">
        <v>-0.2195</v>
      </c>
      <c r="KV90" s="57">
        <v>-0.2326</v>
      </c>
      <c r="KW90" s="57">
        <v>-0.2354</v>
      </c>
      <c r="KX90" s="57">
        <v>-0.24260000000000001</v>
      </c>
      <c r="KY90" s="48" t="s">
        <v>0</v>
      </c>
      <c r="KZ90" s="48" t="s">
        <v>0</v>
      </c>
      <c r="LA90" s="57">
        <v>-0.27050000000000002</v>
      </c>
      <c r="LB90" s="57">
        <v>-0.31219999999999998</v>
      </c>
      <c r="LC90" s="57">
        <v>-0.25590000000000002</v>
      </c>
      <c r="LD90" s="57">
        <v>-0.28060000000000002</v>
      </c>
      <c r="LE90" s="57">
        <v>-0.25669999999999998</v>
      </c>
      <c r="LF90" s="48" t="s">
        <v>0</v>
      </c>
      <c r="LG90" s="48" t="s">
        <v>0</v>
      </c>
      <c r="LH90" s="57">
        <v>-0.24629999999999999</v>
      </c>
      <c r="LI90" s="57">
        <v>-0.26989999999999997</v>
      </c>
      <c r="LJ90" s="57">
        <v>-0.30009999999999998</v>
      </c>
      <c r="LK90" s="57">
        <v>-0.2989</v>
      </c>
      <c r="LL90" s="57">
        <v>-0.36980000000000002</v>
      </c>
      <c r="LM90" s="48" t="s">
        <v>0</v>
      </c>
      <c r="LN90" s="48" t="s">
        <v>0</v>
      </c>
      <c r="LO90" s="57">
        <v>-0.37569999999999998</v>
      </c>
      <c r="LP90" s="25"/>
      <c r="LQ90" s="25"/>
      <c r="LR90" s="25"/>
      <c r="LU90" s="25"/>
      <c r="LV90" s="25"/>
      <c r="LW90" s="20" t="s">
        <v>8</v>
      </c>
      <c r="LX90" s="25"/>
      <c r="LY90" s="25"/>
      <c r="LZ90" s="25"/>
      <c r="MA90" s="25"/>
      <c r="MC90" s="25"/>
      <c r="MD90" s="25"/>
      <c r="ME90" s="57">
        <v>-0.373</v>
      </c>
      <c r="MF90" s="57">
        <v>-0.3594</v>
      </c>
      <c r="MG90" s="57">
        <v>-0.33050000000000002</v>
      </c>
      <c r="MH90" s="57">
        <v>-0.33389999999999997</v>
      </c>
      <c r="MI90" s="48"/>
      <c r="MJ90" s="48" t="s">
        <v>0</v>
      </c>
      <c r="MK90" s="57">
        <v>-0.31359999999999999</v>
      </c>
      <c r="ML90" s="57">
        <v>-0.26440000000000002</v>
      </c>
      <c r="MM90" s="57">
        <v>-0.3014</v>
      </c>
      <c r="MN90" s="57">
        <v>-0.27829999999999999</v>
      </c>
      <c r="MO90" s="57">
        <v>-0.28839999999999999</v>
      </c>
      <c r="MP90" s="48"/>
      <c r="MQ90" s="48" t="s">
        <v>0</v>
      </c>
      <c r="MR90" s="57">
        <v>-0.30669999999999997</v>
      </c>
      <c r="MS90" s="57">
        <v>-0.31879999999999997</v>
      </c>
      <c r="MT90" s="57">
        <v>-0.33360000000000001</v>
      </c>
      <c r="MU90" s="57">
        <v>-0.34350000000000003</v>
      </c>
      <c r="MV90" s="57">
        <v>-0.33129999999999998</v>
      </c>
      <c r="MW90" s="48"/>
      <c r="MX90" s="48" t="s">
        <v>0</v>
      </c>
      <c r="MY90" s="57">
        <v>-0.27879999999999999</v>
      </c>
      <c r="MZ90" s="57">
        <v>-0.25059999999999999</v>
      </c>
      <c r="NA90" s="57">
        <v>-0.2014</v>
      </c>
      <c r="NB90" s="57">
        <v>-0.19600000000000001</v>
      </c>
      <c r="NC90" s="57">
        <v>-0.18659999999999999</v>
      </c>
      <c r="ND90" s="48"/>
      <c r="NE90" s="48" t="s">
        <v>0</v>
      </c>
      <c r="NF90" s="48" t="s">
        <v>0</v>
      </c>
      <c r="NG90" s="48" t="s">
        <v>0</v>
      </c>
      <c r="NH90" s="48" t="s">
        <v>0</v>
      </c>
      <c r="NI90" s="48"/>
      <c r="NJ90" s="25"/>
      <c r="NK90" s="25"/>
      <c r="NL90" s="25"/>
      <c r="NO90" s="25"/>
      <c r="NP90" s="25"/>
      <c r="NQ90" s="25"/>
      <c r="NR90" s="25"/>
      <c r="NS90" s="25"/>
      <c r="NT90" s="25"/>
      <c r="NU90" s="25"/>
      <c r="NV90" s="25"/>
      <c r="NX90" s="25"/>
      <c r="NY90" s="25"/>
      <c r="NZ90" s="48" t="s">
        <v>0</v>
      </c>
      <c r="OA90" s="48" t="s">
        <v>0</v>
      </c>
      <c r="OB90" s="48" t="s">
        <v>0</v>
      </c>
      <c r="OC90" s="48" t="s">
        <v>0</v>
      </c>
      <c r="OD90" s="48"/>
      <c r="OE90" s="48" t="s">
        <v>0</v>
      </c>
      <c r="OF90" s="48" t="s">
        <v>0</v>
      </c>
      <c r="OG90" s="48" t="s">
        <v>0</v>
      </c>
      <c r="OH90" s="48" t="s">
        <v>0</v>
      </c>
      <c r="OI90" s="48" t="s">
        <v>0</v>
      </c>
      <c r="OJ90" s="48"/>
      <c r="OK90" s="48"/>
      <c r="OL90" s="48" t="s">
        <v>0</v>
      </c>
      <c r="OM90" s="48" t="s">
        <v>0</v>
      </c>
      <c r="ON90" s="48" t="s">
        <v>0</v>
      </c>
      <c r="OO90" s="48" t="s">
        <v>0</v>
      </c>
      <c r="OP90" s="48" t="s">
        <v>0</v>
      </c>
      <c r="OQ90" s="48"/>
      <c r="OR90" s="48"/>
      <c r="OS90" s="48" t="s">
        <v>0</v>
      </c>
      <c r="OT90" s="48" t="s">
        <v>0</v>
      </c>
      <c r="OU90" s="48" t="s">
        <v>0</v>
      </c>
      <c r="OV90" s="48" t="s">
        <v>0</v>
      </c>
      <c r="OW90" s="48" t="s">
        <v>0</v>
      </c>
      <c r="OX90" s="48"/>
      <c r="OY90" s="48"/>
      <c r="OZ90" s="48" t="s">
        <v>0</v>
      </c>
      <c r="PA90" s="48" t="s">
        <v>0</v>
      </c>
      <c r="PB90" s="48" t="s">
        <v>0</v>
      </c>
      <c r="PC90" s="48" t="s">
        <v>0</v>
      </c>
      <c r="PD90" s="48"/>
      <c r="PE90" s="25"/>
      <c r="PF90" s="25"/>
      <c r="PG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 t="s">
        <v>0</v>
      </c>
      <c r="PV90" s="48" t="s">
        <v>0</v>
      </c>
      <c r="PW90" s="48" t="s">
        <v>0</v>
      </c>
      <c r="PX90" s="48" t="s">
        <v>0</v>
      </c>
      <c r="PY90" s="48" t="s">
        <v>0</v>
      </c>
      <c r="PZ90" s="48"/>
      <c r="QA90" s="48" t="s">
        <v>0</v>
      </c>
      <c r="QB90" s="48" t="s">
        <v>0</v>
      </c>
      <c r="QC90" s="48" t="s">
        <v>0</v>
      </c>
      <c r="QD90" s="48" t="s">
        <v>0</v>
      </c>
      <c r="QE90" s="48" t="s">
        <v>0</v>
      </c>
      <c r="QF90" s="48"/>
      <c r="QG90" s="48"/>
      <c r="QH90" s="48" t="s">
        <v>0</v>
      </c>
      <c r="QI90" s="48" t="s">
        <v>0</v>
      </c>
      <c r="QJ90" s="48" t="s">
        <v>0</v>
      </c>
      <c r="QK90" s="48" t="s">
        <v>0</v>
      </c>
      <c r="QL90" s="48" t="s">
        <v>0</v>
      </c>
      <c r="QM90" s="48"/>
      <c r="QN90" s="48"/>
      <c r="QO90" s="48" t="s">
        <v>0</v>
      </c>
      <c r="QP90" s="48" t="s">
        <v>0</v>
      </c>
      <c r="QQ90" s="48" t="s">
        <v>0</v>
      </c>
      <c r="QR90" s="48" t="s">
        <v>0</v>
      </c>
      <c r="QS90" s="48" t="s">
        <v>0</v>
      </c>
      <c r="QT90" s="48"/>
      <c r="QU90" s="48"/>
      <c r="QV90" s="48" t="s">
        <v>0</v>
      </c>
      <c r="QW90" s="48" t="s">
        <v>0</v>
      </c>
      <c r="QX90" s="48" t="s">
        <v>0</v>
      </c>
      <c r="QY90" s="48" t="s">
        <v>0</v>
      </c>
      <c r="QZ90" s="48"/>
      <c r="RA90" s="25"/>
      <c r="RB90" s="25"/>
      <c r="RC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 t="s">
        <v>0</v>
      </c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 t="s">
        <v>0</v>
      </c>
      <c r="SV90" s="29"/>
      <c r="SW90" s="29"/>
      <c r="SX90" s="25"/>
      <c r="SY90" s="25"/>
      <c r="SZ90" s="25"/>
    </row>
    <row r="91" spans="1:520" ht="15.75" thickBot="1" x14ac:dyDescent="0.3">
      <c r="A91" t="s">
        <v>0</v>
      </c>
      <c r="D91" s="161" t="s">
        <v>121</v>
      </c>
      <c r="F91" t="s">
        <v>0</v>
      </c>
      <c r="G91" t="s">
        <v>0</v>
      </c>
      <c r="H91" t="s">
        <v>0</v>
      </c>
      <c r="J91" t="s">
        <v>0</v>
      </c>
      <c r="L91" t="s">
        <v>0</v>
      </c>
      <c r="R91" t="s">
        <v>0</v>
      </c>
      <c r="W91" s="47" t="s">
        <v>0</v>
      </c>
      <c r="Y91" t="s">
        <v>0</v>
      </c>
      <c r="Z91" t="s">
        <v>0</v>
      </c>
      <c r="AG91" t="s">
        <v>0</v>
      </c>
      <c r="AS91" t="s">
        <v>0</v>
      </c>
      <c r="AT91" t="s">
        <v>0</v>
      </c>
      <c r="AY91" t="s">
        <v>0</v>
      </c>
      <c r="AZ91" t="s">
        <v>0</v>
      </c>
      <c r="BA91" t="s">
        <v>0</v>
      </c>
      <c r="BB91" t="s">
        <v>0</v>
      </c>
      <c r="BC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M91" t="s">
        <v>0</v>
      </c>
      <c r="BN91" t="s">
        <v>0</v>
      </c>
      <c r="BO91" t="s">
        <v>0</v>
      </c>
      <c r="BP91" t="s">
        <v>0</v>
      </c>
      <c r="BQ91" t="s">
        <v>0</v>
      </c>
      <c r="CE91" t="s">
        <v>0</v>
      </c>
      <c r="CF91" t="s">
        <v>0</v>
      </c>
      <c r="CG91" t="s">
        <v>0</v>
      </c>
      <c r="CH91" t="s">
        <v>0</v>
      </c>
      <c r="CI91" t="s">
        <v>0</v>
      </c>
      <c r="CL91" t="s">
        <v>0</v>
      </c>
      <c r="CM91" t="s">
        <v>0</v>
      </c>
      <c r="CN91" t="s">
        <v>0</v>
      </c>
      <c r="CO91" t="s">
        <v>0</v>
      </c>
      <c r="CP91" t="s">
        <v>0</v>
      </c>
      <c r="CS91" t="s">
        <v>0</v>
      </c>
      <c r="CT91" t="s">
        <v>0</v>
      </c>
      <c r="CU91" t="s">
        <v>0</v>
      </c>
      <c r="CV91" t="s">
        <v>0</v>
      </c>
      <c r="CW91" t="s">
        <v>0</v>
      </c>
      <c r="CZ91" t="s">
        <v>0</v>
      </c>
      <c r="DB91" t="s">
        <v>0</v>
      </c>
      <c r="DD91" t="s">
        <v>0</v>
      </c>
      <c r="DG91" t="s">
        <v>0</v>
      </c>
      <c r="DI91" t="s">
        <v>0</v>
      </c>
      <c r="DJ91" t="s">
        <v>0</v>
      </c>
      <c r="DR91" t="s">
        <v>0</v>
      </c>
      <c r="DU91" t="s">
        <v>0</v>
      </c>
      <c r="DX91" t="s">
        <v>0</v>
      </c>
      <c r="DY91" t="s">
        <v>0</v>
      </c>
      <c r="DZ91" t="s">
        <v>0</v>
      </c>
      <c r="EA91" t="s">
        <v>0</v>
      </c>
      <c r="EB91" s="47" t="s">
        <v>0</v>
      </c>
      <c r="EE91" t="s">
        <v>0</v>
      </c>
      <c r="EF91" t="s">
        <v>0</v>
      </c>
      <c r="EG91" t="s">
        <v>0</v>
      </c>
      <c r="EH91" t="s">
        <v>0</v>
      </c>
      <c r="EI91" t="s">
        <v>0</v>
      </c>
      <c r="EK91" t="s">
        <v>0</v>
      </c>
      <c r="EL91" t="s">
        <v>0</v>
      </c>
      <c r="EM91" t="s">
        <v>0</v>
      </c>
      <c r="EN91" t="s">
        <v>0</v>
      </c>
      <c r="EO91" t="s">
        <v>0</v>
      </c>
      <c r="EP91" t="s">
        <v>0</v>
      </c>
      <c r="ES91" t="s">
        <v>0</v>
      </c>
      <c r="ET91" t="s">
        <v>0</v>
      </c>
      <c r="EU91" t="s">
        <v>0</v>
      </c>
      <c r="EV91" t="s">
        <v>0</v>
      </c>
      <c r="FI91" t="s">
        <v>0</v>
      </c>
      <c r="FL91" t="s">
        <v>0</v>
      </c>
      <c r="FM91" t="s">
        <v>0</v>
      </c>
      <c r="FN91" t="s">
        <v>0</v>
      </c>
      <c r="FO91" t="s">
        <v>0</v>
      </c>
      <c r="FP91" s="47" t="s">
        <v>0</v>
      </c>
      <c r="FS91" t="s">
        <v>0</v>
      </c>
      <c r="FT91" t="s">
        <v>0</v>
      </c>
      <c r="FU91" t="s">
        <v>0</v>
      </c>
      <c r="FV91" t="s">
        <v>0</v>
      </c>
      <c r="FW91" t="s">
        <v>0</v>
      </c>
      <c r="FZ91" t="s">
        <v>0</v>
      </c>
      <c r="GA91" t="s">
        <v>0</v>
      </c>
      <c r="GB91" t="s">
        <v>0</v>
      </c>
      <c r="GC91" t="s">
        <v>0</v>
      </c>
      <c r="GD91" t="s">
        <v>0</v>
      </c>
      <c r="GG91" t="s">
        <v>0</v>
      </c>
      <c r="GH91" t="s">
        <v>0</v>
      </c>
      <c r="GI91" t="s">
        <v>0</v>
      </c>
      <c r="GJ91" t="s">
        <v>0</v>
      </c>
      <c r="GK91" t="s">
        <v>0</v>
      </c>
      <c r="GZ91" t="s">
        <v>0</v>
      </c>
      <c r="HA91" t="s">
        <v>0</v>
      </c>
      <c r="HB91" t="s">
        <v>0</v>
      </c>
      <c r="HC91" t="s">
        <v>0</v>
      </c>
      <c r="HD91" t="s">
        <v>0</v>
      </c>
      <c r="HG91" t="s">
        <v>0</v>
      </c>
      <c r="HH91" t="s">
        <v>0</v>
      </c>
      <c r="HI91" t="s">
        <v>0</v>
      </c>
      <c r="HJ91" t="s">
        <v>0</v>
      </c>
      <c r="HK91" t="s">
        <v>0</v>
      </c>
      <c r="HN91" t="s">
        <v>0</v>
      </c>
      <c r="HO91" t="s">
        <v>0</v>
      </c>
      <c r="HP91" t="s">
        <v>0</v>
      </c>
      <c r="HQ91" t="s">
        <v>0</v>
      </c>
      <c r="HR91" t="s">
        <v>0</v>
      </c>
      <c r="HU91" t="s">
        <v>0</v>
      </c>
      <c r="HV91" t="s">
        <v>0</v>
      </c>
      <c r="HW91" t="s">
        <v>0</v>
      </c>
      <c r="HX91" t="s">
        <v>0</v>
      </c>
      <c r="HY91" t="s">
        <v>0</v>
      </c>
      <c r="IB91" t="s">
        <v>0</v>
      </c>
      <c r="IC91" t="s">
        <v>0</v>
      </c>
      <c r="IS91" t="s">
        <v>0</v>
      </c>
      <c r="IT91" t="s">
        <v>0</v>
      </c>
      <c r="IW91" t="s">
        <v>0</v>
      </c>
      <c r="IX91" t="s">
        <v>0</v>
      </c>
      <c r="IY91" t="s">
        <v>0</v>
      </c>
      <c r="IZ91" t="s">
        <v>0</v>
      </c>
      <c r="JA91" t="s">
        <v>0</v>
      </c>
      <c r="JD91" t="s">
        <v>0</v>
      </c>
      <c r="JE91" t="s">
        <v>0</v>
      </c>
      <c r="JF91" t="s">
        <v>0</v>
      </c>
      <c r="JG91" t="s">
        <v>0</v>
      </c>
      <c r="JH91" t="s">
        <v>0</v>
      </c>
      <c r="JK91" t="s">
        <v>0</v>
      </c>
      <c r="JL91" t="s">
        <v>0</v>
      </c>
      <c r="JM91" t="s">
        <v>0</v>
      </c>
      <c r="JN91" t="s">
        <v>0</v>
      </c>
      <c r="JO91" t="s">
        <v>0</v>
      </c>
      <c r="JR91" t="s">
        <v>0</v>
      </c>
      <c r="JS91" t="s">
        <v>0</v>
      </c>
      <c r="JT91" t="s">
        <v>0</v>
      </c>
      <c r="JU91" t="s">
        <v>0</v>
      </c>
      <c r="JV91" t="s">
        <v>0</v>
      </c>
      <c r="KJ91" t="s">
        <v>0</v>
      </c>
      <c r="KM91" t="s">
        <v>0</v>
      </c>
      <c r="KN91" t="s">
        <v>0</v>
      </c>
      <c r="KO91" t="s">
        <v>0</v>
      </c>
      <c r="KP91" t="s">
        <v>0</v>
      </c>
      <c r="KQ91" t="s">
        <v>0</v>
      </c>
      <c r="KT91" t="s">
        <v>0</v>
      </c>
      <c r="KU91" t="s">
        <v>0</v>
      </c>
      <c r="KV91" t="s">
        <v>0</v>
      </c>
      <c r="KW91" t="s">
        <v>0</v>
      </c>
      <c r="KX91" t="s">
        <v>0</v>
      </c>
      <c r="LA91" t="s">
        <v>0</v>
      </c>
      <c r="LB91" t="s">
        <v>0</v>
      </c>
      <c r="LC91" t="s">
        <v>0</v>
      </c>
      <c r="LD91" t="s">
        <v>0</v>
      </c>
      <c r="LE91" t="s">
        <v>0</v>
      </c>
      <c r="LH91" t="s">
        <v>0</v>
      </c>
      <c r="LI91" t="s">
        <v>0</v>
      </c>
      <c r="LJ91" t="s">
        <v>0</v>
      </c>
      <c r="LK91" t="s">
        <v>0</v>
      </c>
      <c r="LL91" t="s">
        <v>0</v>
      </c>
      <c r="LO91" t="s">
        <v>0</v>
      </c>
      <c r="LW91" s="19" t="s">
        <v>7</v>
      </c>
      <c r="ME91" t="s">
        <v>0</v>
      </c>
      <c r="MF91" t="s">
        <v>0</v>
      </c>
      <c r="MG91" t="s">
        <v>0</v>
      </c>
      <c r="MH91" t="s">
        <v>0</v>
      </c>
      <c r="MK91" t="s">
        <v>0</v>
      </c>
      <c r="ML91" t="s">
        <v>0</v>
      </c>
      <c r="MM91" t="s">
        <v>0</v>
      </c>
      <c r="MN91" t="s">
        <v>0</v>
      </c>
      <c r="MO91" t="s">
        <v>0</v>
      </c>
      <c r="MR91" t="s">
        <v>0</v>
      </c>
      <c r="MS91" t="s">
        <v>0</v>
      </c>
      <c r="MT91" t="s">
        <v>0</v>
      </c>
      <c r="MU91" t="s">
        <v>0</v>
      </c>
      <c r="MV91" t="s">
        <v>0</v>
      </c>
      <c r="MY91" t="s">
        <v>0</v>
      </c>
      <c r="MZ91" t="s">
        <v>0</v>
      </c>
      <c r="NA91" t="s">
        <v>0</v>
      </c>
      <c r="NB91" t="s">
        <v>0</v>
      </c>
      <c r="NC91" t="s">
        <v>0</v>
      </c>
      <c r="ND91" t="s">
        <v>0</v>
      </c>
      <c r="NE91" t="s">
        <v>0</v>
      </c>
      <c r="NH91" t="s">
        <v>0</v>
      </c>
      <c r="OM91" t="s">
        <v>0</v>
      </c>
      <c r="PU91" t="s">
        <v>0</v>
      </c>
      <c r="QT91" t="s">
        <v>0</v>
      </c>
      <c r="QU91" t="s">
        <v>0</v>
      </c>
      <c r="RR91" t="s">
        <v>0</v>
      </c>
      <c r="SA91" t="s">
        <v>0</v>
      </c>
      <c r="SJ91" t="s">
        <v>0</v>
      </c>
    </row>
    <row r="92" spans="1:520" ht="15.75" thickBot="1" x14ac:dyDescent="0.3">
      <c r="B92" s="174">
        <v>2019</v>
      </c>
      <c r="C92" s="172" t="s">
        <v>136</v>
      </c>
      <c r="D92" s="166">
        <v>1521</v>
      </c>
      <c r="E92" s="47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P92" t="s">
        <v>0</v>
      </c>
      <c r="Q92" t="s">
        <v>0</v>
      </c>
      <c r="S92" t="s">
        <v>0</v>
      </c>
      <c r="V92" t="s">
        <v>0</v>
      </c>
      <c r="W92" s="47" t="s">
        <v>0</v>
      </c>
      <c r="X92" t="s">
        <v>0</v>
      </c>
      <c r="AC92" t="s">
        <v>0</v>
      </c>
      <c r="AH92" t="s">
        <v>0</v>
      </c>
      <c r="AI92" t="s">
        <v>0</v>
      </c>
      <c r="AJ92" t="s">
        <v>0</v>
      </c>
      <c r="AP92" t="s">
        <v>0</v>
      </c>
      <c r="AQ92" s="47" t="s">
        <v>0</v>
      </c>
      <c r="AR92" t="s">
        <v>0</v>
      </c>
      <c r="AT92" t="s">
        <v>0</v>
      </c>
      <c r="AU92" t="s">
        <v>0</v>
      </c>
      <c r="AW92" s="47" t="s">
        <v>0</v>
      </c>
      <c r="BF92" s="47" t="s">
        <v>0</v>
      </c>
      <c r="BN92" t="s">
        <v>0</v>
      </c>
      <c r="BQ92" t="s">
        <v>0</v>
      </c>
      <c r="BR92" s="47" t="s">
        <v>0</v>
      </c>
      <c r="BV92" t="s">
        <v>0</v>
      </c>
      <c r="CK92" t="s">
        <v>0</v>
      </c>
      <c r="CM92" t="s">
        <v>0</v>
      </c>
      <c r="CN92" t="s">
        <v>0</v>
      </c>
      <c r="DD92" s="47" t="s">
        <v>0</v>
      </c>
      <c r="DF92" t="s">
        <v>0</v>
      </c>
      <c r="DJ92" t="s">
        <v>0</v>
      </c>
      <c r="DT92" s="47" t="s">
        <v>0</v>
      </c>
      <c r="DX92" s="47" t="s">
        <v>0</v>
      </c>
      <c r="DZ92" s="47" t="s">
        <v>0</v>
      </c>
      <c r="EE92" t="s">
        <v>0</v>
      </c>
      <c r="EH92" s="47" t="s">
        <v>0</v>
      </c>
      <c r="EL92" s="47" t="s">
        <v>0</v>
      </c>
      <c r="ES92" s="47" t="s">
        <v>0</v>
      </c>
      <c r="EX92" t="s">
        <v>0</v>
      </c>
      <c r="FI92" s="47" t="s">
        <v>0</v>
      </c>
      <c r="FM92" t="s">
        <v>0</v>
      </c>
      <c r="FO92" s="47" t="s">
        <v>0</v>
      </c>
      <c r="FP92" s="47" t="s">
        <v>202</v>
      </c>
      <c r="FS92" t="s">
        <v>0</v>
      </c>
      <c r="FY92" s="47" t="s">
        <v>0</v>
      </c>
      <c r="FZ92" t="s">
        <v>0</v>
      </c>
      <c r="GD92" s="47" t="s">
        <v>0</v>
      </c>
      <c r="GZ92" s="47" t="s">
        <v>0</v>
      </c>
      <c r="HC92" s="47" t="s">
        <v>0</v>
      </c>
      <c r="HG92" s="47" t="s">
        <v>0</v>
      </c>
      <c r="HI92" s="47" t="s">
        <v>0</v>
      </c>
      <c r="HM92" s="47" t="s">
        <v>0</v>
      </c>
      <c r="HN92" s="47" t="s">
        <v>0</v>
      </c>
      <c r="HT92" s="47" t="s">
        <v>0</v>
      </c>
      <c r="HU92" s="47" t="s">
        <v>0</v>
      </c>
      <c r="IB92" s="47" t="s">
        <v>0</v>
      </c>
      <c r="IE92" t="s">
        <v>0</v>
      </c>
      <c r="IQ92" t="s">
        <v>0</v>
      </c>
      <c r="JB92" t="s">
        <v>0</v>
      </c>
      <c r="JD92" t="s">
        <v>0</v>
      </c>
      <c r="JF92" s="47" t="s">
        <v>0</v>
      </c>
      <c r="JG92" s="47" t="s">
        <v>0</v>
      </c>
      <c r="JH92" s="47" t="s">
        <v>0</v>
      </c>
      <c r="JJ92" s="47" t="s">
        <v>0</v>
      </c>
      <c r="JL92" s="47" t="s">
        <v>0</v>
      </c>
      <c r="JN92" s="47" t="s">
        <v>0</v>
      </c>
      <c r="JO92" s="47" t="s">
        <v>0</v>
      </c>
      <c r="JR92" s="47" t="s">
        <v>0</v>
      </c>
      <c r="JS92" s="47" t="s">
        <v>0</v>
      </c>
      <c r="JU92" s="47" t="s">
        <v>0</v>
      </c>
      <c r="JW92" t="s">
        <v>0</v>
      </c>
      <c r="KS92" s="47" t="s">
        <v>0</v>
      </c>
      <c r="KT92" s="47" t="s">
        <v>0</v>
      </c>
      <c r="KZ92" s="47" t="s">
        <v>0</v>
      </c>
      <c r="LH92" s="47" t="s">
        <v>0</v>
      </c>
      <c r="LI92" t="s">
        <v>0</v>
      </c>
      <c r="LN92" s="47" t="s">
        <v>0</v>
      </c>
      <c r="LO92" t="s">
        <v>0</v>
      </c>
      <c r="LW92" s="18" t="s">
        <v>6</v>
      </c>
      <c r="MD92" t="s">
        <v>0</v>
      </c>
      <c r="MK92" s="47" t="s">
        <v>0</v>
      </c>
      <c r="MT92" s="47" t="s">
        <v>0</v>
      </c>
      <c r="MX92" t="s">
        <v>0</v>
      </c>
      <c r="NA92" t="s">
        <v>0</v>
      </c>
      <c r="NB92" t="s">
        <v>0</v>
      </c>
      <c r="NC92" t="s">
        <v>0</v>
      </c>
      <c r="OA92" t="s">
        <v>0</v>
      </c>
      <c r="OB92" t="s">
        <v>0</v>
      </c>
      <c r="OC92" t="s">
        <v>0</v>
      </c>
      <c r="OF92" t="s">
        <v>0</v>
      </c>
      <c r="OH92" t="s">
        <v>0</v>
      </c>
      <c r="OI92" t="s">
        <v>0</v>
      </c>
      <c r="OJ92" t="s">
        <v>0</v>
      </c>
      <c r="OM92" t="s">
        <v>0</v>
      </c>
      <c r="OO92" t="s">
        <v>0</v>
      </c>
      <c r="OP92" t="s">
        <v>0</v>
      </c>
      <c r="OQ92" t="s">
        <v>0</v>
      </c>
      <c r="OT92" t="s">
        <v>0</v>
      </c>
      <c r="OU92" t="s">
        <v>0</v>
      </c>
      <c r="OV92" t="s">
        <v>0</v>
      </c>
      <c r="OW92" t="s">
        <v>0</v>
      </c>
      <c r="PA92" t="s">
        <v>0</v>
      </c>
      <c r="PB92" t="s">
        <v>0</v>
      </c>
      <c r="PC92" t="s">
        <v>0</v>
      </c>
      <c r="PD92" t="s">
        <v>0</v>
      </c>
      <c r="PY92" t="s">
        <v>0</v>
      </c>
      <c r="PZ92" t="s">
        <v>0</v>
      </c>
      <c r="QA92" t="s">
        <v>0</v>
      </c>
      <c r="QB92" t="s">
        <v>0</v>
      </c>
      <c r="QC92" t="s">
        <v>0</v>
      </c>
      <c r="QF92" t="s">
        <v>0</v>
      </c>
      <c r="QG92" t="s">
        <v>0</v>
      </c>
      <c r="QH92" t="s">
        <v>0</v>
      </c>
      <c r="QI92" t="s">
        <v>0</v>
      </c>
      <c r="QJ92" t="s">
        <v>0</v>
      </c>
      <c r="QM92" t="s">
        <v>0</v>
      </c>
      <c r="QN92" t="s">
        <v>0</v>
      </c>
      <c r="QO92" t="s">
        <v>0</v>
      </c>
      <c r="QP92" t="s">
        <v>0</v>
      </c>
      <c r="QQ92" t="s">
        <v>0</v>
      </c>
      <c r="QV92" t="s">
        <v>0</v>
      </c>
      <c r="QW92" t="s">
        <v>0</v>
      </c>
      <c r="QX92" t="s">
        <v>0</v>
      </c>
      <c r="RT92" t="s">
        <v>0</v>
      </c>
      <c r="RU92" t="s">
        <v>0</v>
      </c>
      <c r="RV92" t="s">
        <v>0</v>
      </c>
      <c r="RW92" t="s">
        <v>0</v>
      </c>
      <c r="RX92" t="s">
        <v>0</v>
      </c>
      <c r="SA92" t="s">
        <v>0</v>
      </c>
      <c r="SB92" t="s">
        <v>0</v>
      </c>
      <c r="SC92" t="s">
        <v>0</v>
      </c>
      <c r="SD92" t="s">
        <v>0</v>
      </c>
      <c r="SE92" t="s">
        <v>0</v>
      </c>
      <c r="SI92" t="s">
        <v>0</v>
      </c>
      <c r="SK92" t="s">
        <v>0</v>
      </c>
      <c r="SL92" t="s">
        <v>0</v>
      </c>
      <c r="SW92" t="s">
        <v>0</v>
      </c>
    </row>
    <row r="93" spans="1:520" ht="15.75" thickBot="1" x14ac:dyDescent="0.3">
      <c r="B93" s="175" t="s">
        <v>141</v>
      </c>
      <c r="C93" s="164" t="s">
        <v>139</v>
      </c>
      <c r="E93" s="26">
        <v>1534</v>
      </c>
      <c r="F93" s="26">
        <v>1556.6</v>
      </c>
      <c r="I93" s="26">
        <v>1590.9</v>
      </c>
      <c r="J93" s="26">
        <v>1579.2</v>
      </c>
      <c r="K93" s="165">
        <v>1613.3</v>
      </c>
      <c r="L93" s="165">
        <v>1562.4</v>
      </c>
      <c r="M93" s="26">
        <v>1564.1</v>
      </c>
      <c r="P93" s="165">
        <v>1563.1</v>
      </c>
      <c r="Q93" s="165">
        <v>1549.5</v>
      </c>
      <c r="R93" s="26">
        <v>1558.8</v>
      </c>
      <c r="S93" s="165">
        <v>1558.2</v>
      </c>
      <c r="T93" s="26">
        <v>1561.4</v>
      </c>
      <c r="W93" s="26">
        <v>1562.7</v>
      </c>
      <c r="X93" s="165">
        <v>1568.8</v>
      </c>
      <c r="Y93" s="165">
        <v>1559.8</v>
      </c>
      <c r="Z93" s="26">
        <v>1567.5</v>
      </c>
      <c r="AA93" s="26">
        <v>1575.5</v>
      </c>
      <c r="AD93" s="26">
        <v>1588.4</v>
      </c>
      <c r="AE93" s="165">
        <v>1582.2</v>
      </c>
      <c r="AF93" s="26">
        <v>1577.7</v>
      </c>
      <c r="AG93" s="165">
        <v>1585</v>
      </c>
      <c r="AH93" s="26">
        <v>1589</v>
      </c>
      <c r="AR93" s="165">
        <v>1593.3</v>
      </c>
      <c r="AS93" s="165">
        <v>1577.7</v>
      </c>
      <c r="AT93" s="26">
        <v>1560.7</v>
      </c>
      <c r="AU93" s="26">
        <v>1565.6</v>
      </c>
      <c r="AV93" s="26">
        <v>1571.9</v>
      </c>
      <c r="AX93" s="47" t="s">
        <v>0</v>
      </c>
      <c r="AY93" s="26">
        <v>1574.7</v>
      </c>
      <c r="AZ93" s="165">
        <v>1571.1</v>
      </c>
      <c r="BA93" s="26">
        <v>1568.7</v>
      </c>
      <c r="BB93" s="26">
        <v>1575.1</v>
      </c>
      <c r="BC93" s="26">
        <v>1582.7</v>
      </c>
      <c r="BF93" s="165">
        <v>1581.7</v>
      </c>
      <c r="BG93" s="26">
        <v>1604.3</v>
      </c>
      <c r="BH93" s="26">
        <v>1610.5</v>
      </c>
      <c r="BI93" s="26">
        <v>1621</v>
      </c>
      <c r="BJ93" s="26">
        <v>1645</v>
      </c>
      <c r="BM93" s="26">
        <v>1686.6</v>
      </c>
      <c r="BN93" s="165">
        <v>1653.7</v>
      </c>
      <c r="BO93" s="26">
        <v>1648.1</v>
      </c>
      <c r="BP93" s="26">
        <v>1648.1</v>
      </c>
      <c r="BQ93" s="165">
        <v>1651</v>
      </c>
      <c r="CD93" t="s">
        <v>0</v>
      </c>
      <c r="CE93" s="26">
        <v>1612.1</v>
      </c>
      <c r="CF93" s="26">
        <v>1650.5</v>
      </c>
      <c r="CG93" s="165">
        <v>1654.3</v>
      </c>
      <c r="CH93" s="26">
        <v>1675.5</v>
      </c>
      <c r="CI93" s="26">
        <v>1692.8</v>
      </c>
      <c r="CL93" s="26">
        <v>1704.3</v>
      </c>
      <c r="CM93" s="165">
        <v>1681.3</v>
      </c>
      <c r="CN93" s="165">
        <v>1671.8</v>
      </c>
      <c r="CO93" s="165">
        <v>1651</v>
      </c>
      <c r="CP93" s="165">
        <v>1597.9</v>
      </c>
      <c r="CS93" s="165">
        <v>1574.8</v>
      </c>
      <c r="CT93" s="26">
        <v>1554.3</v>
      </c>
      <c r="CU93" s="165">
        <v>1547</v>
      </c>
      <c r="CV93" s="165">
        <v>1502.8</v>
      </c>
      <c r="CW93" s="26">
        <v>1519.4</v>
      </c>
      <c r="CZ93" s="26">
        <v>1569.3</v>
      </c>
      <c r="DA93" s="26">
        <v>1698</v>
      </c>
      <c r="DB93" s="165">
        <v>1699.3</v>
      </c>
      <c r="DC93" s="165">
        <v>1672.5</v>
      </c>
      <c r="DD93" s="165">
        <v>1647.2</v>
      </c>
      <c r="DG93" s="165">
        <v>1652.8</v>
      </c>
      <c r="DH93" s="165">
        <v>1621</v>
      </c>
      <c r="DI93" t="s">
        <v>0</v>
      </c>
      <c r="DJ93" t="s">
        <v>0</v>
      </c>
      <c r="DR93" t="s">
        <v>0</v>
      </c>
      <c r="DS93" s="26">
        <v>1600</v>
      </c>
      <c r="DT93" s="26">
        <v>1631.2</v>
      </c>
      <c r="DU93" s="26">
        <v>1636</v>
      </c>
      <c r="DX93" s="26">
        <v>1696.7</v>
      </c>
      <c r="DY93" s="165">
        <v>1724.4</v>
      </c>
      <c r="DZ93" s="26">
        <v>1677</v>
      </c>
      <c r="EA93" s="26">
        <v>1736.2</v>
      </c>
      <c r="EB93" s="26">
        <v>1736.2</v>
      </c>
      <c r="EE93" s="26">
        <v>1756.8</v>
      </c>
      <c r="EF93" s="165">
        <v>1775</v>
      </c>
      <c r="EG93" s="165">
        <v>1744.9</v>
      </c>
      <c r="EH93" s="165">
        <v>1750.6</v>
      </c>
      <c r="EI93" s="165">
        <v>1725</v>
      </c>
      <c r="EL93" s="26">
        <v>1701.6</v>
      </c>
      <c r="EM93" s="165">
        <v>1718</v>
      </c>
      <c r="EN93" s="26">
        <v>1742.4</v>
      </c>
      <c r="EO93" s="26">
        <v>1764.2</v>
      </c>
      <c r="EP93" s="165">
        <v>1760.2</v>
      </c>
      <c r="ES93" s="165">
        <v>1745.8</v>
      </c>
      <c r="ET93" s="165">
        <v>1731.9</v>
      </c>
      <c r="EU93" s="26">
        <v>1733.5</v>
      </c>
      <c r="EV93" s="165">
        <v>1737</v>
      </c>
      <c r="FI93" s="26">
        <v>1714.4</v>
      </c>
      <c r="FL93" s="26">
        <v>1726</v>
      </c>
      <c r="FM93" s="26">
        <v>1717.8</v>
      </c>
      <c r="FN93" s="165">
        <v>1716.6</v>
      </c>
      <c r="FO93" s="26">
        <v>1733.2</v>
      </c>
      <c r="FP93" s="165">
        <v>1735.5</v>
      </c>
      <c r="FS93" s="165">
        <v>1713.8</v>
      </c>
      <c r="FT93" s="26">
        <v>1716.7</v>
      </c>
      <c r="FU93" s="26">
        <v>1726.5</v>
      </c>
      <c r="FV93" s="26">
        <v>1746.5</v>
      </c>
      <c r="FW93" s="26">
        <v>1761.2</v>
      </c>
      <c r="FZ93" s="165">
        <v>1775.8</v>
      </c>
      <c r="GA93" s="26">
        <v>1751.6</v>
      </c>
      <c r="GB93" s="26">
        <v>1757.6</v>
      </c>
      <c r="GC93" s="165">
        <v>1751.7</v>
      </c>
      <c r="GD93" s="26">
        <v>1742</v>
      </c>
      <c r="GF93" s="47" t="s">
        <v>0</v>
      </c>
      <c r="GG93" s="165">
        <v>1736.9</v>
      </c>
      <c r="GH93" s="165">
        <v>1737.2</v>
      </c>
      <c r="GI93" s="26">
        <v>1713.2</v>
      </c>
      <c r="GJ93" s="26">
        <v>1727.8</v>
      </c>
      <c r="GK93" s="26">
        <v>1738.3</v>
      </c>
      <c r="GZ93" s="26">
        <v>1747</v>
      </c>
      <c r="HA93" s="165">
        <v>1745.5</v>
      </c>
      <c r="HB93" s="165">
        <v>1726.3</v>
      </c>
      <c r="HC93" s="26">
        <v>1718</v>
      </c>
      <c r="HD93" s="165">
        <v>1711.8</v>
      </c>
      <c r="HG93" s="26">
        <v>1699.4</v>
      </c>
      <c r="HH93" s="26">
        <v>1720.9</v>
      </c>
      <c r="HI93" s="26">
        <v>1740.8</v>
      </c>
      <c r="HJ93" s="165">
        <v>1744.1</v>
      </c>
      <c r="HK93" s="165">
        <v>1743</v>
      </c>
      <c r="HN93" s="165">
        <v>1730</v>
      </c>
      <c r="HO93" s="26">
        <v>1729.6</v>
      </c>
      <c r="HP93" s="26">
        <v>1728.6</v>
      </c>
      <c r="HQ93" s="165">
        <v>1734.1</v>
      </c>
      <c r="HR93" s="26">
        <v>1750.7</v>
      </c>
      <c r="HU93" s="26">
        <v>1767.6</v>
      </c>
      <c r="HV93" s="26">
        <v>1776.3</v>
      </c>
      <c r="HW93" s="165">
        <v>1783.1</v>
      </c>
      <c r="HX93" s="165">
        <v>1764.8</v>
      </c>
      <c r="HY93" s="26">
        <v>1786.2</v>
      </c>
      <c r="IB93" s="26">
        <v>1790.4</v>
      </c>
      <c r="IC93" s="26">
        <v>1804</v>
      </c>
      <c r="IR93" s="165">
        <v>1807.7</v>
      </c>
      <c r="IS93" s="26">
        <v>1791.7</v>
      </c>
      <c r="IT93" s="26">
        <v>1788.9</v>
      </c>
      <c r="IW93" s="26">
        <v>1799</v>
      </c>
      <c r="IX93" s="26">
        <v>1810.8</v>
      </c>
      <c r="IY93" s="26">
        <v>1829.8</v>
      </c>
      <c r="IZ93" s="165">
        <v>1825.5</v>
      </c>
      <c r="JA93" s="165">
        <v>1817</v>
      </c>
      <c r="JD93" s="26">
        <v>1818.8</v>
      </c>
      <c r="JE93" s="26">
        <v>1815</v>
      </c>
      <c r="JF93" s="26">
        <v>1819.5</v>
      </c>
      <c r="JG93" s="165">
        <v>1816.2</v>
      </c>
      <c r="JH93" s="26">
        <v>1813.9</v>
      </c>
      <c r="JK93" s="26">
        <v>1823.4</v>
      </c>
      <c r="JL93" s="26">
        <v>1844.9</v>
      </c>
      <c r="JM93" s="26">
        <v>1871.8</v>
      </c>
      <c r="JN93" s="26">
        <v>1897.7</v>
      </c>
      <c r="JO93" s="26">
        <v>1904.6</v>
      </c>
      <c r="JR93" s="26">
        <v>1941.9</v>
      </c>
      <c r="JS93" s="26">
        <v>1974.7</v>
      </c>
      <c r="JT93" s="26">
        <v>1974.9</v>
      </c>
      <c r="JU93" s="165">
        <v>1965.1</v>
      </c>
      <c r="JV93" s="26">
        <v>1981.1</v>
      </c>
      <c r="KL93" s="47" t="s">
        <v>0</v>
      </c>
      <c r="KM93" s="165">
        <v>1984.3</v>
      </c>
      <c r="KN93" s="26">
        <v>2016.2</v>
      </c>
      <c r="KO93" s="26">
        <v>2050.1999999999998</v>
      </c>
      <c r="KP93" s="26">
        <v>2063</v>
      </c>
      <c r="KQ93" s="165">
        <v>2055</v>
      </c>
      <c r="KT93" s="165">
        <v>2043.8</v>
      </c>
      <c r="KU93" s="165">
        <v>2016</v>
      </c>
      <c r="KV93" s="26">
        <v>1946.6</v>
      </c>
      <c r="KW93" s="26">
        <v>1957.4</v>
      </c>
      <c r="KX93" s="165">
        <v>1947.4</v>
      </c>
      <c r="LA93" s="26">
        <v>1985</v>
      </c>
      <c r="LB93" s="26">
        <v>2002.8</v>
      </c>
      <c r="LC93" s="165">
        <v>1980</v>
      </c>
      <c r="LD93" s="26">
        <v>1948.3</v>
      </c>
      <c r="LE93" s="165">
        <v>1945</v>
      </c>
      <c r="LH93" s="165">
        <v>1940</v>
      </c>
      <c r="LI93" s="165">
        <v>1928.5</v>
      </c>
      <c r="LJ93" s="26">
        <v>1950.8</v>
      </c>
      <c r="LK93" s="26">
        <v>1972.5</v>
      </c>
      <c r="LL93" s="165">
        <v>1972.5</v>
      </c>
      <c r="LO93" s="26">
        <v>1971.3</v>
      </c>
      <c r="LU93" t="s">
        <v>0</v>
      </c>
      <c r="LW93" s="37" t="s">
        <v>31</v>
      </c>
      <c r="MD93" s="26">
        <v>1971.3</v>
      </c>
      <c r="ME93" s="26">
        <v>1986.3</v>
      </c>
      <c r="MF93" s="165">
        <v>1967.3</v>
      </c>
      <c r="MG93" s="165">
        <v>1938.8</v>
      </c>
      <c r="MH93" s="165">
        <v>1939.7</v>
      </c>
      <c r="MK93" s="26">
        <v>1931.4</v>
      </c>
      <c r="ML93" s="165">
        <v>1937.9</v>
      </c>
      <c r="MM93" s="26">
        <v>1946.2</v>
      </c>
      <c r="MN93" s="26">
        <v>1962.7</v>
      </c>
      <c r="MO93" s="165">
        <v>1949.5</v>
      </c>
      <c r="MQ93" t="s">
        <v>0</v>
      </c>
      <c r="MR93" s="26">
        <v>1953.1</v>
      </c>
      <c r="MS93" s="26">
        <v>1968.5</v>
      </c>
      <c r="MT93" s="165">
        <v>1961.4</v>
      </c>
      <c r="MU93" s="165">
        <v>1946</v>
      </c>
      <c r="MV93" s="26">
        <v>1952.1</v>
      </c>
      <c r="MY93" s="165">
        <v>1946.2</v>
      </c>
      <c r="MZ93" s="26">
        <v>1913.1</v>
      </c>
      <c r="NA93" s="165">
        <v>1875.5</v>
      </c>
      <c r="NB93" s="165">
        <v>1868.3</v>
      </c>
      <c r="NC93" s="165">
        <v>1857.7</v>
      </c>
      <c r="RR93" t="s">
        <v>0</v>
      </c>
    </row>
    <row r="94" spans="1:520" ht="16.5" thickBot="1" x14ac:dyDescent="0.3">
      <c r="B94" s="176">
        <v>5.2820000000000002E-3</v>
      </c>
      <c r="C94" s="162" t="s">
        <v>137</v>
      </c>
      <c r="E94" s="168">
        <v>1528.1</v>
      </c>
      <c r="F94" s="168">
        <v>1552.4</v>
      </c>
      <c r="G94" s="47" t="s">
        <v>0</v>
      </c>
      <c r="I94" s="168">
        <v>1568.8</v>
      </c>
      <c r="J94" s="168">
        <v>1574.3</v>
      </c>
      <c r="K94" s="169">
        <v>1560.2</v>
      </c>
      <c r="L94" s="169">
        <v>1554.3</v>
      </c>
      <c r="M94" s="168">
        <v>1560.1</v>
      </c>
      <c r="N94" t="s">
        <v>0</v>
      </c>
      <c r="P94" s="169">
        <v>1550.6</v>
      </c>
      <c r="Q94" s="169">
        <v>1544.6</v>
      </c>
      <c r="R94" s="168">
        <v>1554</v>
      </c>
      <c r="S94" s="169">
        <v>1550.5</v>
      </c>
      <c r="T94" s="168">
        <v>1560.3</v>
      </c>
      <c r="W94" s="168">
        <v>1560.6</v>
      </c>
      <c r="X94" s="169">
        <v>1558.2</v>
      </c>
      <c r="Y94" s="169">
        <v>1556.7</v>
      </c>
      <c r="Z94" s="168">
        <v>1562.1</v>
      </c>
      <c r="AA94" s="168">
        <v>1570.4</v>
      </c>
      <c r="AB94" t="s">
        <v>0</v>
      </c>
      <c r="AD94" s="168">
        <v>1581.1</v>
      </c>
      <c r="AE94" s="169">
        <v>1565.9</v>
      </c>
      <c r="AF94" s="168">
        <v>1576.8</v>
      </c>
      <c r="AG94" s="169">
        <v>1573.3</v>
      </c>
      <c r="AH94" s="168">
        <v>1582.9</v>
      </c>
      <c r="AR94" s="169">
        <v>1576.1</v>
      </c>
      <c r="AS94" s="169">
        <v>1551.1</v>
      </c>
      <c r="AT94" s="168">
        <v>1555.2</v>
      </c>
      <c r="AU94" s="168">
        <v>1565.6</v>
      </c>
      <c r="AV94" s="168">
        <v>1570</v>
      </c>
      <c r="AW94" s="47" t="s">
        <v>0</v>
      </c>
      <c r="AY94" s="168">
        <v>1573.7</v>
      </c>
      <c r="AZ94" s="169">
        <v>1566.9</v>
      </c>
      <c r="BA94" s="168">
        <v>1568.7</v>
      </c>
      <c r="BB94" s="168">
        <v>1572.5</v>
      </c>
      <c r="BC94" s="168">
        <v>1582.7</v>
      </c>
      <c r="BF94" s="169">
        <v>1581.4</v>
      </c>
      <c r="BG94" s="168">
        <v>1601.2</v>
      </c>
      <c r="BH94" s="168">
        <v>1609.9</v>
      </c>
      <c r="BI94" s="168">
        <v>1618.7</v>
      </c>
      <c r="BJ94" s="168">
        <v>1642.4</v>
      </c>
      <c r="BM94" s="168">
        <v>1660.8</v>
      </c>
      <c r="BN94" s="169">
        <v>1634.6</v>
      </c>
      <c r="BO94" s="168">
        <v>1636.4</v>
      </c>
      <c r="BP94" s="168">
        <v>1640</v>
      </c>
      <c r="BQ94" s="169">
        <v>1566.7</v>
      </c>
      <c r="CE94" s="168">
        <v>1594.8</v>
      </c>
      <c r="CF94" s="168">
        <v>1641.6</v>
      </c>
      <c r="CG94" s="169">
        <v>1637</v>
      </c>
      <c r="CH94" s="168">
        <v>1673.2</v>
      </c>
      <c r="CI94" s="168">
        <v>1674.8</v>
      </c>
      <c r="CL94" s="168">
        <v>1675.7</v>
      </c>
      <c r="CM94" s="169">
        <v>1649.7</v>
      </c>
      <c r="CN94" s="169">
        <v>1637.4</v>
      </c>
      <c r="CO94" s="169">
        <v>1578.3</v>
      </c>
      <c r="CP94" s="169">
        <v>1530.5</v>
      </c>
      <c r="CS94" s="169">
        <v>1511.4</v>
      </c>
      <c r="CT94" s="168">
        <v>1525.8</v>
      </c>
      <c r="CU94" s="169">
        <v>1487.1</v>
      </c>
      <c r="CV94" s="169">
        <v>1474.5</v>
      </c>
      <c r="CW94" s="168">
        <v>1498.9</v>
      </c>
      <c r="CZ94" s="168">
        <v>1560.4</v>
      </c>
      <c r="DA94" s="168">
        <v>1665.3</v>
      </c>
      <c r="DB94" s="169">
        <v>1642.6</v>
      </c>
      <c r="DC94" s="169">
        <v>1639.2</v>
      </c>
      <c r="DD94" s="169">
        <v>1629.9</v>
      </c>
      <c r="DG94" s="169">
        <v>1618</v>
      </c>
      <c r="DH94" s="169">
        <v>1577.1</v>
      </c>
      <c r="DS94" s="168">
        <v>1589.4</v>
      </c>
      <c r="DT94" s="168">
        <v>1627</v>
      </c>
      <c r="DU94" s="168">
        <v>1632.5</v>
      </c>
      <c r="DX94" s="168">
        <v>1690.8</v>
      </c>
      <c r="DY94" s="169">
        <v>1658</v>
      </c>
      <c r="DZ94" s="168">
        <v>1662.5</v>
      </c>
      <c r="EA94" s="168">
        <v>1715.5</v>
      </c>
      <c r="EB94" s="168">
        <v>1736.2</v>
      </c>
      <c r="EE94" s="168">
        <v>1751.8</v>
      </c>
      <c r="EF94" s="169">
        <v>1741.5</v>
      </c>
      <c r="EG94" s="169">
        <v>1734</v>
      </c>
      <c r="EH94" s="169">
        <v>1725.2</v>
      </c>
      <c r="EI94" s="169">
        <v>1686.5</v>
      </c>
      <c r="EL94" s="168">
        <v>1701.1</v>
      </c>
      <c r="EM94" s="169">
        <v>1699</v>
      </c>
      <c r="EN94" s="168">
        <v>1738</v>
      </c>
      <c r="EO94" s="168">
        <v>1751.7</v>
      </c>
      <c r="EP94" s="169">
        <v>1744.3</v>
      </c>
      <c r="ES94" s="169">
        <v>1725.3</v>
      </c>
      <c r="ET94" s="169">
        <v>1723.9</v>
      </c>
      <c r="EU94" s="168">
        <v>1729</v>
      </c>
      <c r="EV94" s="169">
        <v>1693.2</v>
      </c>
      <c r="FI94" s="168">
        <v>1709.3</v>
      </c>
      <c r="FL94" s="168">
        <v>1709.7</v>
      </c>
      <c r="FM94" s="168">
        <v>1713.6</v>
      </c>
      <c r="FN94" s="169">
        <v>1685.6</v>
      </c>
      <c r="FO94" s="168">
        <v>1725.4</v>
      </c>
      <c r="FP94" s="169">
        <v>1704.7</v>
      </c>
      <c r="FS94" s="169">
        <v>1701.1</v>
      </c>
      <c r="FT94" s="168">
        <v>1705.1</v>
      </c>
      <c r="FU94" s="168">
        <v>1723.2</v>
      </c>
      <c r="FV94" s="168">
        <v>1738.7</v>
      </c>
      <c r="FW94" s="168">
        <v>1756.3</v>
      </c>
      <c r="FZ94" s="169">
        <v>1733.3</v>
      </c>
      <c r="GA94" s="168">
        <v>1748.2</v>
      </c>
      <c r="GB94" s="168">
        <v>1750.6</v>
      </c>
      <c r="GC94" s="169">
        <v>1726.8</v>
      </c>
      <c r="GD94" s="168">
        <v>1735.9</v>
      </c>
      <c r="GG94" s="169">
        <v>1727.4</v>
      </c>
      <c r="GH94" s="169">
        <v>1703.2</v>
      </c>
      <c r="GI94" s="168">
        <v>1708.8</v>
      </c>
      <c r="GJ94" s="168">
        <v>1718.1</v>
      </c>
      <c r="GK94" s="168">
        <v>1736.9</v>
      </c>
      <c r="GN94" t="s">
        <v>0</v>
      </c>
      <c r="GZ94" s="168">
        <v>1737.4</v>
      </c>
      <c r="HA94" s="169">
        <v>1724.4</v>
      </c>
      <c r="HB94" s="169">
        <v>1694</v>
      </c>
      <c r="HC94" s="168">
        <v>1712.3</v>
      </c>
      <c r="HD94" s="169">
        <v>1679.5</v>
      </c>
      <c r="HG94" s="168">
        <v>1698.9</v>
      </c>
      <c r="HH94" s="168">
        <v>1712</v>
      </c>
      <c r="HI94" s="168">
        <v>1736.2</v>
      </c>
      <c r="HJ94" s="169">
        <v>1731.3</v>
      </c>
      <c r="HK94" s="169">
        <v>1730</v>
      </c>
      <c r="HN94" s="169">
        <v>1720.3</v>
      </c>
      <c r="HO94" s="168">
        <v>1722.4</v>
      </c>
      <c r="HP94" s="168">
        <v>1728.6</v>
      </c>
      <c r="HQ94" s="169">
        <v>1724</v>
      </c>
      <c r="HR94" s="168">
        <v>1745.5</v>
      </c>
      <c r="HU94" s="168">
        <v>1756.3</v>
      </c>
      <c r="HV94" s="168">
        <v>1776.3</v>
      </c>
      <c r="HW94" s="169">
        <v>1766.3</v>
      </c>
      <c r="HX94" s="169">
        <v>1764.3</v>
      </c>
      <c r="HY94" s="168">
        <v>1782.9</v>
      </c>
      <c r="IB94" s="168">
        <v>1784.1</v>
      </c>
      <c r="IC94" s="168">
        <v>1798.3</v>
      </c>
      <c r="IR94" s="169">
        <v>1779.9</v>
      </c>
      <c r="IS94" s="168">
        <v>1786.8</v>
      </c>
      <c r="IT94" s="168">
        <v>1787.3</v>
      </c>
      <c r="IW94" s="168">
        <v>1794.6</v>
      </c>
      <c r="IX94" s="168">
        <v>1807.6</v>
      </c>
      <c r="IY94" s="168">
        <v>1818.1</v>
      </c>
      <c r="IZ94" s="169">
        <v>1807.3</v>
      </c>
      <c r="JA94" s="169">
        <v>1802</v>
      </c>
      <c r="JB94" t="s">
        <v>0</v>
      </c>
      <c r="JD94" s="168">
        <v>1804.3</v>
      </c>
      <c r="JE94" s="168">
        <v>1812.7</v>
      </c>
      <c r="JF94" s="168">
        <v>1813</v>
      </c>
      <c r="JG94" s="169">
        <v>1796.5</v>
      </c>
      <c r="JH94" s="168">
        <v>1811.7</v>
      </c>
      <c r="JK94" s="168">
        <v>1818.4</v>
      </c>
      <c r="JL94" s="168">
        <v>1842.7</v>
      </c>
      <c r="JM94" s="168">
        <v>1870.7</v>
      </c>
      <c r="JN94" s="168">
        <v>1883.6</v>
      </c>
      <c r="JO94" s="168">
        <v>1899.6</v>
      </c>
      <c r="JR94" s="168">
        <v>1937.5</v>
      </c>
      <c r="JS94" s="168">
        <v>1952.6</v>
      </c>
      <c r="JT94" s="168">
        <v>1964</v>
      </c>
      <c r="JU94" s="169">
        <v>1949</v>
      </c>
      <c r="JV94" s="168">
        <v>1971.7</v>
      </c>
      <c r="KM94" s="169">
        <v>1966</v>
      </c>
      <c r="KN94" s="168">
        <v>2016.1</v>
      </c>
      <c r="KO94" s="168">
        <v>2034.4</v>
      </c>
      <c r="KP94" s="168">
        <v>2058.3000000000002</v>
      </c>
      <c r="KQ94" s="169">
        <v>2026.6</v>
      </c>
      <c r="KT94" s="169">
        <v>2021.1</v>
      </c>
      <c r="KU94" s="169">
        <v>1904</v>
      </c>
      <c r="KV94" s="168">
        <v>1910.6</v>
      </c>
      <c r="KW94" s="168">
        <v>1947</v>
      </c>
      <c r="KX94" s="169">
        <v>1941</v>
      </c>
      <c r="LA94" s="168">
        <v>1975.9</v>
      </c>
      <c r="LB94" s="168">
        <v>1998.8</v>
      </c>
      <c r="LC94" s="169">
        <v>1938.7</v>
      </c>
      <c r="LD94" s="168">
        <v>1948.3</v>
      </c>
      <c r="LE94" s="169">
        <v>1934.3</v>
      </c>
      <c r="LH94" s="169">
        <v>1923</v>
      </c>
      <c r="LI94" s="169">
        <v>1921.8</v>
      </c>
      <c r="LJ94" s="168">
        <v>1950.8</v>
      </c>
      <c r="LK94" s="168">
        <v>1972.5</v>
      </c>
      <c r="LL94" s="169">
        <v>1921.6</v>
      </c>
      <c r="LO94" s="168">
        <v>1967.6</v>
      </c>
      <c r="LW94" s="17" t="s">
        <v>5</v>
      </c>
      <c r="MD94" s="168">
        <v>1967.6</v>
      </c>
      <c r="ME94" s="168">
        <v>1968.4</v>
      </c>
      <c r="MF94" s="169">
        <v>1939.3</v>
      </c>
      <c r="MG94" s="169">
        <v>1932.4</v>
      </c>
      <c r="MH94" s="169">
        <v>1921.3</v>
      </c>
      <c r="MK94" s="168">
        <v>1931.4</v>
      </c>
      <c r="ML94" s="169">
        <v>1929.8</v>
      </c>
      <c r="MM94" s="168">
        <v>1945.1</v>
      </c>
      <c r="MN94" s="168">
        <v>1946</v>
      </c>
      <c r="MO94" s="169">
        <v>1938.7</v>
      </c>
      <c r="MR94" s="168">
        <v>1943</v>
      </c>
      <c r="MS94" s="168">
        <v>1968.5</v>
      </c>
      <c r="MT94" s="169">
        <v>1956.7</v>
      </c>
      <c r="MU94" s="169">
        <v>1937.7</v>
      </c>
      <c r="MV94" s="168">
        <v>1952</v>
      </c>
      <c r="MY94" s="169">
        <v>1884.2</v>
      </c>
      <c r="MZ94" s="168">
        <v>1913.1</v>
      </c>
      <c r="NA94" s="169">
        <v>1875.5</v>
      </c>
      <c r="NB94" s="169">
        <v>1864.5</v>
      </c>
      <c r="NC94" s="169">
        <v>1856.3</v>
      </c>
      <c r="RV94" t="s">
        <v>0</v>
      </c>
    </row>
    <row r="95" spans="1:520" ht="15.75" thickBot="1" x14ac:dyDescent="0.3">
      <c r="C95" s="163" t="s">
        <v>140</v>
      </c>
      <c r="E95" s="24">
        <v>1519.7</v>
      </c>
      <c r="F95" s="24">
        <v>1530.4</v>
      </c>
      <c r="I95" s="24">
        <v>1562.3</v>
      </c>
      <c r="J95" s="24">
        <v>1557</v>
      </c>
      <c r="K95" s="167">
        <v>1553.4</v>
      </c>
      <c r="L95" s="167">
        <v>1541</v>
      </c>
      <c r="M95" s="24">
        <v>1546.7</v>
      </c>
      <c r="P95" s="167">
        <v>1547</v>
      </c>
      <c r="Q95" s="167">
        <v>1536.4</v>
      </c>
      <c r="R95" s="24">
        <v>1546.5</v>
      </c>
      <c r="S95" s="167">
        <v>1548</v>
      </c>
      <c r="T95" s="24">
        <v>1549.3</v>
      </c>
      <c r="W95" s="24">
        <v>1555.9</v>
      </c>
      <c r="X95" s="167">
        <v>1546</v>
      </c>
      <c r="Y95" s="167">
        <v>1550</v>
      </c>
      <c r="Z95" s="24">
        <v>1551.3</v>
      </c>
      <c r="AA95" s="24">
        <v>1555.8</v>
      </c>
      <c r="AD95" s="24">
        <v>1575.3</v>
      </c>
      <c r="AE95" s="167">
        <v>1564.6</v>
      </c>
      <c r="AF95" s="24">
        <v>1562</v>
      </c>
      <c r="AG95" s="167">
        <v>1571.4</v>
      </c>
      <c r="AH95" s="24">
        <v>1570</v>
      </c>
      <c r="AR95" s="167">
        <v>1568.2</v>
      </c>
      <c r="AS95" s="167">
        <v>1547.8</v>
      </c>
      <c r="AT95" s="24">
        <v>1547.7</v>
      </c>
      <c r="AU95" s="24">
        <v>1551.6</v>
      </c>
      <c r="AV95" s="24">
        <v>1560.5</v>
      </c>
      <c r="AY95" s="24">
        <v>1568.6</v>
      </c>
      <c r="AZ95" s="167">
        <v>1561.9</v>
      </c>
      <c r="BA95" s="24">
        <v>1561</v>
      </c>
      <c r="BB95" s="24">
        <v>1570.2</v>
      </c>
      <c r="BC95" s="24">
        <v>1574.8</v>
      </c>
      <c r="BF95" s="167">
        <v>1579.8</v>
      </c>
      <c r="BG95" s="24">
        <v>1579.8</v>
      </c>
      <c r="BH95" s="24">
        <v>1599.7</v>
      </c>
      <c r="BI95" s="24">
        <v>1603</v>
      </c>
      <c r="BJ95" s="24">
        <v>1619.3</v>
      </c>
      <c r="BM95" s="24">
        <v>1650</v>
      </c>
      <c r="BN95" s="167">
        <v>1632.3</v>
      </c>
      <c r="BO95" s="24">
        <v>1636.4</v>
      </c>
      <c r="BP95" s="24">
        <v>1634.3</v>
      </c>
      <c r="BQ95" s="167">
        <v>1564</v>
      </c>
      <c r="CE95" s="24">
        <v>1576.3</v>
      </c>
      <c r="CF95" s="24">
        <v>1585.9</v>
      </c>
      <c r="CG95" s="167">
        <v>1632.6</v>
      </c>
      <c r="CH95" s="24">
        <v>1635.6</v>
      </c>
      <c r="CI95" s="24">
        <v>1642.4</v>
      </c>
      <c r="CL95" s="24">
        <v>1658</v>
      </c>
      <c r="CM95" s="167">
        <v>1641.8</v>
      </c>
      <c r="CN95" s="167">
        <v>1632.4</v>
      </c>
      <c r="CO95" s="167">
        <v>1560.4</v>
      </c>
      <c r="CP95" s="167">
        <v>1504</v>
      </c>
      <c r="CS95" s="167">
        <v>1450.9</v>
      </c>
      <c r="CT95" s="24">
        <v>1465.6</v>
      </c>
      <c r="CU95" s="167">
        <v>1473.3</v>
      </c>
      <c r="CV95" s="167">
        <v>1460.1</v>
      </c>
      <c r="CW95" s="24">
        <v>1457.5</v>
      </c>
      <c r="CZ95" s="24">
        <v>1484.6</v>
      </c>
      <c r="DA95" s="24">
        <v>1560.5</v>
      </c>
      <c r="DB95" s="167">
        <v>1615.2</v>
      </c>
      <c r="DC95" s="167">
        <v>1611</v>
      </c>
      <c r="DD95" s="167">
        <v>1611.4</v>
      </c>
      <c r="DG95" s="167">
        <v>1607.2</v>
      </c>
      <c r="DH95" s="167">
        <v>1576</v>
      </c>
      <c r="DJ95" t="s">
        <v>0</v>
      </c>
      <c r="DS95" s="24">
        <v>1570</v>
      </c>
      <c r="DT95" s="24">
        <v>1586</v>
      </c>
      <c r="DU95" s="24">
        <v>1619.8</v>
      </c>
      <c r="DX95" s="24">
        <v>1625.9</v>
      </c>
      <c r="DY95" s="167">
        <v>1658</v>
      </c>
      <c r="DZ95" s="24">
        <v>1662.5</v>
      </c>
      <c r="EA95" s="24">
        <v>1662.7</v>
      </c>
      <c r="EB95" s="24">
        <v>1662.7</v>
      </c>
      <c r="EE95" s="24">
        <v>1710.7</v>
      </c>
      <c r="EF95" s="167">
        <v>1739.5</v>
      </c>
      <c r="EG95" s="167">
        <v>1722.7</v>
      </c>
      <c r="EH95" s="167">
        <v>1715</v>
      </c>
      <c r="EI95" s="167">
        <v>1684.9</v>
      </c>
      <c r="EL95" s="24">
        <v>1680</v>
      </c>
      <c r="EM95" s="167">
        <v>1666.2</v>
      </c>
      <c r="EN95" s="24">
        <v>1695.4</v>
      </c>
      <c r="EO95" s="24">
        <v>1730.6</v>
      </c>
      <c r="EP95" s="167">
        <v>1725.4</v>
      </c>
      <c r="ES95" s="167">
        <v>1720</v>
      </c>
      <c r="ET95" s="167">
        <v>1704.1</v>
      </c>
      <c r="EU95" s="24">
        <v>1708.2</v>
      </c>
      <c r="EV95" s="167">
        <v>1687.5</v>
      </c>
      <c r="FI95" s="24">
        <v>1676</v>
      </c>
      <c r="FL95" s="24">
        <v>1700.3</v>
      </c>
      <c r="FM95" s="24">
        <v>1695.4</v>
      </c>
      <c r="FN95" s="167">
        <v>1683</v>
      </c>
      <c r="FO95" s="24">
        <v>1683.9</v>
      </c>
      <c r="FP95" s="167">
        <v>1704.2</v>
      </c>
      <c r="FS95" s="167">
        <v>1692.1</v>
      </c>
      <c r="FT95" s="24">
        <v>1693.5</v>
      </c>
      <c r="FU95" s="24">
        <v>1701.6</v>
      </c>
      <c r="FV95" s="24">
        <v>1716</v>
      </c>
      <c r="FW95" s="24">
        <v>1736.8</v>
      </c>
      <c r="FZ95" s="167">
        <v>1729.3</v>
      </c>
      <c r="GA95" s="24">
        <v>1727.2</v>
      </c>
      <c r="GB95" s="24">
        <v>1744</v>
      </c>
      <c r="GC95" s="167">
        <v>1715.3</v>
      </c>
      <c r="GD95" s="24">
        <v>1722.5</v>
      </c>
      <c r="GG95" s="167">
        <v>1718</v>
      </c>
      <c r="GH95" s="167">
        <v>1700</v>
      </c>
      <c r="GI95" s="24">
        <v>1684.2</v>
      </c>
      <c r="GJ95" s="24">
        <v>1705</v>
      </c>
      <c r="GK95" s="24">
        <v>1715.1</v>
      </c>
      <c r="GZ95" s="24">
        <v>1727.1</v>
      </c>
      <c r="HA95" s="167">
        <v>1721.8</v>
      </c>
      <c r="HB95" s="167">
        <v>1684.5</v>
      </c>
      <c r="HC95" s="24">
        <v>1694.5</v>
      </c>
      <c r="HD95" s="167">
        <v>1668.6</v>
      </c>
      <c r="HG95" s="24">
        <v>1675.9</v>
      </c>
      <c r="HH95" s="24">
        <v>1692</v>
      </c>
      <c r="HI95" s="24">
        <v>1711.9</v>
      </c>
      <c r="HJ95" s="167">
        <v>1720</v>
      </c>
      <c r="HK95" s="167">
        <v>1724.9</v>
      </c>
      <c r="HN95" s="167">
        <v>1703.3</v>
      </c>
      <c r="HO95" s="24">
        <v>1722.4</v>
      </c>
      <c r="HP95" s="24">
        <v>1714.7</v>
      </c>
      <c r="HQ95" s="167">
        <v>1717.3</v>
      </c>
      <c r="HR95" s="24">
        <v>1723.5</v>
      </c>
      <c r="HU95" s="24">
        <v>1750.5</v>
      </c>
      <c r="HV95" s="24">
        <v>1754.2</v>
      </c>
      <c r="HW95" s="167">
        <v>1764.5</v>
      </c>
      <c r="HX95" s="167">
        <v>1759.8</v>
      </c>
      <c r="HY95" s="24">
        <v>1754</v>
      </c>
      <c r="IB95" s="24">
        <v>1776.5</v>
      </c>
      <c r="IC95" s="24">
        <v>1774.8</v>
      </c>
      <c r="IR95" s="167">
        <v>1767.9</v>
      </c>
      <c r="IS95" s="24">
        <v>1766.3</v>
      </c>
      <c r="IT95" s="24">
        <v>1783.4</v>
      </c>
      <c r="IW95" s="24">
        <v>1779.2</v>
      </c>
      <c r="IX95" s="24">
        <v>1781.2</v>
      </c>
      <c r="IY95" s="24">
        <v>1803.8</v>
      </c>
      <c r="IZ95" s="167">
        <v>1799.6</v>
      </c>
      <c r="JA95" s="167">
        <v>1796.5</v>
      </c>
      <c r="JD95" s="24">
        <v>1802.1</v>
      </c>
      <c r="JE95" s="24">
        <v>1791.1</v>
      </c>
      <c r="JF95" s="24">
        <v>1804</v>
      </c>
      <c r="JG95" s="167">
        <v>1794.1</v>
      </c>
      <c r="JH95" s="24">
        <v>1795.2</v>
      </c>
      <c r="JK95" s="24">
        <v>1806.6</v>
      </c>
      <c r="JL95" s="24">
        <v>1817.2</v>
      </c>
      <c r="JM95" s="24">
        <v>1842.1</v>
      </c>
      <c r="JN95" s="24">
        <v>1863.1</v>
      </c>
      <c r="JO95" s="24">
        <v>1880.5</v>
      </c>
      <c r="JR95" s="24">
        <v>1899</v>
      </c>
      <c r="JS95" s="24">
        <v>1900.2</v>
      </c>
      <c r="JT95" s="24">
        <v>1935.2</v>
      </c>
      <c r="JU95" s="167">
        <v>1930</v>
      </c>
      <c r="JV95" s="24">
        <v>1948</v>
      </c>
      <c r="KM95" s="167">
        <v>1955.5</v>
      </c>
      <c r="KN95" s="24">
        <v>1968.8</v>
      </c>
      <c r="KO95" s="24">
        <v>2011</v>
      </c>
      <c r="KP95" s="24">
        <v>2040</v>
      </c>
      <c r="KQ95" s="167">
        <v>2009.6</v>
      </c>
      <c r="KT95" s="167">
        <v>2017.5</v>
      </c>
      <c r="KU95" s="167">
        <v>1904</v>
      </c>
      <c r="KV95" s="24">
        <v>1871.6</v>
      </c>
      <c r="KW95" s="24">
        <v>1916.9</v>
      </c>
      <c r="KX95" s="167">
        <v>1937.7</v>
      </c>
      <c r="LA95" s="24">
        <v>1949.6</v>
      </c>
      <c r="LB95" s="24">
        <v>1972.1</v>
      </c>
      <c r="LC95" s="167">
        <v>1938.7</v>
      </c>
      <c r="LD95" s="24">
        <v>1922.3</v>
      </c>
      <c r="LE95" s="167">
        <v>1908.9</v>
      </c>
      <c r="LH95" s="167">
        <v>1922.2</v>
      </c>
      <c r="LI95" s="167">
        <v>1911.8</v>
      </c>
      <c r="LJ95" s="24">
        <v>1909.7</v>
      </c>
      <c r="LK95" s="24">
        <v>1921.6</v>
      </c>
      <c r="LL95" s="167">
        <v>1921.6</v>
      </c>
      <c r="LO95" s="24">
        <v>1953.3</v>
      </c>
      <c r="LP95" s="25"/>
      <c r="LQ95" s="25"/>
      <c r="LT95" s="25"/>
      <c r="LW95" s="16" t="s">
        <v>4</v>
      </c>
      <c r="MD95" s="24">
        <v>1953.3</v>
      </c>
      <c r="ME95" s="24">
        <v>1961.7</v>
      </c>
      <c r="MF95" s="167">
        <v>1935.7</v>
      </c>
      <c r="MG95" s="167">
        <v>1923</v>
      </c>
      <c r="MH95" s="167">
        <v>1917.7</v>
      </c>
      <c r="MK95" s="24">
        <v>1930.9</v>
      </c>
      <c r="ML95" s="167">
        <v>1903.1</v>
      </c>
      <c r="MM95" s="24">
        <v>1924.6</v>
      </c>
      <c r="MN95" s="24">
        <v>1944.1</v>
      </c>
      <c r="MO95" s="167">
        <v>1938.7</v>
      </c>
      <c r="MR95" s="24">
        <v>1943</v>
      </c>
      <c r="MS95" s="24">
        <v>1955.8</v>
      </c>
      <c r="MT95" s="167">
        <v>1956.7</v>
      </c>
      <c r="MU95" s="167">
        <v>1933.7</v>
      </c>
      <c r="MV95" s="24">
        <v>1949</v>
      </c>
      <c r="MY95" s="167">
        <v>1883.4</v>
      </c>
      <c r="MZ95" s="24">
        <v>1898.6</v>
      </c>
      <c r="NA95" s="167">
        <v>1859.9</v>
      </c>
      <c r="NB95" s="167">
        <v>1851.5</v>
      </c>
      <c r="NC95" s="167">
        <v>1856.3</v>
      </c>
      <c r="RV95" t="s">
        <v>0</v>
      </c>
    </row>
    <row r="96" spans="1:520" ht="16.5" thickBot="1" x14ac:dyDescent="0.3">
      <c r="C96" s="173" t="s">
        <v>138</v>
      </c>
      <c r="E96" s="171">
        <v>4.5999999999999999E-3</v>
      </c>
      <c r="F96" s="171">
        <v>1.3299999999999999E-2</v>
      </c>
      <c r="G96" t="s">
        <v>0</v>
      </c>
      <c r="I96" s="171">
        <v>3.8999999999999998E-3</v>
      </c>
      <c r="J96" s="171">
        <v>4.4000000000000003E-3</v>
      </c>
      <c r="K96" s="170">
        <v>-1.18E-2</v>
      </c>
      <c r="L96" s="170">
        <v>-2.2000000000000001E-3</v>
      </c>
      <c r="M96" s="171">
        <v>4.3E-3</v>
      </c>
      <c r="P96" s="170">
        <v>-7.9000000000000008E-3</v>
      </c>
      <c r="Q96" s="170">
        <v>-2.5999999999999999E-3</v>
      </c>
      <c r="R96" s="171">
        <v>4.7000000000000002E-3</v>
      </c>
      <c r="S96" s="170">
        <v>-3.8999999999999998E-3</v>
      </c>
      <c r="T96" s="171">
        <v>4.7000000000000002E-3</v>
      </c>
      <c r="W96" s="171">
        <f>(W94/T94)-1</f>
        <v>1.9227071716976241E-4</v>
      </c>
      <c r="X96" s="170">
        <f>(X94/W94)-1</f>
        <v>-1.5378700499807385E-3</v>
      </c>
      <c r="Y96" s="170">
        <f>(Y94/X94)-1</f>
        <v>-9.6264921062760855E-4</v>
      </c>
      <c r="Z96" s="171">
        <f>(Z94/Y94)-1</f>
        <v>3.4688764694545959E-3</v>
      </c>
      <c r="AA96" s="171">
        <f>(AA94/Z94)-1</f>
        <v>5.3133602202164454E-3</v>
      </c>
      <c r="AB96" t="s">
        <v>0</v>
      </c>
      <c r="AD96" s="171">
        <f>(AD94/AA94)-1</f>
        <v>6.8135506877227137E-3</v>
      </c>
      <c r="AE96" s="170">
        <f>(AE94/AD94)-1</f>
        <v>-9.6135601796216719E-3</v>
      </c>
      <c r="AF96" s="171">
        <f>(AF94/AE94)-1</f>
        <v>6.9608531834726151E-3</v>
      </c>
      <c r="AG96" s="170">
        <f>(AG94/AF94)-1</f>
        <v>-2.2196854388635279E-3</v>
      </c>
      <c r="AH96" s="171">
        <f>(AH94/AG94)-1</f>
        <v>6.1018241911905413E-3</v>
      </c>
      <c r="AJ96" t="s">
        <v>0</v>
      </c>
      <c r="AR96" s="170">
        <f>(AR94/AH94)-1</f>
        <v>-4.2959125655444019E-3</v>
      </c>
      <c r="AS96" s="170">
        <f>(AS94/AR94)-1</f>
        <v>-1.586193769430877E-2</v>
      </c>
      <c r="AT96" s="171">
        <f>(AT94/AS94)-1</f>
        <v>2.6432854103539682E-3</v>
      </c>
      <c r="AU96" s="171">
        <f>(AU94/AT94)-1</f>
        <v>6.6872427983537541E-3</v>
      </c>
      <c r="AV96" s="171">
        <f>(AV94/AU94)-1</f>
        <v>2.8104241185489265E-3</v>
      </c>
      <c r="AY96" s="171">
        <f>(AY94/AV94)-1</f>
        <v>2.3566878980891826E-3</v>
      </c>
      <c r="AZ96" s="170">
        <f>(AZ94/AY94)-1</f>
        <v>-4.3210268793288931E-3</v>
      </c>
      <c r="BA96" s="171">
        <f>(BA94/AZ94)-1</f>
        <v>1.1487650775416913E-3</v>
      </c>
      <c r="BB96" s="171">
        <f>(BB94/BA94)-1</f>
        <v>2.4223879645566271E-3</v>
      </c>
      <c r="BC96" s="171">
        <f>(BC94/BB94)-1</f>
        <v>6.4864864864864202E-3</v>
      </c>
      <c r="BF96" s="170">
        <f>(BF94/BC94)-1</f>
        <v>-8.2138118405250538E-4</v>
      </c>
      <c r="BG96" s="171">
        <f>(BG94/BF94)-1</f>
        <v>1.2520551410142966E-2</v>
      </c>
      <c r="BH96" s="171">
        <f>(BH94/BG94)-1</f>
        <v>5.4334249313015004E-3</v>
      </c>
      <c r="BI96" s="171">
        <f>(BI94/BH94)-1</f>
        <v>5.4661780234797064E-3</v>
      </c>
      <c r="BJ96" s="171">
        <f>(BJ94/BI94)-1</f>
        <v>1.4641378884289846E-2</v>
      </c>
      <c r="BL96" t="s">
        <v>0</v>
      </c>
      <c r="BM96" s="171">
        <f>(BM94/BJ94)-1</f>
        <v>1.1203117389186446E-2</v>
      </c>
      <c r="BN96" s="170">
        <f>(BN94/BM94)-1</f>
        <v>-1.5775529865125315E-2</v>
      </c>
      <c r="BO96" s="171">
        <f>(BO94/BN94)-1</f>
        <v>1.10118683469973E-3</v>
      </c>
      <c r="BP96" s="171">
        <f>(BP94/BO94)-1</f>
        <v>2.1999511121975068E-3</v>
      </c>
      <c r="BQ96" s="170">
        <f>(BQ94/BP94)-1</f>
        <v>-4.4695121951219496E-2</v>
      </c>
      <c r="CD96" t="s">
        <v>0</v>
      </c>
      <c r="CE96" s="171">
        <f>(CE94/BQ94)-1</f>
        <v>1.7935788600242475E-2</v>
      </c>
      <c r="CF96" s="171">
        <f>(CF94/CE94)-1</f>
        <v>2.9345372460496622E-2</v>
      </c>
      <c r="CG96" s="170">
        <f>(CG94/CF94)-1</f>
        <v>-2.8021442495126392E-3</v>
      </c>
      <c r="CH96" s="171">
        <f>(CH94/CG94)-1</f>
        <v>2.2113622480146589E-2</v>
      </c>
      <c r="CI96" s="171">
        <f>(CI94/CH94)-1</f>
        <v>9.5625149414280131E-4</v>
      </c>
      <c r="CL96" s="171">
        <f>(CL94/CI94)-1</f>
        <v>5.3737759732519486E-4</v>
      </c>
      <c r="CM96" s="170">
        <f>(CM94/CL94)-1</f>
        <v>-1.5515903801396447E-2</v>
      </c>
      <c r="CN96" s="170">
        <f>(CN94/CM94)-1</f>
        <v>-7.4559010729222663E-3</v>
      </c>
      <c r="CO96" s="170">
        <f>(CO94/CN94)-1</f>
        <v>-3.6093807255405008E-2</v>
      </c>
      <c r="CP96" s="170">
        <f>(CP94/CO94)-1</f>
        <v>-3.0285750491034658E-2</v>
      </c>
      <c r="CS96" s="170">
        <f>(CS94/CP94)-1</f>
        <v>-1.2479581836001286E-2</v>
      </c>
      <c r="CT96" s="171">
        <f>(CT94/CS94)-1</f>
        <v>9.5275903136164963E-3</v>
      </c>
      <c r="CU96" s="170">
        <f>(CU94/CT94)-1</f>
        <v>-2.5363743609909561E-2</v>
      </c>
      <c r="CV96" s="170">
        <f>(CV94/CU94)-1</f>
        <v>-8.4728666532175589E-3</v>
      </c>
      <c r="CW96" s="171">
        <f>(CW94/CV94)-1</f>
        <v>1.6547982366904135E-2</v>
      </c>
      <c r="CZ96" s="171">
        <f>(CZ94/CW94)-1</f>
        <v>4.1030088731736525E-2</v>
      </c>
      <c r="DA96" s="171">
        <f>(DA94/CZ94)-1</f>
        <v>6.7226352217380159E-2</v>
      </c>
      <c r="DB96" s="170">
        <f>(DB94/DA94)-1</f>
        <v>-1.3631177565603836E-2</v>
      </c>
      <c r="DC96" s="170">
        <f>(DC94/DB94)-1</f>
        <v>-2.0698892000485802E-3</v>
      </c>
      <c r="DD96" s="170">
        <f>(DD94/DC94)-1</f>
        <v>-5.6734992679355889E-3</v>
      </c>
      <c r="DG96" s="170">
        <f>(DG94/DD94)-1</f>
        <v>-7.3010614148107944E-3</v>
      </c>
      <c r="DH96" s="170">
        <f>(DH94/DG94)-1</f>
        <v>-2.5278121137206511E-2</v>
      </c>
      <c r="DI96" t="s">
        <v>0</v>
      </c>
      <c r="DK96" t="s">
        <v>0</v>
      </c>
      <c r="DQ96" t="s">
        <v>0</v>
      </c>
      <c r="DS96" s="171">
        <f>(DS94/DH94)-1</f>
        <v>7.7991249762223713E-3</v>
      </c>
      <c r="DT96" s="171">
        <f>(DT94/DS94)-1</f>
        <v>2.3656725808481216E-2</v>
      </c>
      <c r="DU96" s="171">
        <f>(DU94/DT94)-1</f>
        <v>3.3804548248310695E-3</v>
      </c>
      <c r="DX96" s="171">
        <f>(DX94/DU94)-1</f>
        <v>3.5712098009188287E-2</v>
      </c>
      <c r="DY96" s="170">
        <f>(DY94/DX94)-1</f>
        <v>-1.9399101017269937E-2</v>
      </c>
      <c r="DZ96" s="171">
        <f>(DZ94/DY94)-1</f>
        <v>2.7141133896260161E-3</v>
      </c>
      <c r="EA96" s="171">
        <f>(EA94/DZ94)-1</f>
        <v>3.1879699248120286E-2</v>
      </c>
      <c r="EB96" s="171">
        <f>(EB94/EA94)-1</f>
        <v>1.2066452929175187E-2</v>
      </c>
      <c r="EE96" s="171">
        <f>(EE94/EB94)-1</f>
        <v>8.9851399608340543E-3</v>
      </c>
      <c r="EF96" s="170">
        <f>(EF94/EE94)-1</f>
        <v>-5.8796666286105026E-3</v>
      </c>
      <c r="EG96" s="170">
        <f>(EG94/EF94)-1</f>
        <v>-4.3066322136089408E-3</v>
      </c>
      <c r="EH96" s="170">
        <f>(EH94/EG94)-1</f>
        <v>-5.0749711649364926E-3</v>
      </c>
      <c r="EI96" s="170">
        <f>(EI94/EH94)-1</f>
        <v>-2.2432181776026017E-2</v>
      </c>
      <c r="EL96" s="171">
        <f>(EL94/EI94)-1</f>
        <v>8.6569819152089167E-3</v>
      </c>
      <c r="EM96" s="170">
        <f>(EM94/EL94)-1</f>
        <v>-1.2344953265533976E-3</v>
      </c>
      <c r="EN96" s="171">
        <f>(EN94/EM94)-1</f>
        <v>2.2954679223072372E-2</v>
      </c>
      <c r="EO96" s="171">
        <f>(EO94/EN94)-1</f>
        <v>7.8826237054085979E-3</v>
      </c>
      <c r="EP96" s="170">
        <f>(EP94/EO94)-1</f>
        <v>-4.2244676599875186E-3</v>
      </c>
      <c r="ES96" s="170">
        <f>(ES94/EP94)-1</f>
        <v>-1.0892621682050074E-2</v>
      </c>
      <c r="ET96" s="170">
        <f>(ET94/ES94)-1</f>
        <v>-8.114530806235809E-4</v>
      </c>
      <c r="EU96" s="171">
        <f>(EU94/ET94)-1</f>
        <v>2.9584082603397732E-3</v>
      </c>
      <c r="EV96" s="170">
        <f>(EV94/EU94)-1</f>
        <v>-2.0705610179294398E-2</v>
      </c>
      <c r="FI96" s="171">
        <f>(FI94/EV94)-1</f>
        <v>9.5086227261989009E-3</v>
      </c>
      <c r="FL96" s="171">
        <f>(FL94/FI94)-1</f>
        <v>2.3401392382860209E-4</v>
      </c>
      <c r="FM96" s="171">
        <f>(FM94/FL94)-1</f>
        <v>2.2811019477100292E-3</v>
      </c>
      <c r="FN96" s="170">
        <f>(FN94/FM94)-1</f>
        <v>-1.6339869281045805E-2</v>
      </c>
      <c r="FO96" s="171">
        <f>(FO94/FN94)-1</f>
        <v>2.3611770289511336E-2</v>
      </c>
      <c r="FP96" s="170">
        <f>(FP94/FO94)-1</f>
        <v>-1.1997218036397417E-2</v>
      </c>
      <c r="FS96" s="170">
        <f>(FS94/FP94)-1</f>
        <v>-2.1118085293601041E-3</v>
      </c>
      <c r="FT96" s="171">
        <f>(FT94/FS94)-1</f>
        <v>2.3514196696254874E-3</v>
      </c>
      <c r="FU96" s="171">
        <f>(FU94/FT94)-1</f>
        <v>1.0615213183977623E-2</v>
      </c>
      <c r="FV96" s="171">
        <f>(FV94/FU94)-1</f>
        <v>8.9948932219128253E-3</v>
      </c>
      <c r="FW96" s="171">
        <f>(FW94/FV94)-1</f>
        <v>1.0122505320066644E-2</v>
      </c>
      <c r="FZ96" s="170">
        <f>(FZ94/FW94)-1</f>
        <v>-1.3095712577577912E-2</v>
      </c>
      <c r="GA96" s="171">
        <f>(GA94/FZ94)-1</f>
        <v>8.5963191599838229E-3</v>
      </c>
      <c r="GB96" s="171">
        <f>(GB94/GA94)-1</f>
        <v>1.3728406360826728E-3</v>
      </c>
      <c r="GC96" s="170">
        <f>(GC94/GB94)-1</f>
        <v>-1.3595338741003049E-2</v>
      </c>
      <c r="GD96" s="171">
        <f>(GD94/GC94)-1</f>
        <v>5.2698633310170884E-3</v>
      </c>
      <c r="GG96" s="170">
        <f>(GG94/GD94)-1</f>
        <v>-4.8965954260038469E-3</v>
      </c>
      <c r="GH96" s="170">
        <f>(GH94/GG94)-1</f>
        <v>-1.4009494037281467E-2</v>
      </c>
      <c r="GI96" s="171">
        <f>(GI94/GH94)-1</f>
        <v>3.2879286049787293E-3</v>
      </c>
      <c r="GJ96" s="171">
        <f>(GJ94/GI94)-1</f>
        <v>5.4424157303369913E-3</v>
      </c>
      <c r="GK96" s="171">
        <f>(GK94/GJ94)-1</f>
        <v>1.0942320004656336E-2</v>
      </c>
      <c r="GZ96" s="171">
        <f>(GZ94/GK94)-1</f>
        <v>2.8786919223899865E-4</v>
      </c>
      <c r="HA96" s="170">
        <f>(HA94/GZ94)-1</f>
        <v>-7.4824450328075942E-3</v>
      </c>
      <c r="HB96" s="170">
        <f>(HB94/HA94)-1</f>
        <v>-1.7629320343307886E-2</v>
      </c>
      <c r="HC96" s="171">
        <f>(HC94/HB94)-1</f>
        <v>1.0802833530106248E-2</v>
      </c>
      <c r="HD96" s="170">
        <f>(HD94/HC94)-1</f>
        <v>-1.9155521812766474E-2</v>
      </c>
      <c r="HG96" s="171">
        <f>(HG94/HD94)-1</f>
        <v>1.1551056862161513E-2</v>
      </c>
      <c r="HH96" s="171">
        <f>(HH94/HG94)-1</f>
        <v>7.7108717405378613E-3</v>
      </c>
      <c r="HI96" s="171">
        <f>(HI94/HH94)-1</f>
        <v>1.4135514018691619E-2</v>
      </c>
      <c r="HJ96" s="170">
        <f>(HJ94/HI94)-1</f>
        <v>-2.8222555005184002E-3</v>
      </c>
      <c r="HK96" s="170">
        <f>(HK94/HJ94)-1</f>
        <v>-7.5088084098651198E-4</v>
      </c>
      <c r="HN96" s="170">
        <f>(HN94/HK94)-1</f>
        <v>-5.6069364161850377E-3</v>
      </c>
      <c r="HO96" s="171">
        <f>(HO94/HN94)-1</f>
        <v>1.2207173167471108E-3</v>
      </c>
      <c r="HP96" s="171">
        <f>(HP94/HO94)-1</f>
        <v>3.5996284254526945E-3</v>
      </c>
      <c r="HQ96" s="170">
        <f>(HQ94/HP94)-1</f>
        <v>-2.6611130394538218E-3</v>
      </c>
      <c r="HR96" s="171">
        <f>(HR94/HQ94)-1</f>
        <v>1.24709976798143E-2</v>
      </c>
      <c r="HU96" s="171">
        <f>(HU94/HR94)-1</f>
        <v>6.1873388713835631E-3</v>
      </c>
      <c r="HV96" s="171">
        <f>(HV94/HU94)-1</f>
        <v>1.1387576154415546E-2</v>
      </c>
      <c r="HW96" s="170">
        <f>(HW94/HV94)-1</f>
        <v>-5.6296796712267394E-3</v>
      </c>
      <c r="HX96" s="170">
        <f>(HX94/HW94)-1</f>
        <v>-1.1323104795334382E-3</v>
      </c>
      <c r="HY96" s="171">
        <f>(HY94/HX94)-1</f>
        <v>1.0542424757694402E-2</v>
      </c>
      <c r="IB96" s="171">
        <f>(IB94/HY94)-1</f>
        <v>6.73060743731968E-4</v>
      </c>
      <c r="IC96" s="171">
        <f>(IC94/IB94)-1</f>
        <v>7.959195112381634E-3</v>
      </c>
      <c r="IR96" s="170">
        <f>(IR94/IC94)-1</f>
        <v>-1.0231885669799157E-2</v>
      </c>
      <c r="IS96" s="171">
        <f>(IS94/IR94)-1</f>
        <v>3.8766222821506879E-3</v>
      </c>
      <c r="IT96" s="171">
        <f>(IT94/IS94)-1</f>
        <v>2.7982986344299299E-4</v>
      </c>
      <c r="IW96" s="171">
        <f>(IW94/IT94)-1</f>
        <v>4.0843730767079478E-3</v>
      </c>
      <c r="IX96" s="171">
        <f>(IX94/IW94)-1</f>
        <v>7.2439540844757566E-3</v>
      </c>
      <c r="IY96" s="171">
        <f>(IY94/IX94)-1</f>
        <v>5.808807258242954E-3</v>
      </c>
      <c r="IZ96" s="170">
        <f>(IZ94/IY94)-1</f>
        <v>-5.9402673120290128E-3</v>
      </c>
      <c r="JA96" s="170">
        <f>(JA94/IZ94)-1</f>
        <v>-2.9325513196480912E-3</v>
      </c>
      <c r="JD96" s="171">
        <f>(JD94/JA94)-1</f>
        <v>1.2763596004439215E-3</v>
      </c>
      <c r="JE96" s="171">
        <f>(JE94/JD94)-1</f>
        <v>4.6555450867373782E-3</v>
      </c>
      <c r="JF96" s="171">
        <f>(JF94/JE94)-1</f>
        <v>1.6549897942286229E-4</v>
      </c>
      <c r="JG96" s="170">
        <f>(JG94/JF94)-1</f>
        <v>-9.1009376723661939E-3</v>
      </c>
      <c r="JH96" s="171">
        <f>(JH94/JG94)-1</f>
        <v>8.4608961870302757E-3</v>
      </c>
      <c r="JK96" s="171">
        <f>(JK94/JH94)-1</f>
        <v>3.6981840260528198E-3</v>
      </c>
      <c r="JL96" s="171">
        <f>(JL94/JK94)-1</f>
        <v>1.3363396392432891E-2</v>
      </c>
      <c r="JM96" s="171">
        <f>(JM94/JL94)-1</f>
        <v>1.5195094155315614E-2</v>
      </c>
      <c r="JN96" s="171">
        <f>(JN94/JM94)-1</f>
        <v>6.8958144010262679E-3</v>
      </c>
      <c r="JO96" s="171">
        <f>(JO94/JN94)-1</f>
        <v>8.4943724782331476E-3</v>
      </c>
      <c r="JR96" s="171">
        <f>(JR94/JO94)-1</f>
        <v>1.9951568751316096E-2</v>
      </c>
      <c r="JS96" s="171">
        <f>(JS94/JR94)-1</f>
        <v>7.7935483870967825E-3</v>
      </c>
      <c r="JT96" s="171">
        <f>(JT94/JS94)-1</f>
        <v>5.8383693536823156E-3</v>
      </c>
      <c r="JU96" s="170">
        <f>(JU94/JT94)-1</f>
        <v>-7.6374745417515655E-3</v>
      </c>
      <c r="JV96" s="171">
        <f>(JV94/JU94)-1</f>
        <v>1.1646998460749236E-2</v>
      </c>
      <c r="KM96" s="170">
        <f>(KM94/JV94)-1</f>
        <v>-2.8909063244916267E-3</v>
      </c>
      <c r="KN96" s="171">
        <f>(KN94/KM94)-1</f>
        <v>2.5483214649033581E-2</v>
      </c>
      <c r="KO96" s="171">
        <f>(KO94/KN94)-1</f>
        <v>9.0769307078022443E-3</v>
      </c>
      <c r="KP96" s="171">
        <f>(KP94/KO94)-1</f>
        <v>1.1747935509241136E-2</v>
      </c>
      <c r="KQ96" s="170">
        <f>(KQ94/KP94)-1</f>
        <v>-1.5401059126463723E-2</v>
      </c>
      <c r="KT96" s="170">
        <f>(KT94/KQ94)-1</f>
        <v>-2.7139050626665551E-3</v>
      </c>
      <c r="KU96" s="170">
        <f>(KU94/KT94)-1</f>
        <v>-5.7938746227301885E-2</v>
      </c>
      <c r="KV96" s="171">
        <f>(KV94/KU94)-1</f>
        <v>3.4663865546218364E-3</v>
      </c>
      <c r="KW96" s="171">
        <f>(KW94/KV94)-1</f>
        <v>1.9051606825081224E-2</v>
      </c>
      <c r="KX96" s="170">
        <f>(KX94/KW94)-1</f>
        <v>-3.0816640986132127E-3</v>
      </c>
      <c r="LA96" s="171">
        <f>(LA94/KX94)-1</f>
        <v>1.7980422462648082E-2</v>
      </c>
      <c r="LB96" s="171">
        <f>(LB94/LA94)-1</f>
        <v>1.158965534693035E-2</v>
      </c>
      <c r="LC96" s="170">
        <f>(LC94/LB94)-1</f>
        <v>-3.0068040824494657E-2</v>
      </c>
      <c r="LD96" s="171">
        <f>(LD94/LC94)-1</f>
        <v>4.9517718058491589E-3</v>
      </c>
      <c r="LE96" s="170">
        <f>(LE94/LD94)-1</f>
        <v>-7.1857516809525901E-3</v>
      </c>
      <c r="LH96" s="170">
        <f>(LH94/LE94)-1</f>
        <v>-5.8419066328904146E-3</v>
      </c>
      <c r="LI96" s="170">
        <f>(LI94/LH94)-1</f>
        <v>-6.2402496099844829E-4</v>
      </c>
      <c r="LJ96" s="171">
        <f>(LJ94/LI94)-1</f>
        <v>1.5090019773129404E-2</v>
      </c>
      <c r="LK96" s="171">
        <f>(LK94/LJ94)-1</f>
        <v>1.1123641582940325E-2</v>
      </c>
      <c r="LL96" s="170">
        <f>(LL94/LK94)-1</f>
        <v>-2.5804816223067184E-2</v>
      </c>
      <c r="LO96" s="171">
        <f>(LO94/LL94)-1</f>
        <v>2.3938384679433877E-2</v>
      </c>
      <c r="LW96" s="14" t="s">
        <v>3</v>
      </c>
      <c r="MD96" s="171">
        <f>(MD94/LL94)-1</f>
        <v>2.3938384679433877E-2</v>
      </c>
      <c r="ME96" s="171">
        <f>(ME94/MD94)-1</f>
        <v>4.0658670461479751E-4</v>
      </c>
      <c r="MF96" s="170">
        <f>(MF94/ME94)-1</f>
        <v>-1.4783580573054289E-2</v>
      </c>
      <c r="MG96" s="170">
        <f>(MG94/MF94)-1</f>
        <v>-3.55798483989056E-3</v>
      </c>
      <c r="MH96" s="170">
        <f>(MH94/MG94)-1</f>
        <v>-5.7441523494101698E-3</v>
      </c>
      <c r="MK96" s="171">
        <f>(MK94/MH94)-1</f>
        <v>5.2568573361786441E-3</v>
      </c>
      <c r="ML96" s="170">
        <f>(ML94/MK94)-1</f>
        <v>-8.284146215181698E-4</v>
      </c>
      <c r="MM96" s="171">
        <f>(MM94/ML94)-1</f>
        <v>7.9282827235982456E-3</v>
      </c>
      <c r="MN96" s="171">
        <f>(MN94/MM94)-1</f>
        <v>4.6270114647062321E-4</v>
      </c>
      <c r="MO96" s="170">
        <f>(MO94/MN94)-1</f>
        <v>-3.7512846865365157E-3</v>
      </c>
      <c r="MR96" s="171">
        <f>(MR94/MO94)-1</f>
        <v>2.2179811213700606E-3</v>
      </c>
      <c r="MS96" s="171">
        <f>(MS94/MR94)-1</f>
        <v>1.3124034997426648E-2</v>
      </c>
      <c r="MT96" s="170">
        <f>(MT94/MS94)-1</f>
        <v>-5.9944119888239999E-3</v>
      </c>
      <c r="MU96" s="170">
        <f>(MU94/MT94)-1</f>
        <v>-9.7102264015944684E-3</v>
      </c>
      <c r="MV96" s="171">
        <f>(MV94/MU94)-1</f>
        <v>7.379883366878337E-3</v>
      </c>
      <c r="MY96" s="170">
        <f>(MY94/MV94)-1</f>
        <v>-3.4733606557377006E-2</v>
      </c>
      <c r="MZ96" s="171">
        <f>(MZ94/MY94)-1</f>
        <v>1.5338074514382738E-2</v>
      </c>
      <c r="NA96" s="170">
        <f>(NA94/MZ94)-1</f>
        <v>-1.9653964769222654E-2</v>
      </c>
      <c r="NB96" s="170">
        <f>(NB94/NA94)-1</f>
        <v>-5.8651026392961825E-3</v>
      </c>
      <c r="NC96" s="170">
        <f>(NC94/NB94)-1</f>
        <v>-4.3979619200857911E-3</v>
      </c>
      <c r="OB96" t="s">
        <v>0</v>
      </c>
      <c r="OC96" t="s">
        <v>0</v>
      </c>
      <c r="ON96" t="s">
        <v>0</v>
      </c>
      <c r="RU96" t="s">
        <v>0</v>
      </c>
      <c r="RX96" t="s">
        <v>0</v>
      </c>
    </row>
    <row r="97" spans="1:520" ht="15.75" thickBot="1" x14ac:dyDescent="0.3">
      <c r="U97" t="s">
        <v>0</v>
      </c>
      <c r="AC97" t="s">
        <v>0</v>
      </c>
      <c r="AI97" t="s">
        <v>0</v>
      </c>
      <c r="AY97" t="s">
        <v>0</v>
      </c>
      <c r="BA97" t="s">
        <v>0</v>
      </c>
      <c r="BD97" t="s">
        <v>0</v>
      </c>
      <c r="BU97" t="s">
        <v>0</v>
      </c>
      <c r="BX97" t="s">
        <v>0</v>
      </c>
      <c r="CK97" t="s">
        <v>0</v>
      </c>
      <c r="CL97" t="s">
        <v>0</v>
      </c>
      <c r="CS97" t="s">
        <v>0</v>
      </c>
      <c r="CV97" t="s">
        <v>0</v>
      </c>
      <c r="CY97" t="s">
        <v>0</v>
      </c>
      <c r="CZ97" t="s">
        <v>0</v>
      </c>
      <c r="DO97" t="s">
        <v>0</v>
      </c>
      <c r="FW97" t="s">
        <v>0</v>
      </c>
      <c r="JJ97" t="s">
        <v>0</v>
      </c>
      <c r="KW97" t="s">
        <v>0</v>
      </c>
      <c r="LJ97" t="s">
        <v>0</v>
      </c>
      <c r="LW97" s="3" t="s">
        <v>1</v>
      </c>
      <c r="MF97" t="s">
        <v>0</v>
      </c>
      <c r="MJ97" t="s">
        <v>0</v>
      </c>
      <c r="MT97" t="s">
        <v>0</v>
      </c>
      <c r="MY97" t="s">
        <v>0</v>
      </c>
      <c r="NZ97" t="s">
        <v>0</v>
      </c>
      <c r="OH97" t="s">
        <v>0</v>
      </c>
      <c r="OI97" t="s">
        <v>0</v>
      </c>
      <c r="OM97" t="s">
        <v>0</v>
      </c>
      <c r="OQ97" t="s">
        <v>0</v>
      </c>
      <c r="OT97" t="s">
        <v>0</v>
      </c>
      <c r="OU97" t="s">
        <v>0</v>
      </c>
      <c r="PA97" t="s">
        <v>0</v>
      </c>
      <c r="PC97" t="s">
        <v>0</v>
      </c>
      <c r="PW97" t="s">
        <v>0</v>
      </c>
      <c r="QB97" t="s">
        <v>0</v>
      </c>
      <c r="QC97" t="s">
        <v>0</v>
      </c>
      <c r="QF97" t="s">
        <v>0</v>
      </c>
      <c r="QI97" t="s">
        <v>0</v>
      </c>
      <c r="QP97" t="s">
        <v>0</v>
      </c>
      <c r="QQ97" t="s">
        <v>0</v>
      </c>
      <c r="QT97" t="s">
        <v>0</v>
      </c>
      <c r="QU97" t="s">
        <v>0</v>
      </c>
      <c r="QV97" t="s">
        <v>0</v>
      </c>
      <c r="QW97" t="s">
        <v>0</v>
      </c>
      <c r="QX97" t="s">
        <v>0</v>
      </c>
      <c r="RT97" t="s">
        <v>0</v>
      </c>
      <c r="RU97" t="s">
        <v>0</v>
      </c>
      <c r="RV97" t="s">
        <v>0</v>
      </c>
      <c r="RW97" t="s">
        <v>0</v>
      </c>
      <c r="RX97" t="s">
        <v>0</v>
      </c>
      <c r="SA97" t="s">
        <v>0</v>
      </c>
      <c r="SB97" t="s">
        <v>0</v>
      </c>
      <c r="SC97" t="s">
        <v>0</v>
      </c>
      <c r="SD97" t="s">
        <v>0</v>
      </c>
      <c r="SE97" t="s">
        <v>0</v>
      </c>
      <c r="SI97" t="s">
        <v>0</v>
      </c>
      <c r="SJ97" t="s">
        <v>0</v>
      </c>
      <c r="SK97" t="s">
        <v>0</v>
      </c>
      <c r="SL97" t="s">
        <v>0</v>
      </c>
    </row>
    <row r="98" spans="1:520" ht="15.75" thickBot="1" x14ac:dyDescent="0.3">
      <c r="E98" t="s">
        <v>0</v>
      </c>
      <c r="X98" t="s">
        <v>0</v>
      </c>
      <c r="Z98" t="s">
        <v>0</v>
      </c>
      <c r="AE98" t="s">
        <v>0</v>
      </c>
      <c r="AR98" t="s">
        <v>0</v>
      </c>
      <c r="AS98" t="s">
        <v>0</v>
      </c>
      <c r="AU98" t="s">
        <v>0</v>
      </c>
      <c r="BE98" t="s">
        <v>0</v>
      </c>
      <c r="BF98" t="s">
        <v>0</v>
      </c>
      <c r="BG98" t="s">
        <v>0</v>
      </c>
      <c r="BM98" t="s">
        <v>0</v>
      </c>
      <c r="CF98" t="s">
        <v>0</v>
      </c>
      <c r="CI98" t="s">
        <v>0</v>
      </c>
      <c r="CO98" t="s">
        <v>0</v>
      </c>
      <c r="CP98" t="s">
        <v>0</v>
      </c>
      <c r="CZ98" t="s">
        <v>0</v>
      </c>
      <c r="DH98" t="s">
        <v>0</v>
      </c>
      <c r="DT98" t="s">
        <v>0</v>
      </c>
      <c r="DU98" t="s">
        <v>0</v>
      </c>
      <c r="DW98" t="s">
        <v>0</v>
      </c>
      <c r="DZ98" t="s">
        <v>0</v>
      </c>
      <c r="EA98" t="s">
        <v>0</v>
      </c>
      <c r="EB98" t="s">
        <v>0</v>
      </c>
      <c r="EL98" t="s">
        <v>0</v>
      </c>
      <c r="EN98" t="s">
        <v>0</v>
      </c>
      <c r="EO98" t="s">
        <v>0</v>
      </c>
      <c r="EP98" t="s">
        <v>0</v>
      </c>
      <c r="FL98" t="s">
        <v>0</v>
      </c>
      <c r="FR98" t="s">
        <v>0</v>
      </c>
      <c r="FS98" t="s">
        <v>0</v>
      </c>
      <c r="FU98" t="s">
        <v>0</v>
      </c>
      <c r="FZ98" t="s">
        <v>0</v>
      </c>
      <c r="GY98" t="s">
        <v>0</v>
      </c>
      <c r="HC98" t="s">
        <v>0</v>
      </c>
      <c r="HD98" t="s">
        <v>0</v>
      </c>
      <c r="IS98" t="s">
        <v>0</v>
      </c>
      <c r="JA98" t="s">
        <v>0</v>
      </c>
      <c r="JD98" t="s">
        <v>0</v>
      </c>
      <c r="JF98" t="s">
        <v>0</v>
      </c>
      <c r="JH98" t="s">
        <v>0</v>
      </c>
      <c r="KM98" t="s">
        <v>0</v>
      </c>
      <c r="KN98" t="s">
        <v>0</v>
      </c>
      <c r="KP98" t="s">
        <v>0</v>
      </c>
      <c r="KV98" t="s">
        <v>0</v>
      </c>
      <c r="KX98" t="s">
        <v>0</v>
      </c>
      <c r="KZ98" t="s">
        <v>0</v>
      </c>
      <c r="LC98" t="s">
        <v>0</v>
      </c>
      <c r="LD98" t="s">
        <v>0</v>
      </c>
      <c r="LE98" t="s">
        <v>0</v>
      </c>
      <c r="LK98" t="s">
        <v>0</v>
      </c>
      <c r="LL98" t="s">
        <v>0</v>
      </c>
      <c r="LM98" t="s">
        <v>0</v>
      </c>
      <c r="LN98" t="s">
        <v>0</v>
      </c>
      <c r="MF98" t="s">
        <v>0</v>
      </c>
      <c r="MG98" t="s">
        <v>0</v>
      </c>
      <c r="MH98" t="s">
        <v>0</v>
      </c>
      <c r="MI98" t="s">
        <v>0</v>
      </c>
      <c r="MJ98" t="s">
        <v>0</v>
      </c>
      <c r="MM98" t="s">
        <v>0</v>
      </c>
      <c r="MP98" t="s">
        <v>0</v>
      </c>
      <c r="MT98" t="s">
        <v>0</v>
      </c>
      <c r="MU98" t="s">
        <v>0</v>
      </c>
      <c r="MV98" t="s">
        <v>0</v>
      </c>
      <c r="MW98" t="s">
        <v>0</v>
      </c>
      <c r="MX98" t="s">
        <v>0</v>
      </c>
      <c r="NA98" t="s">
        <v>0</v>
      </c>
      <c r="NB98" t="s">
        <v>0</v>
      </c>
      <c r="NC98" t="s">
        <v>0</v>
      </c>
      <c r="ND98" t="s">
        <v>0</v>
      </c>
      <c r="NE98" t="s">
        <v>0</v>
      </c>
      <c r="NH98" t="s">
        <v>0</v>
      </c>
      <c r="OG98" t="s">
        <v>0</v>
      </c>
      <c r="OW98" t="s">
        <v>0</v>
      </c>
      <c r="PY98" t="s">
        <v>0</v>
      </c>
      <c r="QA98" t="s">
        <v>0</v>
      </c>
      <c r="QG98" t="s">
        <v>0</v>
      </c>
      <c r="QJ98" t="s">
        <v>0</v>
      </c>
      <c r="QM98" t="s">
        <v>0</v>
      </c>
      <c r="QN98" t="s">
        <v>0</v>
      </c>
      <c r="QO98" t="s">
        <v>0</v>
      </c>
      <c r="RV98" t="s">
        <v>0</v>
      </c>
      <c r="SA98" t="s">
        <v>0</v>
      </c>
      <c r="SH98" t="s">
        <v>0</v>
      </c>
    </row>
    <row r="99" spans="1:520" s="160" customFormat="1" ht="15.75" thickBot="1" x14ac:dyDescent="0.3">
      <c r="A99" s="4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 t="s">
        <v>0</v>
      </c>
      <c r="BR99" s="44"/>
      <c r="BS99" s="44" t="s">
        <v>0</v>
      </c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4"/>
      <c r="LF99" s="44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44"/>
      <c r="MW99" s="44"/>
      <c r="MX99" s="44"/>
      <c r="MY99" s="44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44"/>
      <c r="OC99" s="44"/>
      <c r="OD99" s="44"/>
      <c r="OE99" s="44"/>
      <c r="OF99" s="44"/>
      <c r="OG99" s="44"/>
      <c r="OH99" s="44"/>
      <c r="OI99" s="44"/>
      <c r="OJ99" s="44"/>
      <c r="OK99" s="44"/>
      <c r="OL99" s="44"/>
      <c r="OM99" s="44"/>
      <c r="ON99" s="44"/>
      <c r="OO99" s="44"/>
      <c r="OP99" s="44"/>
      <c r="OQ99" s="44"/>
      <c r="OR99" s="44"/>
      <c r="OS99" s="44"/>
      <c r="OT99" s="44"/>
      <c r="OU99" s="44"/>
      <c r="OV99" s="44"/>
      <c r="OW99" s="44"/>
      <c r="OX99" s="44"/>
      <c r="OY99" s="44"/>
      <c r="OZ99" s="44"/>
      <c r="PA99" s="44"/>
      <c r="PB99" s="44"/>
      <c r="PC99" s="44"/>
      <c r="PD99" s="44"/>
      <c r="PE99" s="44"/>
      <c r="PF99" s="44"/>
      <c r="PG99" s="44"/>
      <c r="PH99" s="44"/>
      <c r="PI99" s="44"/>
      <c r="PK99" s="44"/>
      <c r="PL99" s="44"/>
      <c r="PM99" s="44"/>
      <c r="PN99" s="44"/>
      <c r="PO99" s="44"/>
      <c r="PP99" s="44"/>
      <c r="PQ99" s="44"/>
      <c r="PR99" s="44"/>
      <c r="PS99" s="44"/>
      <c r="PT99" s="44"/>
      <c r="PU99" s="44"/>
      <c r="PV99" s="44"/>
      <c r="PW99" s="44"/>
      <c r="PX99" s="44"/>
      <c r="PY99" s="44"/>
      <c r="PZ99" s="44"/>
      <c r="QA99" s="44"/>
      <c r="QB99" s="44"/>
      <c r="QC99" s="44"/>
      <c r="QD99" s="44"/>
      <c r="QE99" s="44"/>
      <c r="QF99" s="44"/>
      <c r="QG99" s="44"/>
      <c r="QH99" s="44"/>
      <c r="QI99" s="44"/>
      <c r="QJ99" s="44"/>
      <c r="QK99" s="44"/>
      <c r="QL99" s="44"/>
      <c r="QM99" s="44"/>
      <c r="QN99" s="44"/>
      <c r="QO99" s="44"/>
      <c r="QP99" s="44"/>
      <c r="QQ99" s="44"/>
      <c r="QR99" s="44"/>
      <c r="QS99" s="44"/>
      <c r="QT99" s="44"/>
      <c r="QU99" s="44"/>
      <c r="QV99" s="44"/>
      <c r="QW99" s="44"/>
      <c r="QX99" s="44"/>
      <c r="QY99" s="44"/>
      <c r="QZ99" s="44"/>
      <c r="RA99" s="44"/>
      <c r="RB99" s="44"/>
      <c r="RC99" s="44"/>
      <c r="RD99" s="44"/>
      <c r="RF99" s="44"/>
      <c r="RH99" s="44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4"/>
      <c r="SW99" s="44"/>
      <c r="SX99" s="44"/>
      <c r="SY99" s="44"/>
      <c r="SZ99" s="44"/>
    </row>
    <row r="100" spans="1:520" ht="15.75" thickBot="1" x14ac:dyDescent="0.3">
      <c r="W100" t="s">
        <v>0</v>
      </c>
      <c r="AR100" t="s">
        <v>0</v>
      </c>
      <c r="AY100" t="s">
        <v>0</v>
      </c>
      <c r="BB100" t="s">
        <v>0</v>
      </c>
      <c r="DQ100" s="40" t="s">
        <v>67</v>
      </c>
      <c r="DR100" s="43" t="s">
        <v>28</v>
      </c>
      <c r="DS100" s="40" t="s">
        <v>63</v>
      </c>
      <c r="DT100" s="40" t="s">
        <v>53</v>
      </c>
      <c r="DU100" s="40" t="s">
        <v>52</v>
      </c>
      <c r="DV100" s="40"/>
      <c r="DW100" s="40"/>
      <c r="DX100" s="40" t="s">
        <v>49</v>
      </c>
      <c r="DY100" s="40" t="s">
        <v>62</v>
      </c>
      <c r="DZ100" s="40" t="s">
        <v>61</v>
      </c>
      <c r="EA100" s="40" t="s">
        <v>48</v>
      </c>
      <c r="EB100" s="40" t="s">
        <v>47</v>
      </c>
      <c r="EC100" s="40"/>
      <c r="ED100" s="40"/>
      <c r="EE100" s="40" t="s">
        <v>44</v>
      </c>
      <c r="EF100" s="40" t="s">
        <v>60</v>
      </c>
      <c r="EG100" s="40" t="s">
        <v>59</v>
      </c>
      <c r="EH100" s="40" t="s">
        <v>43</v>
      </c>
      <c r="EI100" s="40" t="s">
        <v>42</v>
      </c>
      <c r="EJ100" s="40"/>
      <c r="EK100" s="40"/>
      <c r="EL100" s="40" t="s">
        <v>39</v>
      </c>
      <c r="EM100" s="40" t="s">
        <v>58</v>
      </c>
      <c r="EN100" s="40" t="s">
        <v>57</v>
      </c>
      <c r="EO100" s="40" t="s">
        <v>38</v>
      </c>
      <c r="EP100" s="40" t="s">
        <v>37</v>
      </c>
      <c r="EQ100" s="40"/>
      <c r="ER100" s="40"/>
      <c r="ES100" s="40" t="s">
        <v>34</v>
      </c>
      <c r="ET100" s="40" t="s">
        <v>56</v>
      </c>
      <c r="EU100" s="40" t="s">
        <v>55</v>
      </c>
      <c r="EV100" s="40" t="s">
        <v>33</v>
      </c>
      <c r="EW100" s="40"/>
      <c r="EX100" s="39"/>
      <c r="EY100" s="39"/>
      <c r="EZ100" s="38" t="s">
        <v>66</v>
      </c>
      <c r="FB100" s="226" t="s">
        <v>27</v>
      </c>
      <c r="FC100" s="226" t="s">
        <v>26</v>
      </c>
      <c r="FD100" s="226" t="s">
        <v>25</v>
      </c>
      <c r="FE100" s="226" t="s">
        <v>66</v>
      </c>
      <c r="FG100" s="40" t="s">
        <v>23</v>
      </c>
      <c r="FH100" s="42" t="s">
        <v>28</v>
      </c>
      <c r="FI100" s="40" t="s">
        <v>63</v>
      </c>
      <c r="FJ100" s="39" t="s">
        <v>0</v>
      </c>
      <c r="FK100" s="39" t="s">
        <v>0</v>
      </c>
      <c r="FL100" s="40" t="s">
        <v>51</v>
      </c>
      <c r="FM100" s="40" t="s">
        <v>50</v>
      </c>
      <c r="FN100" s="40" t="s">
        <v>49</v>
      </c>
      <c r="FO100" s="40" t="s">
        <v>62</v>
      </c>
      <c r="FP100" s="40" t="s">
        <v>61</v>
      </c>
      <c r="FQ100" s="39" t="s">
        <v>0</v>
      </c>
      <c r="FR100" s="39" t="s">
        <v>0</v>
      </c>
      <c r="FS100" s="40" t="s">
        <v>46</v>
      </c>
      <c r="FT100" s="40" t="s">
        <v>45</v>
      </c>
      <c r="FU100" s="40" t="s">
        <v>44</v>
      </c>
      <c r="FV100" s="40" t="s">
        <v>60</v>
      </c>
      <c r="FW100" s="40" t="s">
        <v>59</v>
      </c>
      <c r="FX100" s="39" t="s">
        <v>0</v>
      </c>
      <c r="FY100" s="39" t="s">
        <v>0</v>
      </c>
      <c r="FZ100" s="40" t="s">
        <v>41</v>
      </c>
      <c r="GA100" s="40" t="s">
        <v>40</v>
      </c>
      <c r="GB100" s="40" t="s">
        <v>39</v>
      </c>
      <c r="GC100" s="40" t="s">
        <v>58</v>
      </c>
      <c r="GD100" s="40" t="s">
        <v>57</v>
      </c>
      <c r="GE100" s="39" t="s">
        <v>0</v>
      </c>
      <c r="GF100" s="39" t="s">
        <v>0</v>
      </c>
      <c r="GG100" s="40" t="s">
        <v>36</v>
      </c>
      <c r="GH100" s="40" t="s">
        <v>35</v>
      </c>
      <c r="GI100" s="40" t="s">
        <v>34</v>
      </c>
      <c r="GJ100" s="40" t="s">
        <v>56</v>
      </c>
      <c r="GK100" s="40" t="s">
        <v>55</v>
      </c>
      <c r="GL100" s="39" t="s">
        <v>0</v>
      </c>
      <c r="GM100" s="39" t="s">
        <v>0</v>
      </c>
      <c r="GN100" s="39"/>
      <c r="GO100" s="39"/>
      <c r="GP100" s="38" t="s">
        <v>65</v>
      </c>
      <c r="GX100" s="40" t="s">
        <v>17</v>
      </c>
      <c r="GY100" s="41" t="s">
        <v>28</v>
      </c>
      <c r="GZ100" s="40" t="s">
        <v>63</v>
      </c>
      <c r="HA100" s="40" t="s">
        <v>53</v>
      </c>
      <c r="HB100" s="40" t="s">
        <v>52</v>
      </c>
      <c r="HC100" s="40" t="s">
        <v>51</v>
      </c>
      <c r="HD100" s="40" t="s">
        <v>50</v>
      </c>
      <c r="HE100" s="39" t="s">
        <v>0</v>
      </c>
      <c r="HF100" s="39" t="s">
        <v>0</v>
      </c>
      <c r="HG100" s="40" t="s">
        <v>61</v>
      </c>
      <c r="HH100" s="40" t="s">
        <v>48</v>
      </c>
      <c r="HI100" s="40" t="s">
        <v>47</v>
      </c>
      <c r="HJ100" s="40" t="s">
        <v>46</v>
      </c>
      <c r="HK100" s="40" t="s">
        <v>45</v>
      </c>
      <c r="HL100" s="39" t="s">
        <v>0</v>
      </c>
      <c r="HM100" s="39" t="s">
        <v>0</v>
      </c>
      <c r="HN100" s="40" t="s">
        <v>59</v>
      </c>
      <c r="HO100" s="40" t="s">
        <v>43</v>
      </c>
      <c r="HP100" s="40" t="s">
        <v>42</v>
      </c>
      <c r="HQ100" s="40" t="s">
        <v>41</v>
      </c>
      <c r="HR100" s="40" t="s">
        <v>40</v>
      </c>
      <c r="HS100" s="39" t="s">
        <v>0</v>
      </c>
      <c r="HT100" s="39" t="s">
        <v>0</v>
      </c>
      <c r="HU100" s="40" t="s">
        <v>57</v>
      </c>
      <c r="HV100" s="40" t="s">
        <v>38</v>
      </c>
      <c r="HW100" s="40" t="s">
        <v>37</v>
      </c>
      <c r="HX100" s="40" t="s">
        <v>36</v>
      </c>
      <c r="HY100" s="40" t="s">
        <v>35</v>
      </c>
      <c r="HZ100" s="39" t="s">
        <v>0</v>
      </c>
      <c r="IA100" s="39" t="s">
        <v>0</v>
      </c>
      <c r="IB100" s="40" t="s">
        <v>55</v>
      </c>
      <c r="IC100" s="40" t="s">
        <v>33</v>
      </c>
      <c r="ID100" s="39" t="s">
        <v>0</v>
      </c>
      <c r="IE100" s="39"/>
      <c r="IF100" s="39"/>
      <c r="IG100" s="38" t="s">
        <v>17</v>
      </c>
      <c r="IP100" s="40" t="s">
        <v>16</v>
      </c>
      <c r="IQ100" s="41" t="s">
        <v>28</v>
      </c>
      <c r="IR100" s="40" t="s">
        <v>63</v>
      </c>
      <c r="IS100" s="40" t="s">
        <v>53</v>
      </c>
      <c r="IT100" s="40" t="s">
        <v>52</v>
      </c>
      <c r="IU100" s="40"/>
      <c r="IV100" s="40"/>
      <c r="IW100" s="40" t="s">
        <v>49</v>
      </c>
      <c r="IX100" s="40" t="s">
        <v>62</v>
      </c>
      <c r="IY100" s="40" t="s">
        <v>61</v>
      </c>
      <c r="IZ100" s="40" t="s">
        <v>48</v>
      </c>
      <c r="JA100" s="40" t="s">
        <v>47</v>
      </c>
      <c r="JB100" s="40"/>
      <c r="JC100" s="40"/>
      <c r="JD100" s="40" t="s">
        <v>44</v>
      </c>
      <c r="JE100" s="40" t="s">
        <v>60</v>
      </c>
      <c r="JF100" s="40" t="s">
        <v>59</v>
      </c>
      <c r="JG100" s="40" t="s">
        <v>43</v>
      </c>
      <c r="JH100" s="40" t="s">
        <v>42</v>
      </c>
      <c r="JI100" s="40"/>
      <c r="JJ100" s="40"/>
      <c r="JK100" s="40" t="s">
        <v>39</v>
      </c>
      <c r="JL100" s="40" t="s">
        <v>58</v>
      </c>
      <c r="JM100" s="40" t="s">
        <v>57</v>
      </c>
      <c r="JN100" s="40" t="s">
        <v>38</v>
      </c>
      <c r="JO100" s="40" t="s">
        <v>37</v>
      </c>
      <c r="JP100" s="40"/>
      <c r="JQ100" s="40" t="s">
        <v>0</v>
      </c>
      <c r="JR100" s="40" t="s">
        <v>34</v>
      </c>
      <c r="JS100" s="40" t="s">
        <v>56</v>
      </c>
      <c r="JT100" s="40" t="s">
        <v>55</v>
      </c>
      <c r="JU100" s="40" t="s">
        <v>33</v>
      </c>
      <c r="JV100" s="40" t="s">
        <v>32</v>
      </c>
      <c r="JW100" s="39"/>
      <c r="JX100" s="39"/>
      <c r="JY100" s="38" t="s">
        <v>64</v>
      </c>
      <c r="KH100" s="40" t="s">
        <v>22</v>
      </c>
      <c r="KI100" s="41" t="s">
        <v>28</v>
      </c>
      <c r="KJ100" s="41" t="s">
        <v>54</v>
      </c>
      <c r="KK100" s="39"/>
      <c r="KL100" s="39"/>
      <c r="KM100" s="40" t="s">
        <v>52</v>
      </c>
      <c r="KN100" s="40" t="s">
        <v>51</v>
      </c>
      <c r="KO100" s="40" t="s">
        <v>50</v>
      </c>
      <c r="KP100" s="40" t="s">
        <v>49</v>
      </c>
      <c r="KQ100" s="40" t="s">
        <v>62</v>
      </c>
      <c r="KR100" s="39"/>
      <c r="KS100" s="39" t="s">
        <v>0</v>
      </c>
      <c r="KT100" s="40" t="s">
        <v>47</v>
      </c>
      <c r="KU100" s="40" t="s">
        <v>46</v>
      </c>
      <c r="KV100" s="40" t="s">
        <v>45</v>
      </c>
      <c r="KW100" s="40" t="s">
        <v>44</v>
      </c>
      <c r="KX100" s="40" t="s">
        <v>60</v>
      </c>
      <c r="KY100" s="39"/>
      <c r="KZ100" s="39"/>
      <c r="LA100" s="40" t="s">
        <v>42</v>
      </c>
      <c r="LB100" s="40" t="s">
        <v>41</v>
      </c>
      <c r="LC100" s="40" t="s">
        <v>40</v>
      </c>
      <c r="LD100" s="40" t="s">
        <v>39</v>
      </c>
      <c r="LE100" s="40" t="s">
        <v>58</v>
      </c>
      <c r="LF100" s="39"/>
      <c r="LG100" s="39"/>
      <c r="LH100" s="40" t="s">
        <v>37</v>
      </c>
      <c r="LI100" s="40" t="s">
        <v>36</v>
      </c>
      <c r="LJ100" s="40" t="s">
        <v>35</v>
      </c>
      <c r="LK100" s="40" t="s">
        <v>34</v>
      </c>
      <c r="LL100" s="40" t="s">
        <v>56</v>
      </c>
      <c r="LM100" s="39"/>
      <c r="LN100" s="39"/>
      <c r="LO100" s="40" t="s">
        <v>32</v>
      </c>
      <c r="LP100" s="39"/>
      <c r="LQ100" s="39"/>
      <c r="LR100" s="38" t="s">
        <v>22</v>
      </c>
      <c r="MB100" s="40" t="s">
        <v>21</v>
      </c>
      <c r="MC100" s="41" t="s">
        <v>28</v>
      </c>
      <c r="MD100" s="41" t="s">
        <v>54</v>
      </c>
      <c r="ME100" s="40" t="s">
        <v>63</v>
      </c>
      <c r="MF100" s="40" t="s">
        <v>53</v>
      </c>
      <c r="MG100" s="40" t="s">
        <v>52</v>
      </c>
      <c r="MH100" s="40" t="s">
        <v>51</v>
      </c>
      <c r="MI100" s="40"/>
      <c r="MJ100" s="40"/>
      <c r="MK100" s="40" t="s">
        <v>62</v>
      </c>
      <c r="ML100" s="40" t="s">
        <v>61</v>
      </c>
      <c r="MM100" s="40" t="s">
        <v>48</v>
      </c>
      <c r="MN100" s="40" t="s">
        <v>47</v>
      </c>
      <c r="MO100" s="40" t="s">
        <v>46</v>
      </c>
      <c r="MP100" s="40"/>
      <c r="MQ100" s="40"/>
      <c r="MR100" s="40" t="s">
        <v>60</v>
      </c>
      <c r="MS100" s="40" t="s">
        <v>59</v>
      </c>
      <c r="MT100" s="40" t="s">
        <v>43</v>
      </c>
      <c r="MU100" s="40" t="s">
        <v>42</v>
      </c>
      <c r="MV100" s="40" t="s">
        <v>41</v>
      </c>
      <c r="MW100" s="40"/>
      <c r="MX100" s="40"/>
      <c r="MY100" s="40" t="s">
        <v>58</v>
      </c>
      <c r="MZ100" s="40" t="s">
        <v>57</v>
      </c>
      <c r="NA100" s="40" t="s">
        <v>38</v>
      </c>
      <c r="NB100" s="40" t="s">
        <v>37</v>
      </c>
      <c r="NC100" s="40" t="s">
        <v>36</v>
      </c>
      <c r="ND100" s="40"/>
      <c r="NE100" s="40" t="s">
        <v>0</v>
      </c>
      <c r="NF100" s="40" t="s">
        <v>56</v>
      </c>
      <c r="NG100" s="40" t="s">
        <v>55</v>
      </c>
      <c r="NH100" s="40" t="s">
        <v>33</v>
      </c>
      <c r="NI100" s="40" t="s">
        <v>32</v>
      </c>
      <c r="NJ100" s="39"/>
      <c r="NK100" s="39"/>
      <c r="NL100" s="38" t="s">
        <v>21</v>
      </c>
      <c r="NW100" s="40" t="s">
        <v>20</v>
      </c>
      <c r="NX100" s="41" t="s">
        <v>28</v>
      </c>
      <c r="NY100" s="41" t="s">
        <v>54</v>
      </c>
      <c r="NZ100" s="40" t="s">
        <v>63</v>
      </c>
      <c r="OA100" s="40" t="s">
        <v>53</v>
      </c>
      <c r="OB100" s="40" t="s">
        <v>52</v>
      </c>
      <c r="OC100" s="40" t="s">
        <v>51</v>
      </c>
      <c r="OD100" s="40"/>
      <c r="OE100" s="40"/>
      <c r="OF100" s="40" t="s">
        <v>62</v>
      </c>
      <c r="OG100" s="40" t="s">
        <v>61</v>
      </c>
      <c r="OH100" s="40" t="s">
        <v>48</v>
      </c>
      <c r="OI100" s="40" t="s">
        <v>47</v>
      </c>
      <c r="OJ100" s="40" t="s">
        <v>46</v>
      </c>
      <c r="OK100" s="40"/>
      <c r="OL100" s="40"/>
      <c r="OM100" s="40" t="s">
        <v>60</v>
      </c>
      <c r="ON100" s="40" t="s">
        <v>59</v>
      </c>
      <c r="OO100" s="40" t="s">
        <v>43</v>
      </c>
      <c r="OP100" s="40" t="s">
        <v>42</v>
      </c>
      <c r="OQ100" s="40" t="s">
        <v>41</v>
      </c>
      <c r="OR100" s="40"/>
      <c r="OS100" s="40"/>
      <c r="OT100" s="40" t="s">
        <v>58</v>
      </c>
      <c r="OU100" s="40" t="s">
        <v>57</v>
      </c>
      <c r="OV100" s="40" t="s">
        <v>38</v>
      </c>
      <c r="OW100" s="40" t="s">
        <v>37</v>
      </c>
      <c r="OX100" s="40" t="s">
        <v>36</v>
      </c>
      <c r="OY100" s="40"/>
      <c r="OZ100" s="40"/>
      <c r="PA100" s="40" t="s">
        <v>56</v>
      </c>
      <c r="PB100" s="40" t="s">
        <v>55</v>
      </c>
      <c r="PC100" s="40" t="s">
        <v>33</v>
      </c>
      <c r="PD100" s="40" t="s">
        <v>32</v>
      </c>
      <c r="PE100" s="39"/>
      <c r="PF100" s="39"/>
      <c r="PG100" s="38" t="s">
        <v>20</v>
      </c>
      <c r="PJ100" t="s">
        <v>0</v>
      </c>
      <c r="PS100" s="40" t="s">
        <v>19</v>
      </c>
      <c r="PT100" s="41" t="s">
        <v>28</v>
      </c>
      <c r="PU100" s="41" t="s">
        <v>54</v>
      </c>
      <c r="PV100" s="40" t="s">
        <v>63</v>
      </c>
      <c r="PW100" s="40"/>
      <c r="PX100" s="40"/>
      <c r="PY100" s="40" t="s">
        <v>51</v>
      </c>
      <c r="PZ100" s="40" t="s">
        <v>50</v>
      </c>
      <c r="QA100" s="40" t="s">
        <v>49</v>
      </c>
      <c r="QB100" s="40" t="s">
        <v>62</v>
      </c>
      <c r="QC100" s="40" t="s">
        <v>61</v>
      </c>
      <c r="QD100" s="40"/>
      <c r="QE100" s="40"/>
      <c r="QF100" s="40" t="s">
        <v>46</v>
      </c>
      <c r="QG100" s="40" t="s">
        <v>45</v>
      </c>
      <c r="QH100" s="40" t="s">
        <v>44</v>
      </c>
      <c r="QI100" s="40" t="s">
        <v>60</v>
      </c>
      <c r="QJ100" s="40" t="s">
        <v>59</v>
      </c>
      <c r="QK100" s="40"/>
      <c r="QL100" s="40"/>
      <c r="QM100" s="40" t="s">
        <v>41</v>
      </c>
      <c r="QN100" s="40" t="s">
        <v>40</v>
      </c>
      <c r="QO100" s="40" t="s">
        <v>39</v>
      </c>
      <c r="QP100" s="40" t="s">
        <v>58</v>
      </c>
      <c r="QQ100" s="40" t="s">
        <v>57</v>
      </c>
      <c r="QR100" s="40"/>
      <c r="QS100" s="40"/>
      <c r="QT100" s="40" t="s">
        <v>36</v>
      </c>
      <c r="QU100" s="40" t="s">
        <v>35</v>
      </c>
      <c r="QV100" s="40" t="s">
        <v>34</v>
      </c>
      <c r="QW100" s="40" t="s">
        <v>56</v>
      </c>
      <c r="QX100" s="40" t="s">
        <v>55</v>
      </c>
      <c r="QY100" s="40"/>
      <c r="QZ100" s="40"/>
      <c r="RA100" s="39"/>
      <c r="RB100" s="39"/>
      <c r="RC100" s="38" t="s">
        <v>19</v>
      </c>
      <c r="RG100" t="s">
        <v>0</v>
      </c>
      <c r="RP100" s="40" t="s">
        <v>18</v>
      </c>
      <c r="RQ100" s="41" t="s">
        <v>28</v>
      </c>
      <c r="RR100" s="41" t="s">
        <v>54</v>
      </c>
      <c r="RS100" s="40" t="s">
        <v>0</v>
      </c>
      <c r="RT100" s="40" t="s">
        <v>53</v>
      </c>
      <c r="RU100" s="40" t="s">
        <v>52</v>
      </c>
      <c r="RV100" s="40" t="s">
        <v>51</v>
      </c>
      <c r="RW100" s="40" t="s">
        <v>50</v>
      </c>
      <c r="RX100" s="40" t="s">
        <v>49</v>
      </c>
      <c r="RY100" s="40" t="s">
        <v>0</v>
      </c>
      <c r="RZ100" s="40" t="s">
        <v>0</v>
      </c>
      <c r="SA100" s="40" t="s">
        <v>48</v>
      </c>
      <c r="SB100" s="40" t="s">
        <v>47</v>
      </c>
      <c r="SC100" s="40" t="s">
        <v>46</v>
      </c>
      <c r="SD100" s="40" t="s">
        <v>45</v>
      </c>
      <c r="SE100" s="40" t="s">
        <v>44</v>
      </c>
      <c r="SF100" s="40" t="s">
        <v>0</v>
      </c>
      <c r="SG100" s="40" t="s">
        <v>0</v>
      </c>
      <c r="SH100" s="40" t="s">
        <v>43</v>
      </c>
      <c r="SI100" s="40" t="s">
        <v>42</v>
      </c>
      <c r="SJ100" s="40" t="s">
        <v>41</v>
      </c>
      <c r="SK100" s="40" t="s">
        <v>40</v>
      </c>
      <c r="SL100" s="40" t="s">
        <v>39</v>
      </c>
      <c r="SM100" s="40" t="s">
        <v>0</v>
      </c>
      <c r="SN100" s="40" t="s">
        <v>0</v>
      </c>
      <c r="SO100" s="40" t="s">
        <v>38</v>
      </c>
      <c r="SP100" s="40" t="s">
        <v>37</v>
      </c>
      <c r="SQ100" s="40" t="s">
        <v>36</v>
      </c>
      <c r="SR100" s="40" t="s">
        <v>35</v>
      </c>
      <c r="SS100" s="40" t="s">
        <v>34</v>
      </c>
      <c r="ST100" s="40" t="s">
        <v>0</v>
      </c>
      <c r="SU100" s="40" t="s">
        <v>0</v>
      </c>
      <c r="SV100" s="40" t="s">
        <v>33</v>
      </c>
      <c r="SW100" s="40" t="s">
        <v>32</v>
      </c>
      <c r="SX100" s="39"/>
      <c r="SY100" s="39"/>
      <c r="SZ100" s="38" t="s">
        <v>18</v>
      </c>
    </row>
    <row r="101" spans="1:520" ht="15.75" thickBot="1" x14ac:dyDescent="0.3">
      <c r="T101" t="s">
        <v>0</v>
      </c>
      <c r="AE101" t="s">
        <v>0</v>
      </c>
      <c r="AZ101" t="s">
        <v>0</v>
      </c>
      <c r="BA101" t="s">
        <v>0</v>
      </c>
      <c r="BG101" t="s">
        <v>0</v>
      </c>
      <c r="BJ101" t="s">
        <v>0</v>
      </c>
      <c r="CW101" t="s">
        <v>0</v>
      </c>
      <c r="CY101" t="s">
        <v>0</v>
      </c>
      <c r="DR101" t="s">
        <v>0</v>
      </c>
      <c r="DS101" s="60">
        <v>6.4899999999999999E-2</v>
      </c>
      <c r="DT101" s="57">
        <v>5.6000000000000001E-2</v>
      </c>
      <c r="DU101" s="57">
        <v>0.1043</v>
      </c>
      <c r="DV101" s="29"/>
      <c r="DW101" s="29"/>
      <c r="DX101" s="57">
        <v>8.0199999999999994E-2</v>
      </c>
      <c r="DY101" s="53">
        <v>8.6400000000000005E-2</v>
      </c>
      <c r="DZ101" s="53">
        <v>0.1706</v>
      </c>
      <c r="EA101" s="53">
        <v>0.27010000000000001</v>
      </c>
      <c r="EB101" s="53">
        <v>0.28189999999999998</v>
      </c>
      <c r="EC101" s="29"/>
      <c r="ED101" s="29"/>
      <c r="EE101" s="53">
        <v>0.32400000000000001</v>
      </c>
      <c r="EF101" s="53">
        <v>0.36470000000000002</v>
      </c>
      <c r="EG101" s="53">
        <v>0.27010000000000001</v>
      </c>
      <c r="EH101" s="53">
        <v>0.29949999999999999</v>
      </c>
      <c r="EI101" s="53">
        <v>0.318</v>
      </c>
      <c r="EJ101" s="29"/>
      <c r="EK101" s="29"/>
      <c r="EL101" s="53">
        <v>0.30459999999999998</v>
      </c>
      <c r="EM101" s="53">
        <v>0.2747</v>
      </c>
      <c r="EN101" s="53">
        <v>0.32729999999999998</v>
      </c>
      <c r="EO101" s="53">
        <v>0.37819999999999998</v>
      </c>
      <c r="EP101" s="53">
        <v>0.40250000000000002</v>
      </c>
      <c r="EQ101" s="29"/>
      <c r="ER101" s="29"/>
      <c r="ES101" s="53">
        <v>0.47510000000000002</v>
      </c>
      <c r="ET101" s="53">
        <v>0.50449999999999995</v>
      </c>
      <c r="EU101" s="53">
        <v>0.54759999999999998</v>
      </c>
      <c r="EV101" s="53">
        <v>0.47420000000000001</v>
      </c>
      <c r="EW101" s="29"/>
      <c r="FB101" s="52">
        <v>0.1522</v>
      </c>
      <c r="FC101" s="60">
        <v>0.1231</v>
      </c>
      <c r="FD101" s="58">
        <v>0.26700000000000002</v>
      </c>
      <c r="FE101" s="53">
        <v>0.47420000000000001</v>
      </c>
      <c r="FH101" t="s">
        <v>0</v>
      </c>
      <c r="FI101" s="56">
        <v>6.9900000000000004E-2</v>
      </c>
      <c r="FJ101" s="29"/>
      <c r="FK101" s="29"/>
      <c r="FL101" s="60">
        <v>7.8799999999999995E-2</v>
      </c>
      <c r="FM101" s="60">
        <v>0.1028</v>
      </c>
      <c r="FN101" s="60">
        <v>0.16719999999999999</v>
      </c>
      <c r="FO101" s="60">
        <v>0.1047</v>
      </c>
      <c r="FP101" s="53">
        <v>4.9299999999999997E-2</v>
      </c>
      <c r="FQ101" s="29"/>
      <c r="FR101" s="29"/>
      <c r="FS101" s="57">
        <v>7.0800000000000002E-2</v>
      </c>
      <c r="FT101" s="57">
        <v>7.0900000000000005E-2</v>
      </c>
      <c r="FU101" s="57">
        <v>9.6100000000000005E-2</v>
      </c>
      <c r="FV101" s="57">
        <v>9.6199999999999994E-2</v>
      </c>
      <c r="FW101" s="57">
        <v>0.12609999999999999</v>
      </c>
      <c r="FX101" s="29"/>
      <c r="FY101" s="29"/>
      <c r="FZ101" s="53">
        <v>8.8300000000000003E-2</v>
      </c>
      <c r="GA101" s="53">
        <v>9.6100000000000005E-2</v>
      </c>
      <c r="GB101" s="53">
        <v>0.14560000000000001</v>
      </c>
      <c r="GC101" s="53">
        <v>0.128</v>
      </c>
      <c r="GD101" s="53">
        <v>0.11269999999999999</v>
      </c>
      <c r="GE101" s="29"/>
      <c r="GF101" s="29"/>
      <c r="GG101" s="53">
        <v>0.1235</v>
      </c>
      <c r="GH101" s="53">
        <v>0.19800000000000001</v>
      </c>
      <c r="GI101" s="53">
        <v>0.17460000000000001</v>
      </c>
      <c r="GJ101" s="53">
        <v>0.17169999999999999</v>
      </c>
      <c r="GK101" s="53">
        <v>0.20330000000000001</v>
      </c>
      <c r="GL101" s="29" t="s">
        <v>0</v>
      </c>
      <c r="GM101" s="29"/>
      <c r="GR101" s="21" t="s">
        <v>9</v>
      </c>
      <c r="GY101" t="s">
        <v>0</v>
      </c>
      <c r="GZ101" s="53">
        <v>0.1071</v>
      </c>
      <c r="HA101" s="53">
        <v>0.20780000000000001</v>
      </c>
      <c r="HB101" s="53">
        <v>0.22209999999999999</v>
      </c>
      <c r="HC101" s="49">
        <v>0.23080000000000001</v>
      </c>
      <c r="HD101" s="49">
        <v>0.28110000000000002</v>
      </c>
      <c r="HE101" s="29"/>
      <c r="HF101" s="29"/>
      <c r="HG101" s="49">
        <v>0.31390000000000001</v>
      </c>
      <c r="HH101" s="49">
        <v>0.25140000000000001</v>
      </c>
      <c r="HI101" s="49">
        <v>0.25330000000000003</v>
      </c>
      <c r="HJ101" s="49">
        <v>0.17349999999999999</v>
      </c>
      <c r="HK101" s="49">
        <v>0.21429999999999999</v>
      </c>
      <c r="HL101" s="29"/>
      <c r="HM101" s="29"/>
      <c r="HN101" s="49">
        <v>0.2268</v>
      </c>
      <c r="HO101" s="49">
        <v>0.21049999999999999</v>
      </c>
      <c r="HP101" s="49">
        <v>0.21920000000000001</v>
      </c>
      <c r="HQ101" s="49">
        <v>0.2064</v>
      </c>
      <c r="HR101" s="49">
        <v>0.1903</v>
      </c>
      <c r="HS101" s="29"/>
      <c r="HT101" s="29"/>
      <c r="HU101" s="49">
        <v>0.24349999999999999</v>
      </c>
      <c r="HV101" s="49">
        <v>0.24129999999999999</v>
      </c>
      <c r="HW101" s="49">
        <v>0.1782</v>
      </c>
      <c r="HX101" s="49">
        <v>0.20649999999999999</v>
      </c>
      <c r="HY101" s="49">
        <v>0.2097</v>
      </c>
      <c r="HZ101" s="29"/>
      <c r="IA101" s="29"/>
      <c r="IB101" s="49">
        <v>0.21199999999999999</v>
      </c>
      <c r="IC101" s="49">
        <v>0.2344</v>
      </c>
      <c r="ID101" s="29"/>
      <c r="IQ101" t="s">
        <v>0</v>
      </c>
      <c r="IR101" s="51">
        <v>3.8300000000000001E-2</v>
      </c>
      <c r="IS101" s="49">
        <v>5.4199999999999998E-2</v>
      </c>
      <c r="IT101" s="49">
        <v>7.0900000000000005E-2</v>
      </c>
      <c r="IU101" s="29"/>
      <c r="IV101" s="29"/>
      <c r="IW101" s="49">
        <v>6.7599999999999993E-2</v>
      </c>
      <c r="IX101" s="49">
        <v>6.6299999999999998E-2</v>
      </c>
      <c r="IY101" s="51">
        <v>7.4800000000000005E-2</v>
      </c>
      <c r="IZ101" s="51">
        <v>8.43E-2</v>
      </c>
      <c r="JA101" s="51">
        <v>9.6199999999999994E-2</v>
      </c>
      <c r="JB101" s="29"/>
      <c r="JC101" s="29"/>
      <c r="JD101" s="51">
        <v>5.91E-2</v>
      </c>
      <c r="JE101" s="58">
        <v>6.8699999999999997E-2</v>
      </c>
      <c r="JF101" s="49">
        <v>5.91E-2</v>
      </c>
      <c r="JG101" s="58">
        <v>5.96E-2</v>
      </c>
      <c r="JH101" s="58">
        <v>7.2999999999999995E-2</v>
      </c>
      <c r="JI101" s="29"/>
      <c r="JJ101" s="29"/>
      <c r="JK101" s="51">
        <v>9.1399999999999995E-2</v>
      </c>
      <c r="JL101" s="53">
        <v>0.13900000000000001</v>
      </c>
      <c r="JM101" s="53">
        <v>0.1457</v>
      </c>
      <c r="JN101" s="58">
        <v>0.12889999999999999</v>
      </c>
      <c r="JO101" s="58">
        <v>0.1502</v>
      </c>
      <c r="JP101" s="29"/>
      <c r="JR101" s="58">
        <v>0.18379999999999999</v>
      </c>
      <c r="JS101" s="58">
        <v>0.15759999999999999</v>
      </c>
      <c r="JT101" s="58">
        <v>0.1885</v>
      </c>
      <c r="JU101" s="51">
        <v>0.22389999999999999</v>
      </c>
      <c r="JV101" s="51">
        <v>0.252</v>
      </c>
      <c r="JX101" s="21" t="s">
        <v>9</v>
      </c>
      <c r="KI101" t="s">
        <v>0</v>
      </c>
      <c r="KJ101" t="s">
        <v>0</v>
      </c>
      <c r="KK101" s="21" t="s">
        <v>9</v>
      </c>
      <c r="KL101" s="29"/>
      <c r="KM101" s="55">
        <v>2.5700000000000001E-2</v>
      </c>
      <c r="KN101" s="55">
        <v>4.6300000000000001E-2</v>
      </c>
      <c r="KO101" s="55">
        <v>5.0200000000000002E-2</v>
      </c>
      <c r="KP101" s="53">
        <v>6.9199999999999998E-2</v>
      </c>
      <c r="KQ101" s="53">
        <v>2.7199999999999998E-2</v>
      </c>
      <c r="KR101" s="29"/>
      <c r="KS101" s="29"/>
      <c r="KT101" s="55">
        <v>4.0300000000000002E-2</v>
      </c>
      <c r="KU101" s="55">
        <v>8.2299999999999998E-2</v>
      </c>
      <c r="KV101" s="55">
        <v>0.1031</v>
      </c>
      <c r="KW101" s="55">
        <v>0.1195</v>
      </c>
      <c r="KX101" s="55">
        <v>8.6699999999999999E-2</v>
      </c>
      <c r="KY101" s="29"/>
      <c r="KZ101" s="29"/>
      <c r="LA101" s="55">
        <v>9.6799999999999997E-2</v>
      </c>
      <c r="LB101" s="55">
        <v>8.8900000000000007E-2</v>
      </c>
      <c r="LC101" s="55">
        <v>0.109</v>
      </c>
      <c r="LD101" s="55">
        <v>0.1104</v>
      </c>
      <c r="LE101" s="55">
        <v>0.1313</v>
      </c>
      <c r="LF101" s="29"/>
      <c r="LG101" s="29"/>
      <c r="LH101" s="55">
        <v>0.1134</v>
      </c>
      <c r="LI101" s="55">
        <v>0.1217</v>
      </c>
      <c r="LJ101" s="55">
        <v>0.1077</v>
      </c>
      <c r="LK101" s="55">
        <v>0.1221</v>
      </c>
      <c r="LL101" s="53">
        <v>0.15870000000000001</v>
      </c>
      <c r="LM101" s="29"/>
      <c r="LN101" s="29"/>
      <c r="LO101" s="53">
        <v>0.16470000000000001</v>
      </c>
      <c r="MC101" t="s">
        <v>0</v>
      </c>
      <c r="MD101" t="s">
        <v>0</v>
      </c>
      <c r="ME101" s="49">
        <v>3.6400000000000002E-2</v>
      </c>
      <c r="MF101" s="49">
        <v>6.4600000000000005E-2</v>
      </c>
      <c r="MG101" s="52">
        <v>5.0200000000000002E-2</v>
      </c>
      <c r="MH101" s="52">
        <v>5.1200000000000002E-2</v>
      </c>
      <c r="MI101" s="29"/>
      <c r="MJ101" s="29"/>
      <c r="MK101" s="52">
        <v>8.7599999999999997E-2</v>
      </c>
      <c r="ML101" s="52">
        <v>0.115</v>
      </c>
      <c r="MM101" s="52">
        <v>9.7000000000000003E-2</v>
      </c>
      <c r="MN101" s="52">
        <v>0.1169</v>
      </c>
      <c r="MO101" s="52">
        <v>0.1143</v>
      </c>
      <c r="MP101" s="29"/>
      <c r="MQ101" s="29"/>
      <c r="MR101" s="52">
        <v>0.1232</v>
      </c>
      <c r="MS101" s="52">
        <v>0.14979999999999999</v>
      </c>
      <c r="MT101" s="52">
        <v>0.17399999999999999</v>
      </c>
      <c r="MU101" s="52">
        <v>0.14849999999999999</v>
      </c>
      <c r="MV101" s="52">
        <v>0.1535</v>
      </c>
      <c r="MW101" s="29"/>
      <c r="MX101" s="29"/>
      <c r="MY101" s="60">
        <v>0.18729999999999999</v>
      </c>
      <c r="MZ101" s="60">
        <v>0.18909999999999999</v>
      </c>
      <c r="NA101" s="52">
        <v>0.2359</v>
      </c>
      <c r="NB101" s="52">
        <v>0.224</v>
      </c>
      <c r="NC101" s="52">
        <v>0.23730000000000001</v>
      </c>
      <c r="ND101" s="29"/>
      <c r="NE101" s="29"/>
      <c r="NF101" s="29"/>
      <c r="NG101" s="29"/>
      <c r="NH101" s="29" t="s">
        <v>0</v>
      </c>
      <c r="NI101" s="29"/>
      <c r="NQ101" s="21" t="s">
        <v>9</v>
      </c>
      <c r="NX101" t="s">
        <v>0</v>
      </c>
      <c r="NY101" t="s">
        <v>0</v>
      </c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 t="s">
        <v>0</v>
      </c>
      <c r="PD101" s="29"/>
      <c r="PM101" s="21" t="s">
        <v>9</v>
      </c>
      <c r="PT101" t="s">
        <v>0</v>
      </c>
      <c r="PU101" t="s">
        <v>0</v>
      </c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 t="s">
        <v>0</v>
      </c>
      <c r="QZ101" s="29"/>
      <c r="RJ101" s="21" t="s">
        <v>9</v>
      </c>
      <c r="RQ101" t="s">
        <v>0</v>
      </c>
      <c r="RR101" t="s">
        <v>0</v>
      </c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 t="s">
        <v>0</v>
      </c>
      <c r="SW101" s="29"/>
    </row>
    <row r="102" spans="1:520" ht="15.75" thickBot="1" x14ac:dyDescent="0.3">
      <c r="DS102" s="57">
        <v>3.7900000000000003E-2</v>
      </c>
      <c r="DT102" s="52">
        <v>5.6000000000000001E-2</v>
      </c>
      <c r="DU102" s="52">
        <v>9.5000000000000001E-2</v>
      </c>
      <c r="DV102" s="29"/>
      <c r="DW102" s="29"/>
      <c r="DX102" s="52">
        <v>7.3200000000000001E-2</v>
      </c>
      <c r="DY102" s="52">
        <v>6.5000000000000002E-2</v>
      </c>
      <c r="DZ102" s="49">
        <v>7.7499999999999999E-2</v>
      </c>
      <c r="EA102" s="49">
        <v>0.12970000000000001</v>
      </c>
      <c r="EB102" s="49">
        <v>0.11559999999999999</v>
      </c>
      <c r="EC102" s="29"/>
      <c r="ED102" s="29"/>
      <c r="EE102" s="49">
        <v>0.11269999999999999</v>
      </c>
      <c r="EF102" s="49">
        <v>9.2399999999999996E-2</v>
      </c>
      <c r="EG102" s="51">
        <v>7.2900000000000006E-2</v>
      </c>
      <c r="EH102" s="51">
        <v>5.5199999999999999E-2</v>
      </c>
      <c r="EI102" s="51">
        <v>5.2400000000000002E-2</v>
      </c>
      <c r="EJ102" s="29"/>
      <c r="EK102" s="29"/>
      <c r="EL102" s="49">
        <v>7.9100000000000004E-2</v>
      </c>
      <c r="EM102" s="49">
        <v>2.2100000000000002E-2</v>
      </c>
      <c r="EN102" s="52">
        <v>1.54E-2</v>
      </c>
      <c r="EO102" s="49">
        <v>5.8000000000000003E-2</v>
      </c>
      <c r="EP102" s="49">
        <v>5.8700000000000002E-2</v>
      </c>
      <c r="EQ102" s="29"/>
      <c r="ER102" s="29"/>
      <c r="ES102" s="49">
        <v>8.0699999999999994E-2</v>
      </c>
      <c r="ET102" s="49">
        <v>8.5500000000000007E-2</v>
      </c>
      <c r="EU102" s="49">
        <v>0.15379999999999999</v>
      </c>
      <c r="EV102" s="49">
        <v>0.13700000000000001</v>
      </c>
      <c r="EW102" s="29"/>
      <c r="EX102" t="s">
        <v>0</v>
      </c>
      <c r="FB102" s="56">
        <v>0.1389</v>
      </c>
      <c r="FC102" s="57">
        <v>0.1166</v>
      </c>
      <c r="FD102" s="56">
        <v>0.20380000000000001</v>
      </c>
      <c r="FE102" s="49">
        <v>0.13700000000000001</v>
      </c>
      <c r="FI102" s="58">
        <v>5.5599999999999997E-2</v>
      </c>
      <c r="FJ102" s="29"/>
      <c r="FK102" s="29"/>
      <c r="FL102" s="56">
        <v>4.8300000000000003E-2</v>
      </c>
      <c r="FM102" s="57">
        <v>5.7000000000000002E-2</v>
      </c>
      <c r="FN102" s="57">
        <v>9.3299999999999994E-2</v>
      </c>
      <c r="FO102" s="57">
        <v>4.6300000000000001E-2</v>
      </c>
      <c r="FP102" s="60">
        <v>4.3700000000000003E-2</v>
      </c>
      <c r="FQ102" s="29"/>
      <c r="FR102" s="29"/>
      <c r="FS102" s="53">
        <v>3.9399999999999998E-2</v>
      </c>
      <c r="FT102" s="60">
        <v>3.9800000000000002E-2</v>
      </c>
      <c r="FU102" s="60">
        <v>7.2099999999999997E-2</v>
      </c>
      <c r="FV102" s="60">
        <v>5.4800000000000001E-2</v>
      </c>
      <c r="FW102" s="60">
        <v>9.9500000000000005E-2</v>
      </c>
      <c r="FX102" s="29"/>
      <c r="FY102" s="29"/>
      <c r="FZ102" s="58">
        <v>6.8900000000000003E-2</v>
      </c>
      <c r="GA102" s="58">
        <v>7.0099999999999996E-2</v>
      </c>
      <c r="GB102" s="58">
        <v>7.9200000000000007E-2</v>
      </c>
      <c r="GC102" s="58">
        <v>8.2900000000000001E-2</v>
      </c>
      <c r="GD102" s="58">
        <v>6.7299999999999999E-2</v>
      </c>
      <c r="GE102" s="29"/>
      <c r="GF102" s="29"/>
      <c r="GG102" s="57">
        <v>6.3899999999999998E-2</v>
      </c>
      <c r="GH102" s="49">
        <v>8.6099999999999996E-2</v>
      </c>
      <c r="GI102" s="55">
        <v>0.1158</v>
      </c>
      <c r="GJ102" s="58">
        <v>0.13139999999999999</v>
      </c>
      <c r="GK102" s="58">
        <v>0.13969999999999999</v>
      </c>
      <c r="GL102" s="29"/>
      <c r="GM102" s="29"/>
      <c r="GN102" t="s">
        <v>0</v>
      </c>
      <c r="GR102" s="20" t="s">
        <v>8</v>
      </c>
      <c r="GZ102" s="49">
        <v>6.5600000000000006E-2</v>
      </c>
      <c r="HA102" s="49">
        <v>0.14180000000000001</v>
      </c>
      <c r="HB102" s="49">
        <v>0.20180000000000001</v>
      </c>
      <c r="HC102" s="53">
        <v>0.22889999999999999</v>
      </c>
      <c r="HD102" s="53">
        <v>0.25</v>
      </c>
      <c r="HE102" s="29"/>
      <c r="HF102" s="29"/>
      <c r="HG102" s="53">
        <v>0.27529999999999999</v>
      </c>
      <c r="HH102" s="53">
        <v>0.20100000000000001</v>
      </c>
      <c r="HI102" s="53">
        <v>0.21859999999999999</v>
      </c>
      <c r="HJ102" s="53">
        <v>9.8299999999999998E-2</v>
      </c>
      <c r="HK102" s="53">
        <v>0.13089999999999999</v>
      </c>
      <c r="HL102" s="29"/>
      <c r="HM102" s="29"/>
      <c r="HN102" s="53">
        <v>0.1734</v>
      </c>
      <c r="HO102" s="53">
        <v>0.14929999999999999</v>
      </c>
      <c r="HP102" s="53">
        <v>0.14050000000000001</v>
      </c>
      <c r="HQ102" s="53">
        <v>0.12859999999999999</v>
      </c>
      <c r="HR102" s="53">
        <v>0.12130000000000001</v>
      </c>
      <c r="HS102" s="29"/>
      <c r="HT102" s="29"/>
      <c r="HU102" s="53">
        <v>0.1663</v>
      </c>
      <c r="HV102" s="53">
        <v>0.1744</v>
      </c>
      <c r="HW102" s="53">
        <v>0.1482</v>
      </c>
      <c r="HX102" s="53">
        <v>0.17080000000000001</v>
      </c>
      <c r="HY102" s="53">
        <v>0.15140000000000001</v>
      </c>
      <c r="HZ102" s="29"/>
      <c r="IA102" s="29"/>
      <c r="IB102" s="53">
        <v>0.16039999999999999</v>
      </c>
      <c r="IC102" s="53">
        <v>0.18279999999999999</v>
      </c>
      <c r="ID102" s="29"/>
      <c r="IE102" t="s">
        <v>0</v>
      </c>
      <c r="IR102" s="60">
        <v>2.1499999999999998E-2</v>
      </c>
      <c r="IS102" s="51">
        <v>2.6800000000000001E-2</v>
      </c>
      <c r="IT102" s="51">
        <v>2.8500000000000001E-2</v>
      </c>
      <c r="IU102" s="29"/>
      <c r="IV102" s="29"/>
      <c r="IW102" s="53">
        <v>4.4400000000000002E-2</v>
      </c>
      <c r="IX102" s="51">
        <v>5.8400000000000001E-2</v>
      </c>
      <c r="IY102" s="49">
        <v>7.3599999999999999E-2</v>
      </c>
      <c r="IZ102" s="49">
        <v>7.8600000000000003E-2</v>
      </c>
      <c r="JA102" s="49">
        <v>8.1000000000000003E-2</v>
      </c>
      <c r="JB102" s="29"/>
      <c r="JC102" s="29"/>
      <c r="JD102" s="49">
        <v>4.7500000000000001E-2</v>
      </c>
      <c r="JE102" s="51">
        <v>5.0299999999999997E-2</v>
      </c>
      <c r="JF102" s="58">
        <v>5.6399999999999999E-2</v>
      </c>
      <c r="JG102" s="51">
        <v>5.5399999999999998E-2</v>
      </c>
      <c r="JH102" s="51">
        <v>4.65E-2</v>
      </c>
      <c r="JI102" s="29"/>
      <c r="JJ102" s="29"/>
      <c r="JK102" s="58">
        <v>7.4700000000000003E-2</v>
      </c>
      <c r="JL102" s="51">
        <v>8.6199999999999999E-2</v>
      </c>
      <c r="JM102" s="58">
        <v>0.1082</v>
      </c>
      <c r="JN102" s="53">
        <v>9.1300000000000006E-2</v>
      </c>
      <c r="JO102" s="51">
        <v>0.1014</v>
      </c>
      <c r="JP102" s="29"/>
      <c r="JR102" s="51">
        <v>0.1187</v>
      </c>
      <c r="JS102" s="51">
        <v>0.153</v>
      </c>
      <c r="JT102" s="51">
        <v>0.16850000000000001</v>
      </c>
      <c r="JU102" s="58">
        <v>0.21240000000000001</v>
      </c>
      <c r="JV102" s="58">
        <v>0.20050000000000001</v>
      </c>
      <c r="JW102" t="s">
        <v>0</v>
      </c>
      <c r="JX102" s="20" t="s">
        <v>8</v>
      </c>
      <c r="KI102" t="s">
        <v>0</v>
      </c>
      <c r="KJ102" t="s">
        <v>0</v>
      </c>
      <c r="KK102" s="20" t="s">
        <v>8</v>
      </c>
      <c r="KL102" s="29"/>
      <c r="KM102" s="52">
        <v>1.5800000000000002E-2</v>
      </c>
      <c r="KN102" s="53">
        <v>1.34E-2</v>
      </c>
      <c r="KO102" s="58">
        <v>2.1100000000000001E-2</v>
      </c>
      <c r="KP102" s="49">
        <v>2.5399999999999999E-2</v>
      </c>
      <c r="KQ102" s="52">
        <v>2.1100000000000001E-2</v>
      </c>
      <c r="KR102" s="29"/>
      <c r="KS102" s="29"/>
      <c r="KT102" s="52">
        <v>3.1800000000000002E-2</v>
      </c>
      <c r="KU102" s="52">
        <v>5.8599999999999999E-2</v>
      </c>
      <c r="KV102" s="52">
        <v>5.8999999999999997E-2</v>
      </c>
      <c r="KW102" s="52">
        <v>4.9299999999999997E-2</v>
      </c>
      <c r="KX102" s="53">
        <v>3.9600000000000003E-2</v>
      </c>
      <c r="KY102" s="29"/>
      <c r="KZ102" s="29"/>
      <c r="LA102" s="53">
        <v>6.7199999999999996E-2</v>
      </c>
      <c r="LB102" s="53">
        <v>6.2899999999999998E-2</v>
      </c>
      <c r="LC102" s="52">
        <v>6.2199999999999998E-2</v>
      </c>
      <c r="LD102" s="51">
        <v>5.4399999999999997E-2</v>
      </c>
      <c r="LE102" s="52">
        <v>6.8699999999999997E-2</v>
      </c>
      <c r="LF102" s="29"/>
      <c r="LG102" s="29"/>
      <c r="LH102" s="52">
        <v>7.4800000000000005E-2</v>
      </c>
      <c r="LI102" s="52">
        <v>6.2E-2</v>
      </c>
      <c r="LJ102" s="52">
        <v>6.7599999999999993E-2</v>
      </c>
      <c r="LK102" s="53">
        <v>9.9699999999999997E-2</v>
      </c>
      <c r="LL102" s="55">
        <v>7.2999999999999995E-2</v>
      </c>
      <c r="LM102" s="29"/>
      <c r="LN102" s="29"/>
      <c r="LO102" s="55">
        <v>0.1002</v>
      </c>
      <c r="LP102" t="s">
        <v>0</v>
      </c>
      <c r="MC102" t="s">
        <v>0</v>
      </c>
      <c r="MD102" t="s">
        <v>0</v>
      </c>
      <c r="ME102" s="52">
        <v>2.7400000000000001E-2</v>
      </c>
      <c r="MF102" s="52">
        <v>3.4000000000000002E-2</v>
      </c>
      <c r="MG102" s="57">
        <v>4.5199999999999997E-2</v>
      </c>
      <c r="MH102" s="57">
        <v>4.1799999999999997E-2</v>
      </c>
      <c r="MI102" s="29"/>
      <c r="MJ102" s="29"/>
      <c r="MK102" s="57">
        <v>6.2100000000000002E-2</v>
      </c>
      <c r="ML102" s="57">
        <v>0.1113</v>
      </c>
      <c r="MM102" s="57">
        <v>7.4300000000000005E-2</v>
      </c>
      <c r="MN102" s="57">
        <v>9.74E-2</v>
      </c>
      <c r="MO102" s="57">
        <v>8.7300000000000003E-2</v>
      </c>
      <c r="MP102" s="29"/>
      <c r="MQ102" s="29"/>
      <c r="MR102" s="60">
        <v>7.7499999999999999E-2</v>
      </c>
      <c r="MS102" s="60">
        <v>8.8499999999999995E-2</v>
      </c>
      <c r="MT102" s="60">
        <v>0.1132</v>
      </c>
      <c r="MU102" s="60">
        <v>0.1195</v>
      </c>
      <c r="MV102" s="60">
        <v>0.14430000000000001</v>
      </c>
      <c r="MW102" s="29"/>
      <c r="MX102" s="29"/>
      <c r="MY102" s="52">
        <v>0.1641</v>
      </c>
      <c r="MZ102" s="52">
        <v>0.22270000000000001</v>
      </c>
      <c r="NA102" s="60">
        <v>0.1996</v>
      </c>
      <c r="NB102" s="60">
        <v>0.19989999999999999</v>
      </c>
      <c r="NC102" s="60">
        <v>0.19539999999999999</v>
      </c>
      <c r="ND102" s="29"/>
      <c r="NE102" s="29"/>
      <c r="NF102" s="29"/>
      <c r="NG102" s="29"/>
      <c r="NH102" s="29"/>
      <c r="NI102" s="29"/>
      <c r="NJ102" t="s">
        <v>0</v>
      </c>
      <c r="NQ102" s="20" t="s">
        <v>8</v>
      </c>
      <c r="NX102" t="s">
        <v>0</v>
      </c>
      <c r="NY102" t="s">
        <v>0</v>
      </c>
      <c r="NZ102" s="29"/>
      <c r="OA102" s="29"/>
      <c r="OB102" s="29"/>
      <c r="OC102" s="29"/>
      <c r="OD102" s="29"/>
      <c r="OE102" s="29"/>
      <c r="OF102" s="29"/>
      <c r="OG102" s="29"/>
      <c r="OH102" s="29"/>
      <c r="OI102" s="29"/>
      <c r="OJ102" s="29"/>
      <c r="OK102" s="29"/>
      <c r="OL102" s="29"/>
      <c r="OM102" s="29"/>
      <c r="ON102" s="29"/>
      <c r="OO102" s="29"/>
      <c r="OP102" s="29"/>
      <c r="OQ102" s="29"/>
      <c r="OR102" s="29"/>
      <c r="OS102" s="29"/>
      <c r="OT102" s="29"/>
      <c r="OU102" s="29"/>
      <c r="OV102" s="29"/>
      <c r="OW102" s="29"/>
      <c r="OX102" s="29"/>
      <c r="OY102" s="29"/>
      <c r="OZ102" s="29"/>
      <c r="PA102" s="29"/>
      <c r="PB102" s="29"/>
      <c r="PC102" s="29"/>
      <c r="PD102" s="29"/>
      <c r="PE102" t="s">
        <v>0</v>
      </c>
      <c r="PM102" s="20" t="s">
        <v>8</v>
      </c>
      <c r="PT102" t="s">
        <v>0</v>
      </c>
      <c r="PU102" t="s">
        <v>0</v>
      </c>
      <c r="PV102" s="29"/>
      <c r="PW102" s="29"/>
      <c r="PX102" s="29"/>
      <c r="PY102" s="29"/>
      <c r="PZ102" s="29"/>
      <c r="QA102" s="29"/>
      <c r="QB102" s="29"/>
      <c r="QC102" s="29"/>
      <c r="QD102" s="29"/>
      <c r="QE102" s="29"/>
      <c r="QF102" s="29"/>
      <c r="QG102" s="29"/>
      <c r="QH102" s="29"/>
      <c r="QI102" s="29"/>
      <c r="QJ102" s="29"/>
      <c r="QK102" s="29"/>
      <c r="QL102" s="29"/>
      <c r="QM102" s="29"/>
      <c r="QN102" s="29"/>
      <c r="QO102" s="29"/>
      <c r="QP102" s="29"/>
      <c r="QQ102" s="29"/>
      <c r="QR102" s="29"/>
      <c r="QS102" s="29"/>
      <c r="QT102" s="29"/>
      <c r="QU102" s="29"/>
      <c r="QV102" s="29"/>
      <c r="QW102" s="29"/>
      <c r="QX102" s="29"/>
      <c r="QY102" s="29"/>
      <c r="QZ102" s="29"/>
      <c r="RA102" t="s">
        <v>0</v>
      </c>
      <c r="RJ102" s="20" t="s">
        <v>8</v>
      </c>
      <c r="RQ102" t="s">
        <v>0</v>
      </c>
      <c r="RR102" t="s">
        <v>0</v>
      </c>
      <c r="RS102" s="29"/>
      <c r="RT102" s="29"/>
      <c r="RU102" s="29"/>
      <c r="RV102" s="29"/>
      <c r="RW102" s="29"/>
      <c r="RX102" s="29"/>
      <c r="RY102" s="29"/>
      <c r="RZ102" s="29"/>
      <c r="SA102" s="29"/>
      <c r="SB102" s="29"/>
      <c r="SC102" s="29"/>
      <c r="SD102" s="29"/>
      <c r="SE102" s="29"/>
      <c r="SF102" s="29"/>
      <c r="SG102" s="29"/>
      <c r="SH102" s="29"/>
      <c r="SI102" s="29"/>
      <c r="SJ102" s="29"/>
      <c r="SK102" s="29"/>
      <c r="SL102" s="29"/>
      <c r="SM102" s="29"/>
      <c r="SN102" s="29"/>
      <c r="SO102" s="29"/>
      <c r="SP102" s="29"/>
      <c r="SQ102" s="29"/>
      <c r="SR102" s="29"/>
      <c r="SS102" s="29"/>
      <c r="ST102" s="29"/>
      <c r="SU102" s="29"/>
      <c r="SV102" s="29"/>
      <c r="SW102" s="29"/>
      <c r="SX102" t="s">
        <v>0</v>
      </c>
    </row>
    <row r="103" spans="1:520" ht="15.75" thickBot="1" x14ac:dyDescent="0.3">
      <c r="Z103" t="s">
        <v>0</v>
      </c>
      <c r="DQ103" t="s">
        <v>0</v>
      </c>
      <c r="DR103" t="s">
        <v>0</v>
      </c>
      <c r="DS103" s="52">
        <v>0.02</v>
      </c>
      <c r="DT103" s="51">
        <v>5.0799999999999998E-2</v>
      </c>
      <c r="DU103" s="55">
        <v>2.1299999999999999E-2</v>
      </c>
      <c r="DV103" s="29"/>
      <c r="DW103" s="29"/>
      <c r="DX103" s="55">
        <v>5.5500000000000001E-2</v>
      </c>
      <c r="DY103" s="55">
        <v>6.1499999999999999E-2</v>
      </c>
      <c r="DZ103" s="55">
        <v>3.9100000000000003E-2</v>
      </c>
      <c r="EA103" s="52">
        <v>6.4000000000000003E-3</v>
      </c>
      <c r="EB103" s="52">
        <v>4.4999999999999997E-3</v>
      </c>
      <c r="EC103" s="29"/>
      <c r="ED103" s="29"/>
      <c r="EE103" s="55">
        <v>3.1800000000000002E-2</v>
      </c>
      <c r="EF103" s="51">
        <v>6.7699999999999996E-2</v>
      </c>
      <c r="EG103" s="49">
        <v>8.0999999999999996E-3</v>
      </c>
      <c r="EH103" s="52">
        <v>6.6E-3</v>
      </c>
      <c r="EI103" s="49">
        <v>4.7600000000000003E-2</v>
      </c>
      <c r="EJ103" s="29"/>
      <c r="EK103" s="29"/>
      <c r="EL103" s="51">
        <v>2.63E-2</v>
      </c>
      <c r="EM103" s="52">
        <v>1.24E-2</v>
      </c>
      <c r="EN103" s="57">
        <v>3.5000000000000001E-3</v>
      </c>
      <c r="EO103" s="52">
        <v>1.9199999999999998E-2</v>
      </c>
      <c r="EP103" s="52">
        <v>-7.4000000000000003E-3</v>
      </c>
      <c r="EQ103" s="29"/>
      <c r="ER103" s="29"/>
      <c r="ES103" s="51">
        <v>4.1000000000000003E-3</v>
      </c>
      <c r="ET103" s="51">
        <v>-1.2200000000000001E-2</v>
      </c>
      <c r="EU103" s="55">
        <v>-3.3E-3</v>
      </c>
      <c r="EV103" s="51">
        <v>5.4800000000000001E-2</v>
      </c>
      <c r="EW103" s="29"/>
      <c r="FB103" s="57">
        <v>0.1113</v>
      </c>
      <c r="FC103" s="58">
        <v>9.4600000000000004E-2</v>
      </c>
      <c r="FD103" s="57">
        <v>0.17169999999999999</v>
      </c>
      <c r="FE103" s="51">
        <v>5.4800000000000001E-2</v>
      </c>
      <c r="FG103" t="s">
        <v>0</v>
      </c>
      <c r="FH103" t="s">
        <v>0</v>
      </c>
      <c r="FI103" s="52">
        <v>5.04E-2</v>
      </c>
      <c r="FJ103" s="29"/>
      <c r="FK103" s="29"/>
      <c r="FL103" s="57">
        <v>4.7899999999999998E-2</v>
      </c>
      <c r="FM103" s="52">
        <v>5.04E-2</v>
      </c>
      <c r="FN103" s="52">
        <v>3.2300000000000002E-2</v>
      </c>
      <c r="FO103" s="53">
        <v>2.0199999999999999E-2</v>
      </c>
      <c r="FP103" s="49">
        <v>4.3499999999999997E-2</v>
      </c>
      <c r="FQ103" s="29"/>
      <c r="FR103" s="29"/>
      <c r="FS103" s="52">
        <v>1.89E-2</v>
      </c>
      <c r="FT103" s="52">
        <v>3.7400000000000003E-2</v>
      </c>
      <c r="FU103" s="52">
        <v>5.0700000000000002E-2</v>
      </c>
      <c r="FV103" s="52">
        <v>4.9399999999999999E-2</v>
      </c>
      <c r="FW103" s="52">
        <v>7.0300000000000001E-2</v>
      </c>
      <c r="FX103" s="29"/>
      <c r="FY103" s="29"/>
      <c r="FZ103" s="57">
        <v>6.6500000000000004E-2</v>
      </c>
      <c r="GA103" s="57">
        <v>5.6099999999999997E-2</v>
      </c>
      <c r="GB103" s="49">
        <v>3.6299999999999999E-2</v>
      </c>
      <c r="GC103" s="57">
        <v>4.5199999999999997E-2</v>
      </c>
      <c r="GD103" s="57">
        <v>6.83E-2</v>
      </c>
      <c r="GE103" s="29"/>
      <c r="GF103" s="29"/>
      <c r="GG103" s="58">
        <v>6.1800000000000001E-2</v>
      </c>
      <c r="GH103" s="55">
        <v>8.2900000000000001E-2</v>
      </c>
      <c r="GI103" s="58">
        <v>9.6299999999999997E-2</v>
      </c>
      <c r="GJ103" s="49">
        <v>9.6600000000000005E-2</v>
      </c>
      <c r="GK103" s="49">
        <v>7.9200000000000007E-2</v>
      </c>
      <c r="GL103" s="29"/>
      <c r="GM103" s="29"/>
      <c r="GR103" s="19" t="s">
        <v>7</v>
      </c>
      <c r="GX103" t="s">
        <v>0</v>
      </c>
      <c r="GY103" t="s">
        <v>0</v>
      </c>
      <c r="GZ103" s="55">
        <v>6.13E-2</v>
      </c>
      <c r="HA103" s="55">
        <v>6.6799999999999998E-2</v>
      </c>
      <c r="HB103" s="55">
        <v>6.1800000000000001E-2</v>
      </c>
      <c r="HC103" s="58">
        <v>5.0999999999999997E-2</v>
      </c>
      <c r="HD103" s="51">
        <v>8.3699999999999997E-2</v>
      </c>
      <c r="HE103" s="29"/>
      <c r="HF103" s="29"/>
      <c r="HG103" s="51">
        <v>8.2699999999999996E-2</v>
      </c>
      <c r="HH103" s="51">
        <v>8.7099999999999997E-2</v>
      </c>
      <c r="HI103" s="51">
        <v>7.0800000000000002E-2</v>
      </c>
      <c r="HJ103" s="51">
        <v>3.5499999999999997E-2</v>
      </c>
      <c r="HK103" s="51">
        <v>7.9000000000000008E-3</v>
      </c>
      <c r="HL103" s="29"/>
      <c r="HM103" s="29"/>
      <c r="HN103" s="51">
        <v>2.6700000000000002E-2</v>
      </c>
      <c r="HO103" s="51">
        <v>1.89E-2</v>
      </c>
      <c r="HP103" s="51">
        <v>5.1000000000000004E-3</v>
      </c>
      <c r="HQ103" s="55">
        <v>-5.7000000000000002E-3</v>
      </c>
      <c r="HR103" s="55">
        <v>-2.0000000000000001E-4</v>
      </c>
      <c r="HS103" s="29"/>
      <c r="HT103" s="29"/>
      <c r="HU103" s="55">
        <v>3.5999999999999999E-3</v>
      </c>
      <c r="HV103" s="58">
        <v>6.6E-3</v>
      </c>
      <c r="HW103" s="58">
        <v>1.34E-2</v>
      </c>
      <c r="HX103" s="58">
        <v>-1.5800000000000002E-2</v>
      </c>
      <c r="HY103" s="56">
        <v>1.54E-2</v>
      </c>
      <c r="HZ103" s="29"/>
      <c r="IA103" s="29"/>
      <c r="IB103" s="58">
        <v>2.6599999999999999E-2</v>
      </c>
      <c r="IC103" s="56">
        <v>2.0000000000000001E-4</v>
      </c>
      <c r="ID103" s="29"/>
      <c r="IP103" t="s">
        <v>0</v>
      </c>
      <c r="IQ103" t="s">
        <v>0</v>
      </c>
      <c r="IR103" s="49">
        <v>1.52E-2</v>
      </c>
      <c r="IS103" s="60">
        <v>1.03E-2</v>
      </c>
      <c r="IT103" s="53">
        <v>2.1100000000000001E-2</v>
      </c>
      <c r="IU103" s="29"/>
      <c r="IV103" s="29"/>
      <c r="IW103" s="51">
        <v>1.1900000000000001E-2</v>
      </c>
      <c r="IX103" s="53">
        <v>1.83E-2</v>
      </c>
      <c r="IY103" s="53">
        <v>3.0200000000000001E-2</v>
      </c>
      <c r="IZ103" s="53">
        <v>1.9699999999999999E-2</v>
      </c>
      <c r="JA103" s="52">
        <v>8.8999999999999999E-3</v>
      </c>
      <c r="JB103" s="29"/>
      <c r="JC103" s="29"/>
      <c r="JD103" s="58">
        <v>3.4700000000000002E-2</v>
      </c>
      <c r="JE103" s="53">
        <v>3.5999999999999997E-2</v>
      </c>
      <c r="JF103" s="53">
        <v>5.4600000000000003E-2</v>
      </c>
      <c r="JG103" s="49">
        <v>3.5400000000000001E-2</v>
      </c>
      <c r="JH103" s="53">
        <v>4.53E-2</v>
      </c>
      <c r="JI103" s="29"/>
      <c r="JJ103" s="29"/>
      <c r="JK103" s="53">
        <v>5.5599999999999997E-2</v>
      </c>
      <c r="JL103" s="58">
        <v>8.3900000000000002E-2</v>
      </c>
      <c r="JM103" s="49">
        <v>0.1014</v>
      </c>
      <c r="JN103" s="51">
        <v>8.2500000000000004E-2</v>
      </c>
      <c r="JO103" s="56">
        <v>5.9799999999999999E-2</v>
      </c>
      <c r="JP103" s="29"/>
      <c r="JR103" s="53">
        <v>3.7699999999999997E-2</v>
      </c>
      <c r="JS103" s="53">
        <v>4.6899999999999997E-2</v>
      </c>
      <c r="JT103" s="56">
        <v>6.7199999999999996E-2</v>
      </c>
      <c r="JU103" s="56">
        <v>8.6099999999999996E-2</v>
      </c>
      <c r="JV103" s="56">
        <v>7.6499999999999999E-2</v>
      </c>
      <c r="JX103" s="19" t="s">
        <v>7</v>
      </c>
      <c r="KI103" t="s">
        <v>0</v>
      </c>
      <c r="KJ103" t="s">
        <v>0</v>
      </c>
      <c r="KK103" s="19" t="s">
        <v>7</v>
      </c>
      <c r="KL103" s="29"/>
      <c r="KM103" s="57">
        <v>1.26E-2</v>
      </c>
      <c r="KN103" s="52">
        <v>6.7999999999999996E-3</v>
      </c>
      <c r="KO103" s="53">
        <v>2.0799999999999999E-2</v>
      </c>
      <c r="KP103" s="58">
        <v>2.01E-2</v>
      </c>
      <c r="KQ103" s="55">
        <v>1.44E-2</v>
      </c>
      <c r="KR103" s="29"/>
      <c r="KS103" s="29"/>
      <c r="KT103" s="53">
        <v>2.4E-2</v>
      </c>
      <c r="KU103" s="53">
        <v>2.1299999999999999E-2</v>
      </c>
      <c r="KV103" s="53">
        <v>3.3799999999999997E-2</v>
      </c>
      <c r="KW103" s="58">
        <v>2.4799999999999999E-2</v>
      </c>
      <c r="KX103" s="52">
        <v>3.78E-2</v>
      </c>
      <c r="KY103" s="29"/>
      <c r="KZ103" s="29"/>
      <c r="LA103" s="58">
        <v>3.1699999999999999E-2</v>
      </c>
      <c r="LB103" s="58">
        <v>3.9300000000000002E-2</v>
      </c>
      <c r="LC103" s="53">
        <v>4.4999999999999998E-2</v>
      </c>
      <c r="LD103" s="52">
        <v>4.82E-2</v>
      </c>
      <c r="LE103" s="53">
        <v>1.9199999999999998E-2</v>
      </c>
      <c r="LF103" s="29"/>
      <c r="LG103" s="29"/>
      <c r="LH103" s="53">
        <v>2.98E-2</v>
      </c>
      <c r="LI103" s="53">
        <v>4.5999999999999999E-2</v>
      </c>
      <c r="LJ103" s="53">
        <v>6.7400000000000002E-2</v>
      </c>
      <c r="LK103" s="52">
        <v>6.0199999999999997E-2</v>
      </c>
      <c r="LL103" s="51">
        <v>5.7799999999999997E-2</v>
      </c>
      <c r="LM103" s="29"/>
      <c r="LN103" s="29"/>
      <c r="LO103" s="51">
        <v>6.5100000000000005E-2</v>
      </c>
      <c r="MC103" t="s">
        <v>0</v>
      </c>
      <c r="MD103" t="s">
        <v>0</v>
      </c>
      <c r="ME103" s="51">
        <v>1.3899999999999999E-2</v>
      </c>
      <c r="MF103" s="57">
        <v>1.6299999999999999E-2</v>
      </c>
      <c r="MG103" s="60">
        <v>2.0400000000000001E-2</v>
      </c>
      <c r="MH103" s="55">
        <v>3.3300000000000003E-2</v>
      </c>
      <c r="MI103" s="29"/>
      <c r="MJ103" s="29"/>
      <c r="MK103" s="55">
        <v>2.8500000000000001E-2</v>
      </c>
      <c r="ML103" s="60">
        <v>9.6299999999999997E-2</v>
      </c>
      <c r="MM103" s="60">
        <v>4.5900000000000003E-2</v>
      </c>
      <c r="MN103" s="60">
        <v>7.2400000000000006E-2</v>
      </c>
      <c r="MO103" s="60">
        <v>5.9700000000000003E-2</v>
      </c>
      <c r="MP103" s="29"/>
      <c r="MQ103" s="29"/>
      <c r="MR103" s="57">
        <v>6.9000000000000006E-2</v>
      </c>
      <c r="MS103" s="57">
        <v>5.6899999999999999E-2</v>
      </c>
      <c r="MT103" s="57">
        <v>4.2099999999999999E-2</v>
      </c>
      <c r="MU103" s="49">
        <v>5.8400000000000001E-2</v>
      </c>
      <c r="MV103" s="49">
        <v>7.3099999999999998E-2</v>
      </c>
      <c r="MW103" s="29"/>
      <c r="MX103" s="29"/>
      <c r="MY103" s="57">
        <v>9.69E-2</v>
      </c>
      <c r="MZ103" s="57">
        <v>0.12509999999999999</v>
      </c>
      <c r="NA103" s="57">
        <v>0.17430000000000001</v>
      </c>
      <c r="NB103" s="57">
        <v>0.1797</v>
      </c>
      <c r="NC103" s="57">
        <v>0.18909999999999999</v>
      </c>
      <c r="ND103" s="29"/>
      <c r="NE103" s="29"/>
      <c r="NF103" s="29"/>
      <c r="NG103" s="29"/>
      <c r="NH103" s="29"/>
      <c r="NI103" s="29"/>
      <c r="NQ103" s="19" t="s">
        <v>7</v>
      </c>
      <c r="NX103" t="s">
        <v>0</v>
      </c>
      <c r="NY103" t="s">
        <v>0</v>
      </c>
      <c r="NZ103" s="29"/>
      <c r="OA103" s="29"/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M103" s="19" t="s">
        <v>7</v>
      </c>
      <c r="PT103" t="s">
        <v>0</v>
      </c>
      <c r="PU103" t="s">
        <v>0</v>
      </c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J103" s="19" t="s">
        <v>7</v>
      </c>
      <c r="RQ103" t="s">
        <v>0</v>
      </c>
      <c r="RR103" t="s">
        <v>0</v>
      </c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</row>
    <row r="104" spans="1:520" ht="15.75" thickBot="1" x14ac:dyDescent="0.3">
      <c r="DQ104" t="s">
        <v>0</v>
      </c>
      <c r="DS104" s="51">
        <v>1.23E-2</v>
      </c>
      <c r="DT104" s="60">
        <v>2.18E-2</v>
      </c>
      <c r="DU104" s="60">
        <v>1.9900000000000001E-2</v>
      </c>
      <c r="DV104" s="29"/>
      <c r="DW104" s="29"/>
      <c r="DX104" s="49">
        <v>3.5999999999999997E-2</v>
      </c>
      <c r="DY104" s="49">
        <v>3.4700000000000002E-2</v>
      </c>
      <c r="DZ104" s="52">
        <v>3.49E-2</v>
      </c>
      <c r="EA104" s="55">
        <v>3.0999999999999999E-3</v>
      </c>
      <c r="EB104" s="55">
        <v>1.0699999999999999E-2</v>
      </c>
      <c r="EC104" s="29"/>
      <c r="ED104" s="29"/>
      <c r="EE104" s="51">
        <v>1.89E-2</v>
      </c>
      <c r="EF104" s="55">
        <v>2.3E-3</v>
      </c>
      <c r="EG104" s="52">
        <v>-9.4999999999999998E-3</v>
      </c>
      <c r="EH104" s="57">
        <v>-1.2500000000000001E-2</v>
      </c>
      <c r="EI104" s="55">
        <v>-2.4799999999999999E-2</v>
      </c>
      <c r="EJ104" s="29"/>
      <c r="EK104" s="29"/>
      <c r="EL104" s="52">
        <v>-4.4999999999999997E-3</v>
      </c>
      <c r="EM104" s="57">
        <v>6.7000000000000002E-3</v>
      </c>
      <c r="EN104" s="49">
        <v>-6.1000000000000004E-3</v>
      </c>
      <c r="EO104" s="57">
        <v>-1.55E-2</v>
      </c>
      <c r="EP104" s="51">
        <v>-2.0199999999999999E-2</v>
      </c>
      <c r="EQ104" s="29"/>
      <c r="ER104" s="29"/>
      <c r="ES104" s="52">
        <v>-3.9399999999999998E-2</v>
      </c>
      <c r="ET104" s="55">
        <v>-3.3599999999999998E-2</v>
      </c>
      <c r="EU104" s="51">
        <v>-2.3300000000000001E-2</v>
      </c>
      <c r="EV104" s="55">
        <v>-5.5800000000000002E-2</v>
      </c>
      <c r="EW104" s="29"/>
      <c r="FB104" s="60">
        <v>0.1077</v>
      </c>
      <c r="FC104" s="56">
        <v>7.6100000000000001E-2</v>
      </c>
      <c r="FD104" s="60">
        <v>9.9699999999999997E-2</v>
      </c>
      <c r="FE104" s="55">
        <v>-5.5800000000000002E-2</v>
      </c>
      <c r="FG104" t="s">
        <v>0</v>
      </c>
      <c r="FI104" s="60">
        <v>4.9700000000000001E-2</v>
      </c>
      <c r="FJ104" s="29"/>
      <c r="FK104" s="29"/>
      <c r="FL104" s="52">
        <v>4.58E-2</v>
      </c>
      <c r="FM104" s="55">
        <v>-1.4E-2</v>
      </c>
      <c r="FN104" s="56">
        <v>-1.8E-3</v>
      </c>
      <c r="FO104" s="55">
        <v>1.7100000000000001E-2</v>
      </c>
      <c r="FP104" s="57">
        <v>2.5899999999999999E-2</v>
      </c>
      <c r="FQ104" s="29"/>
      <c r="FR104" s="29"/>
      <c r="FS104" s="55">
        <v>1.3100000000000001E-2</v>
      </c>
      <c r="FT104" s="56">
        <v>2.58E-2</v>
      </c>
      <c r="FU104" s="56">
        <v>2.46E-2</v>
      </c>
      <c r="FV104" s="53">
        <v>3.1E-2</v>
      </c>
      <c r="FW104" s="56">
        <v>5.96E-2</v>
      </c>
      <c r="FX104" s="29"/>
      <c r="FY104" s="29"/>
      <c r="FZ104" s="55">
        <v>5.1799999999999999E-2</v>
      </c>
      <c r="GA104" s="55">
        <v>3.8199999999999998E-2</v>
      </c>
      <c r="GB104" s="55">
        <v>2.7799999999999998E-2</v>
      </c>
      <c r="GC104" s="49">
        <v>2.63E-2</v>
      </c>
      <c r="GD104" s="49">
        <v>1.21E-2</v>
      </c>
      <c r="GE104" s="29"/>
      <c r="GF104" s="29"/>
      <c r="GG104" s="55">
        <v>2.5700000000000001E-2</v>
      </c>
      <c r="GH104" s="58">
        <v>5.8700000000000002E-2</v>
      </c>
      <c r="GI104" s="49">
        <v>8.6999999999999994E-2</v>
      </c>
      <c r="GJ104" s="55">
        <v>8.2400000000000001E-2</v>
      </c>
      <c r="GK104" s="55">
        <v>6.9500000000000006E-2</v>
      </c>
      <c r="GL104" s="29"/>
      <c r="GM104" s="29"/>
      <c r="GR104" s="18" t="s">
        <v>6</v>
      </c>
      <c r="GX104" t="s">
        <v>0</v>
      </c>
      <c r="GZ104" s="51">
        <v>3.85E-2</v>
      </c>
      <c r="HA104" s="51">
        <v>5.2699999999999997E-2</v>
      </c>
      <c r="HB104" s="51">
        <v>5.0299999999999997E-2</v>
      </c>
      <c r="HC104" s="51">
        <v>4.0099999999999997E-2</v>
      </c>
      <c r="HD104" s="55">
        <v>7.6700000000000004E-2</v>
      </c>
      <c r="HE104" s="29"/>
      <c r="HF104" s="29"/>
      <c r="HG104" s="55">
        <v>6.6400000000000001E-2</v>
      </c>
      <c r="HH104" s="55">
        <v>4.5100000000000001E-2</v>
      </c>
      <c r="HI104" s="55">
        <v>2.0299999999999999E-2</v>
      </c>
      <c r="HJ104" s="58">
        <v>1.8599999999999998E-2</v>
      </c>
      <c r="HK104" s="58">
        <v>6.9999999999999999E-4</v>
      </c>
      <c r="HL104" s="29"/>
      <c r="HM104" s="29"/>
      <c r="HN104" s="58">
        <v>2.63E-2</v>
      </c>
      <c r="HO104" s="55">
        <v>5.3E-3</v>
      </c>
      <c r="HP104" s="55">
        <v>-1.12E-2</v>
      </c>
      <c r="HQ104" s="58">
        <v>-2.0500000000000001E-2</v>
      </c>
      <c r="HR104" s="56">
        <v>-2.0500000000000001E-2</v>
      </c>
      <c r="HS104" s="29"/>
      <c r="HT104" s="29"/>
      <c r="HU104" s="58">
        <v>-1.43E-2</v>
      </c>
      <c r="HV104" s="56">
        <v>-1.8100000000000002E-2</v>
      </c>
      <c r="HW104" s="56">
        <v>3.5000000000000001E-3</v>
      </c>
      <c r="HX104" s="56">
        <v>-1.8E-3</v>
      </c>
      <c r="HY104" s="58">
        <v>1E-3</v>
      </c>
      <c r="HZ104" s="29"/>
      <c r="IA104" s="29"/>
      <c r="IB104" s="56">
        <v>-8.3999999999999995E-3</v>
      </c>
      <c r="IC104" s="58">
        <v>-6.3E-3</v>
      </c>
      <c r="ID104" s="29"/>
      <c r="IP104" t="s">
        <v>0</v>
      </c>
      <c r="IR104" s="53">
        <v>-1.1999999999999999E-3</v>
      </c>
      <c r="IS104" s="53">
        <v>6.0000000000000001E-3</v>
      </c>
      <c r="IT104" s="60">
        <v>5.4999999999999997E-3</v>
      </c>
      <c r="IU104" s="29"/>
      <c r="IV104" s="29"/>
      <c r="IW104" s="58">
        <v>3.7000000000000002E-3</v>
      </c>
      <c r="IX104" s="52">
        <v>1.5800000000000002E-2</v>
      </c>
      <c r="IY104" s="56">
        <v>1E-4</v>
      </c>
      <c r="IZ104" s="52">
        <v>1.7500000000000002E-2</v>
      </c>
      <c r="JA104" s="60">
        <v>4.8999999999999998E-3</v>
      </c>
      <c r="JB104" s="29"/>
      <c r="JC104" s="29"/>
      <c r="JD104" s="52">
        <v>2.2499999999999999E-2</v>
      </c>
      <c r="JE104" s="49">
        <v>2.63E-2</v>
      </c>
      <c r="JF104" s="51">
        <v>5.3499999999999999E-2</v>
      </c>
      <c r="JG104" s="53">
        <v>3.4000000000000002E-2</v>
      </c>
      <c r="JH104" s="49">
        <v>4.3299999999999998E-2</v>
      </c>
      <c r="JI104" s="29"/>
      <c r="JJ104" s="29"/>
      <c r="JK104" s="49">
        <v>5.2499999999999998E-2</v>
      </c>
      <c r="JL104" s="49">
        <v>8.3900000000000002E-2</v>
      </c>
      <c r="JM104" s="51">
        <v>8.1299999999999997E-2</v>
      </c>
      <c r="JN104" s="49">
        <v>6.3399999999999998E-2</v>
      </c>
      <c r="JO104" s="53">
        <v>2.4500000000000001E-2</v>
      </c>
      <c r="JP104" s="29"/>
      <c r="JR104" s="49">
        <v>2.92E-2</v>
      </c>
      <c r="JS104" s="56">
        <v>4.2900000000000001E-2</v>
      </c>
      <c r="JT104" s="53">
        <v>5.7599999999999998E-2</v>
      </c>
      <c r="JU104" s="53">
        <v>4.99E-2</v>
      </c>
      <c r="JV104" s="53">
        <v>2.1700000000000001E-2</v>
      </c>
      <c r="JX104" s="18" t="s">
        <v>6</v>
      </c>
      <c r="KK104" s="18" t="s">
        <v>6</v>
      </c>
      <c r="KL104" s="29"/>
      <c r="KM104" s="51">
        <v>5.3E-3</v>
      </c>
      <c r="KN104" s="58">
        <v>4.1999999999999997E-3</v>
      </c>
      <c r="KO104" s="52">
        <v>1.6799999999999999E-2</v>
      </c>
      <c r="KP104" s="55">
        <v>1.52E-2</v>
      </c>
      <c r="KQ104" s="58">
        <v>4.7999999999999996E-3</v>
      </c>
      <c r="KR104" s="29"/>
      <c r="KS104" s="29"/>
      <c r="KT104" s="57">
        <v>5.1999999999999998E-3</v>
      </c>
      <c r="KU104" s="57">
        <v>9.5999999999999992E-3</v>
      </c>
      <c r="KV104" s="56">
        <v>2.5999999999999999E-3</v>
      </c>
      <c r="KW104" s="56">
        <v>2.3199999999999998E-2</v>
      </c>
      <c r="KX104" s="58">
        <v>3.6700000000000003E-2</v>
      </c>
      <c r="KY104" s="29"/>
      <c r="KZ104" s="29"/>
      <c r="LA104" s="52">
        <v>3.1199999999999999E-2</v>
      </c>
      <c r="LB104" s="51">
        <v>3.6400000000000002E-2</v>
      </c>
      <c r="LC104" s="58">
        <v>2.9600000000000001E-2</v>
      </c>
      <c r="LD104" s="53">
        <v>3.5799999999999998E-2</v>
      </c>
      <c r="LE104" s="51">
        <v>-6.1000000000000004E-3</v>
      </c>
      <c r="LF104" s="29"/>
      <c r="LG104" s="29"/>
      <c r="LH104" s="58">
        <v>-4.0000000000000002E-4</v>
      </c>
      <c r="LI104" s="51">
        <v>2.1100000000000001E-2</v>
      </c>
      <c r="LJ104" s="51">
        <v>3.2000000000000001E-2</v>
      </c>
      <c r="LK104" s="51">
        <v>2.5899999999999999E-2</v>
      </c>
      <c r="LL104" s="49">
        <v>3.0099999999999998E-2</v>
      </c>
      <c r="LM104" s="29"/>
      <c r="LN104" s="29"/>
      <c r="LO104" s="52">
        <v>4.2799999999999998E-2</v>
      </c>
      <c r="ME104" s="57">
        <v>2.7000000000000001E-3</v>
      </c>
      <c r="MF104" s="55">
        <v>1.4999999999999999E-2</v>
      </c>
      <c r="MG104" s="49">
        <v>1.7299999999999999E-2</v>
      </c>
      <c r="MH104" s="49">
        <v>2.6800000000000001E-2</v>
      </c>
      <c r="MI104" s="29"/>
      <c r="MJ104" s="29"/>
      <c r="MK104" s="60">
        <v>2.7300000000000001E-2</v>
      </c>
      <c r="ML104" s="58">
        <v>-4.7999999999999996E-3</v>
      </c>
      <c r="MM104" s="49">
        <v>1.0800000000000001E-2</v>
      </c>
      <c r="MN104" s="56">
        <v>3.1300000000000001E-2</v>
      </c>
      <c r="MO104" s="56">
        <v>3.7600000000000001E-2</v>
      </c>
      <c r="MP104" s="29"/>
      <c r="MQ104" s="29"/>
      <c r="MR104" s="49">
        <v>2.4899999999999999E-2</v>
      </c>
      <c r="MS104" s="49">
        <v>2.8799999999999999E-2</v>
      </c>
      <c r="MT104" s="49">
        <v>3.7999999999999999E-2</v>
      </c>
      <c r="MU104" s="57">
        <v>3.2199999999999999E-2</v>
      </c>
      <c r="MV104" s="57">
        <v>4.4400000000000002E-2</v>
      </c>
      <c r="MW104" s="29"/>
      <c r="MX104" s="29"/>
      <c r="MY104" s="49">
        <v>4.1000000000000003E-3</v>
      </c>
      <c r="MZ104" s="49">
        <v>-1.35E-2</v>
      </c>
      <c r="NA104" s="58">
        <v>-1.21E-2</v>
      </c>
      <c r="NB104" s="58">
        <v>2.0999999999999999E-3</v>
      </c>
      <c r="NC104" s="58">
        <v>-5.5999999999999999E-3</v>
      </c>
      <c r="ND104" s="29"/>
      <c r="NE104" s="29"/>
      <c r="NF104" s="29"/>
      <c r="NG104" s="29"/>
      <c r="NH104" s="29"/>
      <c r="NI104" s="29"/>
      <c r="NQ104" s="18" t="s">
        <v>6</v>
      </c>
      <c r="NZ104" s="29"/>
      <c r="OA104" s="29"/>
      <c r="OB104" s="29"/>
      <c r="OC104" s="29"/>
      <c r="OD104" s="29"/>
      <c r="OE104" s="29"/>
      <c r="OF104" s="29"/>
      <c r="OG104" s="29"/>
      <c r="OH104" s="29"/>
      <c r="OI104" s="29"/>
      <c r="OJ104" s="29"/>
      <c r="OK104" s="29"/>
      <c r="OL104" s="29"/>
      <c r="OM104" s="29"/>
      <c r="ON104" s="29"/>
      <c r="OO104" s="29"/>
      <c r="OP104" s="29"/>
      <c r="OQ104" s="29"/>
      <c r="OR104" s="29"/>
      <c r="OS104" s="29"/>
      <c r="OT104" s="29"/>
      <c r="OU104" s="29"/>
      <c r="OV104" s="29"/>
      <c r="OW104" s="29"/>
      <c r="OX104" s="29"/>
      <c r="OY104" s="29"/>
      <c r="OZ104" s="29"/>
      <c r="PA104" s="29"/>
      <c r="PB104" s="29"/>
      <c r="PC104" s="29"/>
      <c r="PD104" s="29"/>
      <c r="PM104" s="18" t="s">
        <v>6</v>
      </c>
      <c r="PN104" t="s">
        <v>0</v>
      </c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J104" s="18" t="s">
        <v>6</v>
      </c>
      <c r="RK104" t="s">
        <v>0</v>
      </c>
      <c r="RS104" s="29"/>
      <c r="RT104" s="29"/>
      <c r="RU104" s="29"/>
      <c r="RV104" s="29"/>
      <c r="RW104" s="29"/>
      <c r="RX104" s="29"/>
      <c r="RY104" s="29"/>
      <c r="RZ104" s="29"/>
      <c r="SA104" s="29"/>
      <c r="SB104" s="29"/>
      <c r="SC104" s="29"/>
      <c r="SD104" s="29"/>
      <c r="SE104" s="29"/>
      <c r="SF104" s="29"/>
      <c r="SG104" s="29"/>
      <c r="SH104" s="29"/>
      <c r="SI104" s="29"/>
      <c r="SJ104" s="29"/>
      <c r="SK104" s="29"/>
      <c r="SL104" s="29"/>
      <c r="SM104" s="29"/>
      <c r="SN104" s="29"/>
      <c r="SO104" s="29"/>
      <c r="SP104" s="29"/>
      <c r="SQ104" s="29"/>
      <c r="SR104" s="29"/>
      <c r="SS104" s="29"/>
      <c r="ST104" s="29"/>
      <c r="SU104" s="29"/>
      <c r="SV104" s="29"/>
      <c r="SW104" s="29"/>
    </row>
    <row r="105" spans="1:520" ht="15.75" thickBot="1" x14ac:dyDescent="0.3">
      <c r="DQ105" t="s">
        <v>0</v>
      </c>
      <c r="DS105" s="56">
        <v>-3.2000000000000002E-3</v>
      </c>
      <c r="DT105" s="55">
        <v>1.2800000000000001E-2</v>
      </c>
      <c r="DU105" s="51">
        <v>6.1000000000000004E-3</v>
      </c>
      <c r="DV105" s="29"/>
      <c r="DW105" s="29"/>
      <c r="DX105" s="53">
        <v>2.63E-2</v>
      </c>
      <c r="DY105" s="57">
        <v>1.2999999999999999E-2</v>
      </c>
      <c r="DZ105" s="57">
        <v>5.3E-3</v>
      </c>
      <c r="EA105" s="51">
        <v>-2.2000000000000001E-3</v>
      </c>
      <c r="EB105" s="51">
        <v>-2.5999999999999999E-3</v>
      </c>
      <c r="EC105" s="29"/>
      <c r="ED105" s="29"/>
      <c r="EE105" s="52">
        <v>-3.09E-2</v>
      </c>
      <c r="EF105" s="52">
        <v>-6.1600000000000002E-2</v>
      </c>
      <c r="EG105" s="57">
        <v>-4.2099999999999999E-2</v>
      </c>
      <c r="EH105" s="49">
        <v>-2.0899999999999998E-2</v>
      </c>
      <c r="EI105" s="52">
        <v>-2.5000000000000001E-2</v>
      </c>
      <c r="EJ105" s="29"/>
      <c r="EK105" s="29"/>
      <c r="EL105" s="57">
        <v>-2.93E-2</v>
      </c>
      <c r="EM105" s="51">
        <v>-3.2500000000000001E-2</v>
      </c>
      <c r="EN105" s="51">
        <v>-1.24E-2</v>
      </c>
      <c r="EO105" s="51">
        <v>-2.2499999999999999E-2</v>
      </c>
      <c r="EP105" s="57">
        <v>-2.64E-2</v>
      </c>
      <c r="EQ105" s="29"/>
      <c r="ER105" s="29"/>
      <c r="ES105" s="55">
        <v>-4.5100000000000001E-2</v>
      </c>
      <c r="ET105" s="60">
        <v>-5.2999999999999999E-2</v>
      </c>
      <c r="EU105" s="60">
        <v>-7.4700000000000003E-2</v>
      </c>
      <c r="EV105" s="52">
        <v>-0.1038</v>
      </c>
      <c r="EW105" s="29"/>
      <c r="FB105" s="51">
        <v>7.7100000000000002E-2</v>
      </c>
      <c r="FC105" s="52">
        <v>5.1700000000000003E-2</v>
      </c>
      <c r="FD105" s="52">
        <v>7.5399999999999995E-2</v>
      </c>
      <c r="FE105" s="52">
        <v>-0.1038</v>
      </c>
      <c r="FG105" t="s">
        <v>0</v>
      </c>
      <c r="FH105" t="s">
        <v>0</v>
      </c>
      <c r="FI105" s="57">
        <v>3.3099999999999997E-2</v>
      </c>
      <c r="FJ105" s="29"/>
      <c r="FK105" s="29"/>
      <c r="FL105" s="58">
        <v>1.8499999999999999E-2</v>
      </c>
      <c r="FM105" s="56">
        <v>-1.5599999999999999E-2</v>
      </c>
      <c r="FN105" s="58">
        <v>-2.4400000000000002E-2</v>
      </c>
      <c r="FO105" s="52">
        <v>1.5800000000000002E-2</v>
      </c>
      <c r="FP105" s="55">
        <v>2.4500000000000001E-2</v>
      </c>
      <c r="FQ105" s="29"/>
      <c r="FR105" s="29"/>
      <c r="FS105" s="60">
        <v>-8.0000000000000004E-4</v>
      </c>
      <c r="FT105" s="53">
        <v>1.49E-2</v>
      </c>
      <c r="FU105" s="53">
        <v>2.2599999999999999E-2</v>
      </c>
      <c r="FV105" s="56">
        <v>1.5299999999999999E-2</v>
      </c>
      <c r="FW105" s="58">
        <v>4.6399999999999997E-2</v>
      </c>
      <c r="FX105" s="29"/>
      <c r="FY105" s="29"/>
      <c r="FZ105" s="60">
        <v>1.7500000000000002E-2</v>
      </c>
      <c r="GA105" s="52">
        <v>8.9999999999999998E-4</v>
      </c>
      <c r="GB105" s="57">
        <v>1.9099999999999999E-2</v>
      </c>
      <c r="GC105" s="55">
        <v>1.8599999999999998E-2</v>
      </c>
      <c r="GD105" s="55">
        <v>1.37E-2</v>
      </c>
      <c r="GE105" s="29"/>
      <c r="GF105" s="29"/>
      <c r="GG105" s="49">
        <v>1.7399999999999999E-2</v>
      </c>
      <c r="GH105" s="57">
        <v>-1.1900000000000001E-2</v>
      </c>
      <c r="GI105" s="57">
        <v>5.1999999999999998E-3</v>
      </c>
      <c r="GJ105" s="57">
        <v>-2.0500000000000001E-2</v>
      </c>
      <c r="GK105" s="56">
        <v>-5.5999999999999999E-3</v>
      </c>
      <c r="GL105" s="29"/>
      <c r="GM105" s="29"/>
      <c r="GR105" s="37" t="s">
        <v>31</v>
      </c>
      <c r="GX105" t="s">
        <v>0</v>
      </c>
      <c r="GZ105" s="58">
        <v>-3.6900000000000002E-2</v>
      </c>
      <c r="HA105" s="58">
        <v>-3.8699999999999998E-2</v>
      </c>
      <c r="HB105" s="58">
        <v>-4.1999999999999997E-3</v>
      </c>
      <c r="HC105" s="55">
        <v>3.7999999999999999E-2</v>
      </c>
      <c r="HD105" s="58">
        <v>4.1000000000000003E-3</v>
      </c>
      <c r="HE105" s="29"/>
      <c r="HF105" s="29"/>
      <c r="HG105" s="58">
        <v>-3.2899999999999999E-2</v>
      </c>
      <c r="HH105" s="58">
        <v>2.2000000000000001E-3</v>
      </c>
      <c r="HI105" s="58">
        <v>3.7000000000000002E-3</v>
      </c>
      <c r="HJ105" s="56">
        <v>1.06E-2</v>
      </c>
      <c r="HK105" s="55">
        <v>-1.34E-2</v>
      </c>
      <c r="HL105" s="29"/>
      <c r="HM105" s="29"/>
      <c r="HN105" s="55">
        <v>-3.0200000000000001E-2</v>
      </c>
      <c r="HO105" s="58">
        <v>-3.3E-3</v>
      </c>
      <c r="HP105" s="58">
        <v>-2.24E-2</v>
      </c>
      <c r="HQ105" s="56">
        <v>-2.3599999999999999E-2</v>
      </c>
      <c r="HR105" s="52">
        <v>-2.4E-2</v>
      </c>
      <c r="HS105" s="29"/>
      <c r="HT105" s="29"/>
      <c r="HU105" s="56">
        <v>-2.58E-2</v>
      </c>
      <c r="HV105" s="55">
        <v>-3.56E-2</v>
      </c>
      <c r="HW105" s="55">
        <v>-3.8699999999999998E-2</v>
      </c>
      <c r="HX105" s="55">
        <v>-4.2900000000000001E-2</v>
      </c>
      <c r="HY105" s="52">
        <v>-3.2899999999999999E-2</v>
      </c>
      <c r="HZ105" s="29"/>
      <c r="IA105" s="29"/>
      <c r="IB105" s="52">
        <v>-2.8899999999999999E-2</v>
      </c>
      <c r="IC105" s="55">
        <v>-6.6E-3</v>
      </c>
      <c r="ID105" s="29"/>
      <c r="IP105" t="s">
        <v>0</v>
      </c>
      <c r="IR105" s="58">
        <v>-3.5000000000000001E-3</v>
      </c>
      <c r="IS105" s="56">
        <v>-6.4999999999999997E-3</v>
      </c>
      <c r="IT105" s="56">
        <v>-1.2699999999999999E-2</v>
      </c>
      <c r="IU105" s="29"/>
      <c r="IV105" s="29"/>
      <c r="IW105" s="52">
        <v>6.9999999999999999E-4</v>
      </c>
      <c r="IX105" s="56">
        <v>-3.5000000000000001E-3</v>
      </c>
      <c r="IY105" s="58">
        <v>-4.0000000000000001E-3</v>
      </c>
      <c r="IZ105" s="56">
        <v>-6.4000000000000003E-3</v>
      </c>
      <c r="JA105" s="53">
        <v>-8.0000000000000004E-4</v>
      </c>
      <c r="JB105" s="29"/>
      <c r="JC105" s="29"/>
      <c r="JD105" s="53">
        <v>4.0000000000000002E-4</v>
      </c>
      <c r="JE105" s="52">
        <v>5.7000000000000002E-3</v>
      </c>
      <c r="JF105" s="52">
        <v>2.5000000000000001E-3</v>
      </c>
      <c r="JG105" s="52">
        <v>2.6200000000000001E-2</v>
      </c>
      <c r="JH105" s="52">
        <v>1.8E-3</v>
      </c>
      <c r="JI105" s="29"/>
      <c r="JJ105" s="29"/>
      <c r="JK105" s="52">
        <v>-8.9999999999999998E-4</v>
      </c>
      <c r="JL105" s="56">
        <v>-2.6200000000000001E-2</v>
      </c>
      <c r="JM105" s="56">
        <v>-2.0999999999999999E-3</v>
      </c>
      <c r="JN105" s="56">
        <v>3.78E-2</v>
      </c>
      <c r="JO105" s="49">
        <v>1.46E-2</v>
      </c>
      <c r="JP105" s="29"/>
      <c r="JR105" s="56">
        <v>2.3300000000000001E-2</v>
      </c>
      <c r="JS105" s="60">
        <v>-4.3E-3</v>
      </c>
      <c r="JT105" s="60">
        <v>-1.9199999999999998E-2</v>
      </c>
      <c r="JU105" s="49">
        <v>3.0000000000000001E-3</v>
      </c>
      <c r="JV105" s="49">
        <v>-5.4199999999999998E-2</v>
      </c>
      <c r="JX105" s="37" t="s">
        <v>31</v>
      </c>
      <c r="KK105" s="37" t="s">
        <v>31</v>
      </c>
      <c r="KL105" s="29"/>
      <c r="KM105" s="60">
        <v>-1.1000000000000001E-3</v>
      </c>
      <c r="KN105" s="60">
        <v>-6.6E-3</v>
      </c>
      <c r="KO105" s="56">
        <v>2.3E-3</v>
      </c>
      <c r="KP105" s="51">
        <v>-9.9000000000000008E-3</v>
      </c>
      <c r="KQ105" s="56">
        <v>2.3999999999999998E-3</v>
      </c>
      <c r="KR105" s="29"/>
      <c r="KS105" s="29"/>
      <c r="KT105" s="51">
        <v>3.2000000000000002E-3</v>
      </c>
      <c r="KU105" s="51">
        <v>-9.1000000000000004E-3</v>
      </c>
      <c r="KV105" s="58">
        <v>2.3999999999999998E-3</v>
      </c>
      <c r="KW105" s="53">
        <v>1.4999999999999999E-2</v>
      </c>
      <c r="KX105" s="56">
        <v>2.0299999999999999E-2</v>
      </c>
      <c r="KY105" s="29"/>
      <c r="KZ105" s="29"/>
      <c r="LA105" s="56">
        <v>1.7999999999999999E-2</v>
      </c>
      <c r="LB105" s="56">
        <v>1.03E-2</v>
      </c>
      <c r="LC105" s="51">
        <v>-3.3E-3</v>
      </c>
      <c r="LD105" s="58">
        <v>1.8700000000000001E-2</v>
      </c>
      <c r="LE105" s="58">
        <v>-6.4999999999999997E-3</v>
      </c>
      <c r="LF105" s="29"/>
      <c r="LG105" s="29"/>
      <c r="LH105" s="56">
        <v>-8.2000000000000007E-3</v>
      </c>
      <c r="LI105" s="56">
        <v>1.04E-2</v>
      </c>
      <c r="LJ105" s="58">
        <v>-2.2700000000000001E-2</v>
      </c>
      <c r="LK105" s="58">
        <v>-2.8299999999999999E-2</v>
      </c>
      <c r="LL105" s="52">
        <v>2.69E-2</v>
      </c>
      <c r="LM105" s="29"/>
      <c r="LN105" s="29"/>
      <c r="LO105" s="49">
        <v>1.43E-2</v>
      </c>
      <c r="ME105" s="53">
        <v>5.9999999999999995E-4</v>
      </c>
      <c r="MF105" s="51">
        <v>6.1000000000000004E-3</v>
      </c>
      <c r="MG105" s="55">
        <v>-1.11E-2</v>
      </c>
      <c r="MH105" s="60">
        <v>1.06E-2</v>
      </c>
      <c r="MI105" s="29"/>
      <c r="MJ105" s="29"/>
      <c r="MK105" s="49">
        <v>8.3000000000000001E-3</v>
      </c>
      <c r="ML105" s="55">
        <v>-1.66E-2</v>
      </c>
      <c r="MM105" s="55">
        <v>7.4999999999999997E-3</v>
      </c>
      <c r="MN105" s="58">
        <v>1.72E-2</v>
      </c>
      <c r="MO105" s="58">
        <v>2.8000000000000001E-2</v>
      </c>
      <c r="MP105" s="29"/>
      <c r="MQ105" s="29"/>
      <c r="MR105" s="58">
        <v>2.3699999999999999E-2</v>
      </c>
      <c r="MS105" s="56">
        <v>1.35E-2</v>
      </c>
      <c r="MT105" s="56">
        <v>-1.52E-2</v>
      </c>
      <c r="MU105" s="56">
        <v>-1.4500000000000001E-2</v>
      </c>
      <c r="MV105" s="58">
        <v>-1.3100000000000001E-2</v>
      </c>
      <c r="MW105" s="29"/>
      <c r="MX105" s="29"/>
      <c r="MY105" s="56">
        <v>-8.6E-3</v>
      </c>
      <c r="MZ105" s="56">
        <v>-3.0200000000000001E-2</v>
      </c>
      <c r="NA105" s="56">
        <v>-1.9900000000000001E-2</v>
      </c>
      <c r="NB105" s="55">
        <v>-2.35E-2</v>
      </c>
      <c r="NC105" s="55">
        <v>-3.3300000000000003E-2</v>
      </c>
      <c r="ND105" s="29"/>
      <c r="NE105" s="29"/>
      <c r="NF105" s="29"/>
      <c r="NG105" s="29"/>
      <c r="NH105" s="29"/>
      <c r="NI105" s="29"/>
      <c r="NQ105" s="37" t="s">
        <v>31</v>
      </c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M105" s="37" t="s">
        <v>31</v>
      </c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J105" s="37" t="s">
        <v>31</v>
      </c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</row>
    <row r="106" spans="1:520" ht="15.75" thickBot="1" x14ac:dyDescent="0.3">
      <c r="DQ106" t="s">
        <v>0</v>
      </c>
      <c r="DS106" s="58">
        <v>-1.47E-2</v>
      </c>
      <c r="DT106" s="49">
        <v>-9.7999999999999997E-3</v>
      </c>
      <c r="DU106" s="56">
        <v>-3.6400000000000002E-2</v>
      </c>
      <c r="DV106" s="29"/>
      <c r="DW106" s="29"/>
      <c r="DX106" s="51">
        <v>-3.9E-2</v>
      </c>
      <c r="DY106" s="51">
        <v>-2.69E-2</v>
      </c>
      <c r="DZ106" s="51">
        <v>-2.5999999999999999E-3</v>
      </c>
      <c r="EA106" s="57">
        <v>-5.1999999999999998E-2</v>
      </c>
      <c r="EB106" s="57">
        <v>-5.8599999999999999E-2</v>
      </c>
      <c r="EC106" s="29"/>
      <c r="ED106" s="29"/>
      <c r="EE106" s="57">
        <v>-7.3700000000000002E-2</v>
      </c>
      <c r="EF106" s="56">
        <v>-0.1111</v>
      </c>
      <c r="EG106" s="60">
        <v>-6.1600000000000002E-2</v>
      </c>
      <c r="EH106" s="55">
        <v>-3.6600000000000001E-2</v>
      </c>
      <c r="EI106" s="57">
        <v>-4.9700000000000001E-2</v>
      </c>
      <c r="EJ106" s="29"/>
      <c r="EK106" s="29"/>
      <c r="EL106" s="60">
        <v>-7.4300000000000005E-2</v>
      </c>
      <c r="EM106" s="60">
        <v>-4.7500000000000001E-2</v>
      </c>
      <c r="EN106" s="60">
        <v>-5.3600000000000002E-2</v>
      </c>
      <c r="EO106" s="55">
        <v>-2.7E-2</v>
      </c>
      <c r="EP106" s="55">
        <v>-5.5E-2</v>
      </c>
      <c r="EQ106" s="29"/>
      <c r="ER106" s="29"/>
      <c r="ES106" s="57">
        <v>-5.0099999999999999E-2</v>
      </c>
      <c r="ET106" s="57">
        <v>-6.2899999999999998E-2</v>
      </c>
      <c r="EU106" s="57">
        <v>-0.106</v>
      </c>
      <c r="EV106" s="57">
        <v>-0.1164</v>
      </c>
      <c r="EW106" s="29"/>
      <c r="FB106" s="58">
        <v>2.8199999999999999E-2</v>
      </c>
      <c r="FC106" s="55">
        <v>-5.0000000000000001E-4</v>
      </c>
      <c r="FD106" s="51">
        <v>-3.8199999999999998E-2</v>
      </c>
      <c r="FE106" s="57">
        <v>-0.1164</v>
      </c>
      <c r="FG106" t="s">
        <v>0</v>
      </c>
      <c r="FH106" t="s">
        <v>0</v>
      </c>
      <c r="FI106" s="51">
        <v>-0.04</v>
      </c>
      <c r="FJ106" s="29"/>
      <c r="FK106" s="29"/>
      <c r="FL106" s="55">
        <v>-4.6699999999999998E-2</v>
      </c>
      <c r="FM106" s="58">
        <v>-2.76E-2</v>
      </c>
      <c r="FN106" s="55">
        <v>-4.1300000000000003E-2</v>
      </c>
      <c r="FO106" s="49">
        <v>-1.23E-2</v>
      </c>
      <c r="FP106" s="52">
        <v>5.1999999999999998E-3</v>
      </c>
      <c r="FQ106" s="29"/>
      <c r="FR106" s="29"/>
      <c r="FS106" s="49">
        <v>-3.2000000000000002E-3</v>
      </c>
      <c r="FT106" s="58">
        <v>1.32E-2</v>
      </c>
      <c r="FU106" s="58">
        <v>1.8200000000000001E-2</v>
      </c>
      <c r="FV106" s="55">
        <v>1.3899999999999999E-2</v>
      </c>
      <c r="FW106" s="55">
        <v>6.3E-3</v>
      </c>
      <c r="FX106" s="29"/>
      <c r="FY106" s="29"/>
      <c r="FZ106" s="52">
        <v>1.6999999999999999E-3</v>
      </c>
      <c r="GA106" s="56">
        <v>-1.4999999999999999E-2</v>
      </c>
      <c r="GB106" s="56">
        <v>8.3000000000000001E-3</v>
      </c>
      <c r="GC106" s="56">
        <v>-1.78E-2</v>
      </c>
      <c r="GD106" s="56">
        <v>-1.6000000000000001E-3</v>
      </c>
      <c r="GE106" s="29"/>
      <c r="GF106" s="29"/>
      <c r="GG106" s="56">
        <v>-9.4999999999999998E-3</v>
      </c>
      <c r="GH106" s="56">
        <v>-2.92E-2</v>
      </c>
      <c r="GI106" s="56">
        <v>-3.78E-2</v>
      </c>
      <c r="GJ106" s="56">
        <v>-2.3800000000000002E-2</v>
      </c>
      <c r="GK106" s="57">
        <v>-3.09E-2</v>
      </c>
      <c r="GL106" s="29"/>
      <c r="GM106" s="29"/>
      <c r="GR106" s="17" t="s">
        <v>5</v>
      </c>
      <c r="GZ106" s="60">
        <v>-4.9099999999999998E-2</v>
      </c>
      <c r="HA106" s="52">
        <v>-5.0299999999999997E-2</v>
      </c>
      <c r="HB106" s="52">
        <v>-8.7599999999999997E-2</v>
      </c>
      <c r="HC106" s="56">
        <v>-9.0499999999999997E-2</v>
      </c>
      <c r="HD106" s="52">
        <v>-7.9299999999999995E-2</v>
      </c>
      <c r="HE106" s="29"/>
      <c r="HF106" s="29"/>
      <c r="HG106" s="52">
        <v>-0.10829999999999999</v>
      </c>
      <c r="HH106" s="56">
        <v>-9.4200000000000006E-2</v>
      </c>
      <c r="HI106" s="56">
        <v>-5.4899999999999997E-2</v>
      </c>
      <c r="HJ106" s="55">
        <v>-5.3699999999999998E-2</v>
      </c>
      <c r="HK106" s="56">
        <v>-4.9099999999999998E-2</v>
      </c>
      <c r="HL106" s="29"/>
      <c r="HM106" s="29"/>
      <c r="HN106" s="56">
        <v>-4.6899999999999997E-2</v>
      </c>
      <c r="HO106" s="56">
        <v>-5.0099999999999999E-2</v>
      </c>
      <c r="HP106" s="56">
        <v>-2.7199999999999998E-2</v>
      </c>
      <c r="HQ106" s="60">
        <v>-5.3800000000000001E-2</v>
      </c>
      <c r="HR106" s="58">
        <v>-3.0099999999999998E-2</v>
      </c>
      <c r="HS106" s="29"/>
      <c r="HT106" s="29"/>
      <c r="HU106" s="52">
        <v>-6.5799999999999997E-2</v>
      </c>
      <c r="HV106" s="51">
        <v>-4.7800000000000002E-2</v>
      </c>
      <c r="HW106" s="52">
        <v>-4.87E-2</v>
      </c>
      <c r="HX106" s="52">
        <v>-4.7500000000000001E-2</v>
      </c>
      <c r="HY106" s="55">
        <v>-5.9799999999999999E-2</v>
      </c>
      <c r="HZ106" s="29"/>
      <c r="IA106" s="29"/>
      <c r="IB106" s="55">
        <v>-3.6999999999999998E-2</v>
      </c>
      <c r="IC106" s="52">
        <v>-3.6600000000000001E-2</v>
      </c>
      <c r="ID106" s="29"/>
      <c r="IP106" t="s">
        <v>0</v>
      </c>
      <c r="IR106" s="56">
        <v>-3.8E-3</v>
      </c>
      <c r="IS106" s="58">
        <v>-1.9400000000000001E-2</v>
      </c>
      <c r="IT106" s="55">
        <v>-1.8700000000000001E-2</v>
      </c>
      <c r="IU106" s="29"/>
      <c r="IV106" s="29"/>
      <c r="IW106" s="56">
        <v>-1.2500000000000001E-2</v>
      </c>
      <c r="IX106" s="58">
        <v>-1.2800000000000001E-2</v>
      </c>
      <c r="IY106" s="52">
        <v>-7.4999999999999997E-3</v>
      </c>
      <c r="IZ106" s="60">
        <v>-1.7500000000000002E-2</v>
      </c>
      <c r="JA106" s="58">
        <v>-1.49E-2</v>
      </c>
      <c r="JB106" s="29"/>
      <c r="JC106" s="29"/>
      <c r="JD106" s="56">
        <v>-9.4999999999999998E-3</v>
      </c>
      <c r="JE106" s="56">
        <v>-2.5999999999999999E-3</v>
      </c>
      <c r="JF106" s="60">
        <v>-1.5599999999999999E-2</v>
      </c>
      <c r="JG106" s="60">
        <v>-1.95E-2</v>
      </c>
      <c r="JH106" s="56">
        <v>-1.11E-2</v>
      </c>
      <c r="JI106" s="29"/>
      <c r="JJ106" s="29"/>
      <c r="JK106" s="56">
        <v>-2.7400000000000001E-2</v>
      </c>
      <c r="JL106" s="52">
        <v>-5.3100000000000001E-2</v>
      </c>
      <c r="JM106" s="55">
        <v>-6.9199999999999998E-2</v>
      </c>
      <c r="JN106" s="55">
        <v>-6.2199999999999998E-2</v>
      </c>
      <c r="JO106" s="60">
        <v>-4.7800000000000002E-2</v>
      </c>
      <c r="JP106" s="29"/>
      <c r="JR106" s="60">
        <v>-2.7699999999999999E-2</v>
      </c>
      <c r="JS106" s="49">
        <v>-6.1000000000000004E-3</v>
      </c>
      <c r="JT106" s="49">
        <v>-2.1600000000000001E-2</v>
      </c>
      <c r="JU106" s="60">
        <v>-2.07E-2</v>
      </c>
      <c r="JV106" s="60">
        <v>-8.4500000000000006E-2</v>
      </c>
      <c r="JX106" s="17" t="s">
        <v>5</v>
      </c>
      <c r="KI106" t="s">
        <v>0</v>
      </c>
      <c r="KK106" s="17" t="s">
        <v>5</v>
      </c>
      <c r="KL106" s="29"/>
      <c r="KM106" s="58">
        <v>-2.0999999999999999E-3</v>
      </c>
      <c r="KN106" s="57">
        <v>-0.01</v>
      </c>
      <c r="KO106" s="49">
        <v>-1.8800000000000001E-2</v>
      </c>
      <c r="KP106" s="52">
        <v>-1.2200000000000001E-2</v>
      </c>
      <c r="KQ106" s="57">
        <v>5.9999999999999995E-4</v>
      </c>
      <c r="KR106" s="29"/>
      <c r="KS106" s="29"/>
      <c r="KT106" s="60">
        <v>-1.21E-2</v>
      </c>
      <c r="KU106" s="58">
        <v>-1.8800000000000001E-2</v>
      </c>
      <c r="KV106" s="57">
        <v>-3.5000000000000001E-3</v>
      </c>
      <c r="KW106" s="57">
        <v>-6.3E-3</v>
      </c>
      <c r="KX106" s="51">
        <v>-3.3E-3</v>
      </c>
      <c r="KY106" s="29"/>
      <c r="KZ106" s="29"/>
      <c r="LA106" s="51">
        <v>-1.7500000000000002E-2</v>
      </c>
      <c r="LB106" s="52">
        <v>6.3E-3</v>
      </c>
      <c r="LC106" s="57">
        <v>-2.6800000000000001E-2</v>
      </c>
      <c r="LD106" s="56">
        <v>2.8E-3</v>
      </c>
      <c r="LE106" s="56">
        <v>-1.5299999999999999E-2</v>
      </c>
      <c r="LF106" s="29"/>
      <c r="LG106" s="29"/>
      <c r="LH106" s="51">
        <v>-1.43E-2</v>
      </c>
      <c r="LI106" s="58">
        <v>1.03E-2</v>
      </c>
      <c r="LJ106" s="56">
        <v>-2.53E-2</v>
      </c>
      <c r="LK106" s="56">
        <v>-3.1300000000000001E-2</v>
      </c>
      <c r="LL106" s="58">
        <v>-3.5999999999999997E-2</v>
      </c>
      <c r="LM106" s="29"/>
      <c r="LN106" s="29"/>
      <c r="LO106" s="58">
        <v>-1.52E-2</v>
      </c>
      <c r="MC106" t="s">
        <v>0</v>
      </c>
      <c r="ME106" s="60">
        <v>-1.4E-3</v>
      </c>
      <c r="MF106" s="60">
        <v>-8.6E-3</v>
      </c>
      <c r="MG106" s="56">
        <v>-1.18E-2</v>
      </c>
      <c r="MH106" s="51">
        <v>-1.67E-2</v>
      </c>
      <c r="MI106" s="29"/>
      <c r="MJ106" s="29"/>
      <c r="MK106" s="58">
        <v>-2.81E-2</v>
      </c>
      <c r="ML106" s="56">
        <v>-2.9100000000000001E-2</v>
      </c>
      <c r="MM106" s="56">
        <v>-1.0500000000000001E-2</v>
      </c>
      <c r="MN106" s="55">
        <v>-5.9999999999999995E-4</v>
      </c>
      <c r="MO106" s="49">
        <v>-2.3999999999999998E-3</v>
      </c>
      <c r="MP106" s="29"/>
      <c r="MQ106" s="29"/>
      <c r="MR106" s="56">
        <v>2.3300000000000001E-2</v>
      </c>
      <c r="MS106" s="58">
        <v>-5.0000000000000001E-4</v>
      </c>
      <c r="MT106" s="58">
        <v>-3.6900000000000002E-2</v>
      </c>
      <c r="MU106" s="58">
        <v>-2.4799999999999999E-2</v>
      </c>
      <c r="MV106" s="56">
        <v>-3.1E-2</v>
      </c>
      <c r="MW106" s="29"/>
      <c r="MX106" s="29"/>
      <c r="MY106" s="58">
        <v>-1.43E-2</v>
      </c>
      <c r="MZ106" s="58">
        <v>-2.9100000000000001E-2</v>
      </c>
      <c r="NA106" s="55">
        <v>-4.7500000000000001E-2</v>
      </c>
      <c r="NB106" s="56">
        <v>-4.2000000000000003E-2</v>
      </c>
      <c r="NC106" s="56">
        <v>-5.3100000000000001E-2</v>
      </c>
      <c r="ND106" s="29"/>
      <c r="NE106" s="29"/>
      <c r="NF106" s="29"/>
      <c r="NG106" s="29"/>
      <c r="NH106" s="29"/>
      <c r="NI106" s="29"/>
      <c r="NQ106" s="17" t="s">
        <v>5</v>
      </c>
      <c r="NX106" t="s">
        <v>0</v>
      </c>
      <c r="NZ106" s="29"/>
      <c r="OA106" s="29"/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M106" s="17" t="s">
        <v>5</v>
      </c>
      <c r="PT106" t="s">
        <v>0</v>
      </c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J106" s="17" t="s">
        <v>5</v>
      </c>
      <c r="RQ106" t="s">
        <v>0</v>
      </c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</row>
    <row r="107" spans="1:520" ht="15.75" thickBot="1" x14ac:dyDescent="0.3">
      <c r="DQ107" t="s">
        <v>0</v>
      </c>
      <c r="DS107" s="49">
        <v>-2.9700000000000001E-2</v>
      </c>
      <c r="DT107" s="53">
        <v>-4.8399999999999999E-2</v>
      </c>
      <c r="DU107" s="49">
        <v>-4.8000000000000001E-2</v>
      </c>
      <c r="DV107" s="29"/>
      <c r="DW107" s="29"/>
      <c r="DX107" s="60">
        <v>-6.7799999999999999E-2</v>
      </c>
      <c r="DY107" s="56">
        <v>-6.0100000000000001E-2</v>
      </c>
      <c r="DZ107" s="56">
        <v>-9.3799999999999994E-2</v>
      </c>
      <c r="EA107" s="56">
        <v>-9.8000000000000004E-2</v>
      </c>
      <c r="EB107" s="56">
        <v>-9.5899999999999999E-2</v>
      </c>
      <c r="EC107" s="29"/>
      <c r="ED107" s="29"/>
      <c r="EE107" s="60">
        <v>-0.1144</v>
      </c>
      <c r="EF107" s="60">
        <v>-0.1173</v>
      </c>
      <c r="EG107" s="55">
        <v>-6.5699999999999995E-2</v>
      </c>
      <c r="EH107" s="60">
        <v>-7.22E-2</v>
      </c>
      <c r="EI107" s="60">
        <v>-8.1299999999999997E-2</v>
      </c>
      <c r="EJ107" s="29"/>
      <c r="EK107" s="29"/>
      <c r="EL107" s="56">
        <v>-9.2399999999999996E-2</v>
      </c>
      <c r="EM107" s="56">
        <v>-6.8099999999999994E-2</v>
      </c>
      <c r="EN107" s="55">
        <v>-6.3399999999999998E-2</v>
      </c>
      <c r="EO107" s="60">
        <v>-6.2E-2</v>
      </c>
      <c r="EP107" s="60">
        <v>-6.25E-2</v>
      </c>
      <c r="EQ107" s="29"/>
      <c r="ER107" s="29"/>
      <c r="ES107" s="60">
        <v>-7.0599999999999996E-2</v>
      </c>
      <c r="ET107" s="52">
        <v>-8.0600000000000005E-2</v>
      </c>
      <c r="EU107" s="52">
        <v>-0.1128</v>
      </c>
      <c r="EV107" s="58">
        <v>-0.1167</v>
      </c>
      <c r="EW107" s="29"/>
      <c r="FB107" s="55">
        <v>-6.4000000000000001E-2</v>
      </c>
      <c r="FC107" s="53">
        <v>-0.1227</v>
      </c>
      <c r="FD107" s="49">
        <v>-0.20150000000000001</v>
      </c>
      <c r="FE107" s="58">
        <v>-0.1167</v>
      </c>
      <c r="FG107" t="s">
        <v>0</v>
      </c>
      <c r="FH107" t="s">
        <v>0</v>
      </c>
      <c r="FI107" s="55">
        <v>-5.7599999999999998E-2</v>
      </c>
      <c r="FJ107" s="29"/>
      <c r="FK107" s="29"/>
      <c r="FL107" s="49">
        <v>-6.0499999999999998E-2</v>
      </c>
      <c r="FM107" s="49">
        <v>-4.4499999999999998E-2</v>
      </c>
      <c r="FN107" s="53">
        <v>-6.1800000000000001E-2</v>
      </c>
      <c r="FO107" s="56">
        <v>-3.1699999999999999E-2</v>
      </c>
      <c r="FP107" s="56">
        <v>-3.3399999999999999E-2</v>
      </c>
      <c r="FQ107" s="29"/>
      <c r="FR107" s="29"/>
      <c r="FS107" s="56">
        <v>-4.8999999999999998E-3</v>
      </c>
      <c r="FT107" s="49">
        <v>-5.7999999999999996E-3</v>
      </c>
      <c r="FU107" s="55">
        <v>-2.2100000000000002E-2</v>
      </c>
      <c r="FV107" s="58">
        <v>4.4999999999999997E-3</v>
      </c>
      <c r="FW107" s="53">
        <v>-5.8999999999999999E-3</v>
      </c>
      <c r="FX107" s="29"/>
      <c r="FY107" s="29"/>
      <c r="FZ107" s="56">
        <v>-2.2000000000000001E-3</v>
      </c>
      <c r="GA107" s="60">
        <v>-3.0200000000000001E-2</v>
      </c>
      <c r="GB107" s="52">
        <v>-2.7099999999999999E-2</v>
      </c>
      <c r="GC107" s="52">
        <v>-2.8500000000000001E-2</v>
      </c>
      <c r="GD107" s="52">
        <v>-2.3E-2</v>
      </c>
      <c r="GE107" s="29"/>
      <c r="GF107" s="29"/>
      <c r="GG107" s="60">
        <v>-2.7E-2</v>
      </c>
      <c r="GH107" s="60">
        <v>-9.2499999999999999E-2</v>
      </c>
      <c r="GI107" s="60">
        <v>-9.2200000000000004E-2</v>
      </c>
      <c r="GJ107" s="60">
        <v>-0.1104</v>
      </c>
      <c r="GK107" s="60">
        <v>-0.1353</v>
      </c>
      <c r="GL107" s="29"/>
      <c r="GM107" s="29"/>
      <c r="GR107" s="16" t="s">
        <v>4</v>
      </c>
      <c r="GX107" t="s">
        <v>0</v>
      </c>
      <c r="GZ107" s="52">
        <v>-5.3400000000000003E-2</v>
      </c>
      <c r="HA107" s="57">
        <v>-9.64E-2</v>
      </c>
      <c r="HB107" s="57">
        <v>-0.11559999999999999</v>
      </c>
      <c r="HC107" s="52">
        <v>-0.1003</v>
      </c>
      <c r="HD107" s="57">
        <v>-0.14929999999999999</v>
      </c>
      <c r="HE107" s="29"/>
      <c r="HF107" s="29"/>
      <c r="HG107" s="56">
        <v>-0.1593</v>
      </c>
      <c r="HH107" s="52">
        <v>-0.1142</v>
      </c>
      <c r="HI107" s="52">
        <v>-0.1241</v>
      </c>
      <c r="HJ107" s="52">
        <v>-5.74E-2</v>
      </c>
      <c r="HK107" s="52">
        <v>-5.9799999999999999E-2</v>
      </c>
      <c r="HL107" s="29"/>
      <c r="HM107" s="29"/>
      <c r="HN107" s="52">
        <v>-9.4600000000000004E-2</v>
      </c>
      <c r="HO107" s="52">
        <v>-7.85E-2</v>
      </c>
      <c r="HP107" s="52">
        <v>-7.6399999999999996E-2</v>
      </c>
      <c r="HQ107" s="52">
        <v>-5.5300000000000002E-2</v>
      </c>
      <c r="HR107" s="60">
        <v>-3.4700000000000002E-2</v>
      </c>
      <c r="HS107" s="29"/>
      <c r="HT107" s="29"/>
      <c r="HU107" s="51">
        <v>-6.6299999999999998E-2</v>
      </c>
      <c r="HV107" s="52">
        <v>-7.3599999999999999E-2</v>
      </c>
      <c r="HW107" s="60">
        <v>-6.6799999999999998E-2</v>
      </c>
      <c r="HX107" s="51">
        <v>-7.0099999999999996E-2</v>
      </c>
      <c r="HY107" s="60">
        <v>-6.4299999999999996E-2</v>
      </c>
      <c r="HZ107" s="29"/>
      <c r="IA107" s="29"/>
      <c r="IB107" s="60">
        <v>-8.8700000000000001E-2</v>
      </c>
      <c r="IC107" s="51">
        <v>-9.0499999999999997E-2</v>
      </c>
      <c r="ID107" s="29"/>
      <c r="IP107" t="s">
        <v>0</v>
      </c>
      <c r="IR107" s="57">
        <v>-1.7899999999999999E-2</v>
      </c>
      <c r="IS107" s="55">
        <v>-1.9800000000000002E-2</v>
      </c>
      <c r="IT107" s="58">
        <v>-2.6599999999999999E-2</v>
      </c>
      <c r="IU107" s="29"/>
      <c r="IV107" s="29"/>
      <c r="IW107" s="60">
        <v>-1.6E-2</v>
      </c>
      <c r="IX107" s="60">
        <v>-2.2200000000000001E-2</v>
      </c>
      <c r="IY107" s="60">
        <v>-3.6600000000000001E-2</v>
      </c>
      <c r="IZ107" s="58">
        <v>-2.58E-2</v>
      </c>
      <c r="JA107" s="56">
        <v>-1.7299999999999999E-2</v>
      </c>
      <c r="JB107" s="29"/>
      <c r="JC107" s="29"/>
      <c r="JD107" s="60">
        <v>-1.14E-2</v>
      </c>
      <c r="JE107" s="60">
        <v>-1.6799999999999999E-2</v>
      </c>
      <c r="JF107" s="55">
        <v>-5.67E-2</v>
      </c>
      <c r="JG107" s="56">
        <v>-5.67E-2</v>
      </c>
      <c r="JH107" s="60">
        <v>-1.9599999999999999E-2</v>
      </c>
      <c r="JI107" s="29"/>
      <c r="JJ107" s="29"/>
      <c r="JK107" s="60">
        <v>-6.2700000000000006E-2</v>
      </c>
      <c r="JL107" s="60">
        <v>-7.6499999999999999E-2</v>
      </c>
      <c r="JM107" s="52">
        <v>-8.8599999999999998E-2</v>
      </c>
      <c r="JN107" s="52">
        <v>-9.11E-2</v>
      </c>
      <c r="JO107" s="55">
        <v>-8.7300000000000003E-2</v>
      </c>
      <c r="JP107" s="29"/>
      <c r="JR107" s="55">
        <v>-8.9200000000000002E-2</v>
      </c>
      <c r="JS107" s="55">
        <v>-0.1056</v>
      </c>
      <c r="JT107" s="55">
        <v>-0.1047</v>
      </c>
      <c r="JU107" s="55">
        <v>-0.17860000000000001</v>
      </c>
      <c r="JV107" s="55">
        <v>-0.13639999999999999</v>
      </c>
      <c r="JX107" s="16" t="s">
        <v>4</v>
      </c>
      <c r="KI107" t="s">
        <v>0</v>
      </c>
      <c r="KK107" s="16" t="s">
        <v>4</v>
      </c>
      <c r="KL107" s="29"/>
      <c r="KM107" s="49">
        <v>-1.0999999999999999E-2</v>
      </c>
      <c r="KN107" s="56">
        <v>-1.32E-2</v>
      </c>
      <c r="KO107" s="51">
        <v>-2.1000000000000001E-2</v>
      </c>
      <c r="KP107" s="56">
        <v>-2.24E-2</v>
      </c>
      <c r="KQ107" s="60">
        <v>-1.44E-2</v>
      </c>
      <c r="KR107" s="29"/>
      <c r="KS107" s="29"/>
      <c r="KT107" s="56">
        <v>-2.2800000000000001E-2</v>
      </c>
      <c r="KU107" s="56">
        <v>-3.1600000000000003E-2</v>
      </c>
      <c r="KV107" s="51">
        <v>-3.4000000000000002E-2</v>
      </c>
      <c r="KW107" s="51">
        <v>-1.21E-2</v>
      </c>
      <c r="KX107" s="57">
        <v>-1.35E-2</v>
      </c>
      <c r="KY107" s="29"/>
      <c r="KZ107" s="29"/>
      <c r="LA107" s="57">
        <v>-4.1399999999999999E-2</v>
      </c>
      <c r="LB107" s="60">
        <v>-5.3999999999999999E-2</v>
      </c>
      <c r="LC107" s="56">
        <v>-4.6300000000000001E-2</v>
      </c>
      <c r="LD107" s="57">
        <v>-5.1499999999999997E-2</v>
      </c>
      <c r="LE107" s="57">
        <v>-2.76E-2</v>
      </c>
      <c r="LF107" s="29"/>
      <c r="LG107" s="29"/>
      <c r="LH107" s="57">
        <v>-1.72E-2</v>
      </c>
      <c r="LI107" s="57">
        <v>-4.0800000000000003E-2</v>
      </c>
      <c r="LJ107" s="49">
        <v>-5.8500000000000003E-2</v>
      </c>
      <c r="LK107" s="49">
        <v>-3.2500000000000001E-2</v>
      </c>
      <c r="LL107" s="56">
        <v>-5.4600000000000003E-2</v>
      </c>
      <c r="LM107" s="29"/>
      <c r="LN107" s="29"/>
      <c r="LO107" s="56">
        <v>-5.6899999999999999E-2</v>
      </c>
      <c r="LS107" t="s">
        <v>0</v>
      </c>
      <c r="MC107" t="s">
        <v>0</v>
      </c>
      <c r="ME107" s="55">
        <v>-1.26E-2</v>
      </c>
      <c r="MF107" s="53">
        <v>-2.9399999999999999E-2</v>
      </c>
      <c r="MG107" s="51">
        <v>-1.23E-2</v>
      </c>
      <c r="MH107" s="58">
        <v>-2.93E-2</v>
      </c>
      <c r="MI107" s="29"/>
      <c r="MJ107" s="29"/>
      <c r="MK107" s="53">
        <v>-5.1499999999999997E-2</v>
      </c>
      <c r="ML107" s="49">
        <v>-4.2200000000000001E-2</v>
      </c>
      <c r="MM107" s="58">
        <v>-1.89E-2</v>
      </c>
      <c r="MN107" s="49">
        <v>-1.32E-2</v>
      </c>
      <c r="MO107" s="55">
        <v>-5.1999999999999998E-3</v>
      </c>
      <c r="MP107" s="29"/>
      <c r="MQ107" s="29"/>
      <c r="MR107" s="55">
        <v>-2.4400000000000002E-2</v>
      </c>
      <c r="MS107" s="53">
        <v>-3.2199999999999999E-2</v>
      </c>
      <c r="MT107" s="53">
        <v>-4.2500000000000003E-2</v>
      </c>
      <c r="MU107" s="53">
        <v>-4.53E-2</v>
      </c>
      <c r="MV107" s="53">
        <v>-6.08E-2</v>
      </c>
      <c r="MW107" s="29"/>
      <c r="MX107" s="29"/>
      <c r="MY107" s="55">
        <v>-7.4700000000000003E-2</v>
      </c>
      <c r="MZ107" s="55">
        <v>-4.3400000000000001E-2</v>
      </c>
      <c r="NA107" s="49">
        <v>-7.7700000000000005E-2</v>
      </c>
      <c r="NB107" s="49">
        <v>-7.9500000000000001E-2</v>
      </c>
      <c r="NC107" s="49">
        <v>-6.9000000000000006E-2</v>
      </c>
      <c r="ND107" s="29"/>
      <c r="NE107" s="29"/>
      <c r="NF107" s="29"/>
      <c r="NG107" s="29"/>
      <c r="NH107" s="29"/>
      <c r="NI107" s="29"/>
      <c r="NQ107" s="16" t="s">
        <v>4</v>
      </c>
      <c r="NX107" t="s">
        <v>0</v>
      </c>
      <c r="NZ107" s="29"/>
      <c r="OA107" s="29"/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M107" s="16" t="s">
        <v>4</v>
      </c>
      <c r="PT107" t="s">
        <v>0</v>
      </c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J107" s="16" t="s">
        <v>4</v>
      </c>
      <c r="RQ107" t="s">
        <v>0</v>
      </c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</row>
    <row r="108" spans="1:520" ht="15.75" thickBot="1" x14ac:dyDescent="0.3">
      <c r="DR108" t="s">
        <v>0</v>
      </c>
      <c r="DS108" s="55">
        <v>-3.5200000000000002E-2</v>
      </c>
      <c r="DT108" s="56">
        <v>-6.0699999999999997E-2</v>
      </c>
      <c r="DU108" s="58">
        <v>-6.4199999999999993E-2</v>
      </c>
      <c r="DV108" s="29"/>
      <c r="DW108" s="29"/>
      <c r="DX108" s="56">
        <v>-7.5499999999999998E-2</v>
      </c>
      <c r="DY108" s="58">
        <v>-7.1499999999999994E-2</v>
      </c>
      <c r="DZ108" s="58">
        <v>-0.1099</v>
      </c>
      <c r="EA108" s="58">
        <v>-0.1055</v>
      </c>
      <c r="EB108" s="58">
        <v>-0.1082</v>
      </c>
      <c r="EC108" s="29"/>
      <c r="ED108" s="29"/>
      <c r="EE108" s="56">
        <v>-0.13139999999999999</v>
      </c>
      <c r="EF108" s="57">
        <v>-0.11749999999999999</v>
      </c>
      <c r="EG108" s="56">
        <v>-7.3700000000000002E-2</v>
      </c>
      <c r="EH108" s="56">
        <v>-9.4799999999999995E-2</v>
      </c>
      <c r="EI108" s="56">
        <v>-0.10340000000000001</v>
      </c>
      <c r="EJ108" s="29"/>
      <c r="EK108" s="29"/>
      <c r="EL108" s="55">
        <v>-9.35E-2</v>
      </c>
      <c r="EM108" s="58">
        <v>-8.09E-2</v>
      </c>
      <c r="EN108" s="56">
        <v>-9.5799999999999996E-2</v>
      </c>
      <c r="EO108" s="56">
        <v>-0.158</v>
      </c>
      <c r="EP108" s="56">
        <v>-0.14280000000000001</v>
      </c>
      <c r="EQ108" s="29"/>
      <c r="ER108" s="29"/>
      <c r="ES108" s="58">
        <v>-0.16020000000000001</v>
      </c>
      <c r="ET108" s="58">
        <v>-0.1777</v>
      </c>
      <c r="EU108" s="58">
        <v>-0.17419999999999999</v>
      </c>
      <c r="EV108" s="60">
        <v>-0.1323</v>
      </c>
      <c r="EW108" s="29"/>
      <c r="EX108" t="s">
        <v>0</v>
      </c>
      <c r="FB108" s="49">
        <v>-0.2432</v>
      </c>
      <c r="FC108" s="51">
        <v>-0.14610000000000001</v>
      </c>
      <c r="FD108" s="55">
        <v>-0.28310000000000002</v>
      </c>
      <c r="FE108" s="60">
        <v>-0.1323</v>
      </c>
      <c r="FG108" t="s">
        <v>0</v>
      </c>
      <c r="FH108" t="s">
        <v>0</v>
      </c>
      <c r="FI108" s="49">
        <v>-6.4000000000000001E-2</v>
      </c>
      <c r="FJ108" s="29"/>
      <c r="FK108" s="29"/>
      <c r="FL108" s="51">
        <v>-6.08E-2</v>
      </c>
      <c r="FM108" s="53">
        <v>-5.4100000000000002E-2</v>
      </c>
      <c r="FN108" s="49">
        <v>-7.4899999999999994E-2</v>
      </c>
      <c r="FO108" s="58">
        <v>-0.04</v>
      </c>
      <c r="FP108" s="58">
        <v>-5.1700000000000003E-2</v>
      </c>
      <c r="FQ108" s="29"/>
      <c r="FR108" s="29"/>
      <c r="FS108" s="58">
        <v>-2.2200000000000001E-2</v>
      </c>
      <c r="FT108" s="55">
        <v>-3.04E-2</v>
      </c>
      <c r="FU108" s="49">
        <v>-0.1042</v>
      </c>
      <c r="FV108" s="49">
        <v>-0.1038</v>
      </c>
      <c r="FW108" s="49">
        <v>-0.1764</v>
      </c>
      <c r="FX108" s="29"/>
      <c r="FY108" s="29"/>
      <c r="FZ108" s="49">
        <v>-7.5700000000000003E-2</v>
      </c>
      <c r="GA108" s="49">
        <v>-3.0800000000000001E-2</v>
      </c>
      <c r="GB108" s="60">
        <v>-5.5899999999999998E-2</v>
      </c>
      <c r="GC108" s="60">
        <v>-3.73E-2</v>
      </c>
      <c r="GD108" s="60">
        <v>-1.43E-2</v>
      </c>
      <c r="GE108" s="29"/>
      <c r="GF108" s="29"/>
      <c r="GG108" s="52">
        <v>-3.4299999999999997E-2</v>
      </c>
      <c r="GH108" s="52">
        <v>-0.1082</v>
      </c>
      <c r="GI108" s="52">
        <v>-0.12809999999999999</v>
      </c>
      <c r="GJ108" s="52">
        <v>-0.12529999999999999</v>
      </c>
      <c r="GK108" s="52">
        <v>-0.12559999999999999</v>
      </c>
      <c r="GL108" s="29"/>
      <c r="GM108" s="29"/>
      <c r="GR108" s="14" t="s">
        <v>3</v>
      </c>
      <c r="GX108" t="s">
        <v>0</v>
      </c>
      <c r="GZ108" s="57">
        <v>-6.59E-2</v>
      </c>
      <c r="HA108" s="56">
        <v>-0.1116</v>
      </c>
      <c r="HB108" s="56">
        <v>-0.1173</v>
      </c>
      <c r="HC108" s="57">
        <v>-0.14030000000000001</v>
      </c>
      <c r="HD108" s="56">
        <v>-0.16300000000000001</v>
      </c>
      <c r="HE108" s="29"/>
      <c r="HF108" s="29"/>
      <c r="HG108" s="57">
        <v>-0.1898</v>
      </c>
      <c r="HH108" s="57">
        <v>-0.1883</v>
      </c>
      <c r="HI108" s="60">
        <v>-0.17030000000000001</v>
      </c>
      <c r="HJ108" s="60">
        <v>-7.8299999999999995E-2</v>
      </c>
      <c r="HK108" s="60">
        <v>-0.10290000000000001</v>
      </c>
      <c r="HL108" s="29"/>
      <c r="HM108" s="29"/>
      <c r="HN108" s="60">
        <v>-0.1249</v>
      </c>
      <c r="HO108" s="60">
        <v>-0.1104</v>
      </c>
      <c r="HP108" s="60">
        <v>-8.4500000000000006E-2</v>
      </c>
      <c r="HQ108" s="51">
        <v>-6.2100000000000002E-2</v>
      </c>
      <c r="HR108" s="51">
        <v>-9.9900000000000003E-2</v>
      </c>
      <c r="HS108" s="29"/>
      <c r="HT108" s="29"/>
      <c r="HU108" s="60">
        <v>-8.6900000000000005E-2</v>
      </c>
      <c r="HV108" s="60">
        <v>-7.4300000000000005E-2</v>
      </c>
      <c r="HW108" s="51">
        <v>-6.8000000000000005E-2</v>
      </c>
      <c r="HX108" s="60">
        <v>-7.8E-2</v>
      </c>
      <c r="HY108" s="57">
        <v>-0.1057</v>
      </c>
      <c r="HZ108" s="29"/>
      <c r="IA108" s="29"/>
      <c r="IB108" s="57">
        <v>-9.98E-2</v>
      </c>
      <c r="IC108" s="57">
        <v>-0.12790000000000001</v>
      </c>
      <c r="ID108" s="29"/>
      <c r="IP108" t="s">
        <v>0</v>
      </c>
      <c r="IR108" s="52">
        <v>-2.3900000000000001E-2</v>
      </c>
      <c r="IS108" s="57">
        <v>-2.52E-2</v>
      </c>
      <c r="IT108" s="57">
        <v>-3.39E-2</v>
      </c>
      <c r="IU108" s="29"/>
      <c r="IV108" s="29"/>
      <c r="IW108" s="55">
        <v>-4.6300000000000001E-2</v>
      </c>
      <c r="IX108" s="57">
        <v>-4.2999999999999997E-2</v>
      </c>
      <c r="IY108" s="55">
        <v>-5.1400000000000001E-2</v>
      </c>
      <c r="IZ108" s="57">
        <v>-6.59E-2</v>
      </c>
      <c r="JA108" s="57">
        <v>-6.5500000000000003E-2</v>
      </c>
      <c r="JB108" s="29"/>
      <c r="JC108" s="29"/>
      <c r="JD108" s="57">
        <v>-5.3600000000000002E-2</v>
      </c>
      <c r="JE108" s="57">
        <v>-6.3700000000000007E-2</v>
      </c>
      <c r="JF108" s="56">
        <v>-6.8400000000000002E-2</v>
      </c>
      <c r="JG108" s="57">
        <v>-5.9499999999999997E-2</v>
      </c>
      <c r="JH108" s="57">
        <v>-7.9500000000000001E-2</v>
      </c>
      <c r="JI108" s="29"/>
      <c r="JJ108" s="29"/>
      <c r="JK108" s="55">
        <v>-8.6300000000000002E-2</v>
      </c>
      <c r="JL108" s="55">
        <v>-8.8700000000000001E-2</v>
      </c>
      <c r="JM108" s="60">
        <v>-0.11749999999999999</v>
      </c>
      <c r="JN108" s="60">
        <v>-9.1999999999999998E-2</v>
      </c>
      <c r="JO108" s="52">
        <v>-0.13070000000000001</v>
      </c>
      <c r="JP108" s="29"/>
      <c r="JR108" s="52">
        <v>-0.14860000000000001</v>
      </c>
      <c r="JS108" s="52">
        <v>-0.15609999999999999</v>
      </c>
      <c r="JT108" s="52">
        <v>-0.18099999999999999</v>
      </c>
      <c r="JU108" s="52">
        <v>-0.20469999999999999</v>
      </c>
      <c r="JV108" s="52">
        <v>-0.14119999999999999</v>
      </c>
      <c r="JX108" s="14" t="s">
        <v>3</v>
      </c>
      <c r="KJ108" t="s">
        <v>0</v>
      </c>
      <c r="KK108" s="14" t="s">
        <v>3</v>
      </c>
      <c r="KL108" s="29"/>
      <c r="KM108" s="53">
        <v>-1.23E-2</v>
      </c>
      <c r="KN108" s="51">
        <v>-1.9699999999999999E-2</v>
      </c>
      <c r="KO108" s="60">
        <v>-2.8899999999999999E-2</v>
      </c>
      <c r="KP108" s="60">
        <v>-3.3399999999999999E-2</v>
      </c>
      <c r="KQ108" s="51">
        <v>-1.6299999999999999E-2</v>
      </c>
      <c r="KR108" s="29"/>
      <c r="KS108" s="29"/>
      <c r="KT108" s="58">
        <v>-2.5600000000000001E-2</v>
      </c>
      <c r="KU108" s="60">
        <v>-5.4399999999999997E-2</v>
      </c>
      <c r="KV108" s="49">
        <v>-6.3500000000000001E-2</v>
      </c>
      <c r="KW108" s="49">
        <v>-0.10589999999999999</v>
      </c>
      <c r="KX108" s="60">
        <v>-8.5900000000000004E-2</v>
      </c>
      <c r="KY108" s="29"/>
      <c r="KZ108" s="29"/>
      <c r="LA108" s="60">
        <v>-6.3299999999999995E-2</v>
      </c>
      <c r="LB108" s="57">
        <v>-8.3099999999999993E-2</v>
      </c>
      <c r="LC108" s="60">
        <v>-5.8900000000000001E-2</v>
      </c>
      <c r="LD108" s="60">
        <v>-5.67E-2</v>
      </c>
      <c r="LE108" s="60">
        <v>-3.5700000000000003E-2</v>
      </c>
      <c r="LF108" s="29"/>
      <c r="LG108" s="29"/>
      <c r="LH108" s="60">
        <v>-4.1200000000000001E-2</v>
      </c>
      <c r="LI108" s="60">
        <v>-0.1013</v>
      </c>
      <c r="LJ108" s="57">
        <v>-7.0999999999999994E-2</v>
      </c>
      <c r="LK108" s="57">
        <v>-6.9800000000000001E-2</v>
      </c>
      <c r="LL108" s="60">
        <v>-0.1152</v>
      </c>
      <c r="LM108" s="29" t="s">
        <v>0</v>
      </c>
      <c r="LN108" s="29" t="s">
        <v>0</v>
      </c>
      <c r="LO108" s="57">
        <v>-0.14660000000000001</v>
      </c>
      <c r="MB108" t="s">
        <v>0</v>
      </c>
      <c r="ME108" s="58">
        <v>-1.35E-2</v>
      </c>
      <c r="MF108" s="58">
        <v>-4.4699999999999997E-2</v>
      </c>
      <c r="MG108" s="58">
        <v>-1.8100000000000002E-2</v>
      </c>
      <c r="MH108" s="56">
        <v>-5.2699999999999997E-2</v>
      </c>
      <c r="MI108" s="29"/>
      <c r="MJ108" s="29"/>
      <c r="MK108" s="56">
        <v>-5.9400000000000001E-2</v>
      </c>
      <c r="ML108" s="53">
        <v>-8.0799999999999997E-2</v>
      </c>
      <c r="MM108" s="53">
        <v>-3.3300000000000003E-2</v>
      </c>
      <c r="MN108" s="53">
        <v>-4.1399999999999999E-2</v>
      </c>
      <c r="MO108" s="53">
        <v>-2.29E-2</v>
      </c>
      <c r="MP108" s="29"/>
      <c r="MQ108" s="29"/>
      <c r="MR108" s="53">
        <v>-3.6799999999999999E-2</v>
      </c>
      <c r="MS108" s="55">
        <v>-4.3400000000000001E-2</v>
      </c>
      <c r="MT108" s="55">
        <v>-5.11E-2</v>
      </c>
      <c r="MU108" s="55">
        <v>-5.0299999999999997E-2</v>
      </c>
      <c r="MV108" s="55">
        <v>-6.3299999999999995E-2</v>
      </c>
      <c r="MW108" s="29"/>
      <c r="MX108" s="29"/>
      <c r="MY108" s="53">
        <v>-8.9700000000000002E-2</v>
      </c>
      <c r="MZ108" s="53">
        <v>-0.1275</v>
      </c>
      <c r="NA108" s="53">
        <v>-0.20050000000000001</v>
      </c>
      <c r="NB108" s="53">
        <v>-0.22739999999999999</v>
      </c>
      <c r="NC108" s="51">
        <v>-0.22289999999999999</v>
      </c>
      <c r="ND108" s="29"/>
      <c r="NE108" s="29"/>
      <c r="NF108" s="29"/>
      <c r="NG108" s="29" t="s">
        <v>0</v>
      </c>
      <c r="NH108" s="29"/>
      <c r="NI108" s="29"/>
      <c r="NQ108" s="14" t="s">
        <v>3</v>
      </c>
      <c r="NZ108" s="29"/>
      <c r="OA108" s="29"/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 t="s">
        <v>0</v>
      </c>
      <c r="PC108" s="29"/>
      <c r="PD108" s="29"/>
      <c r="PM108" s="14" t="s">
        <v>3</v>
      </c>
      <c r="PS108" t="s">
        <v>0</v>
      </c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 t="s">
        <v>0</v>
      </c>
      <c r="QY108" s="29"/>
      <c r="QZ108" s="29"/>
      <c r="RG108" t="s">
        <v>0</v>
      </c>
      <c r="RJ108" s="14" t="s">
        <v>3</v>
      </c>
      <c r="RP108" t="s">
        <v>0</v>
      </c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 t="s">
        <v>0</v>
      </c>
      <c r="SV108" s="29"/>
      <c r="SW108" s="29"/>
    </row>
    <row r="109" spans="1:520" ht="15.75" thickBot="1" x14ac:dyDescent="0.3">
      <c r="H109" t="s">
        <v>0</v>
      </c>
      <c r="I109" t="s">
        <v>0</v>
      </c>
      <c r="AT109" t="s">
        <v>0</v>
      </c>
      <c r="DS109" s="53">
        <v>-5.2299999999999999E-2</v>
      </c>
      <c r="DT109" s="58">
        <v>-7.85E-2</v>
      </c>
      <c r="DU109" s="53">
        <v>-9.8000000000000004E-2</v>
      </c>
      <c r="DV109" s="29"/>
      <c r="DW109" s="29"/>
      <c r="DX109" s="58">
        <v>-8.8900000000000007E-2</v>
      </c>
      <c r="DY109" s="60">
        <v>-0.1021</v>
      </c>
      <c r="DZ109" s="60">
        <v>-0.1211</v>
      </c>
      <c r="EA109" s="60">
        <v>-0.15160000000000001</v>
      </c>
      <c r="EB109" s="60">
        <v>-0.1474</v>
      </c>
      <c r="EC109" s="29"/>
      <c r="ED109" s="29"/>
      <c r="EE109" s="58">
        <v>-0.13700000000000001</v>
      </c>
      <c r="EF109" s="58">
        <v>-0.1196</v>
      </c>
      <c r="EG109" s="58">
        <v>-9.8500000000000004E-2</v>
      </c>
      <c r="EH109" s="58">
        <v>-0.12429999999999999</v>
      </c>
      <c r="EI109" s="58">
        <v>-0.1338</v>
      </c>
      <c r="EJ109" s="29"/>
      <c r="EK109" s="29"/>
      <c r="EL109" s="58">
        <v>-0.11600000000000001</v>
      </c>
      <c r="EM109" s="55">
        <v>-8.6900000000000005E-2</v>
      </c>
      <c r="EN109" s="58">
        <v>-0.1149</v>
      </c>
      <c r="EO109" s="58">
        <v>-0.1704</v>
      </c>
      <c r="EP109" s="58">
        <v>-0.1469</v>
      </c>
      <c r="EQ109" s="29"/>
      <c r="ER109" s="29"/>
      <c r="ES109" s="56">
        <v>-0.19450000000000001</v>
      </c>
      <c r="ET109" s="56">
        <v>-0.20200000000000001</v>
      </c>
      <c r="EU109" s="56">
        <v>-0.23910000000000001</v>
      </c>
      <c r="EV109" s="56">
        <v>-0.17299999999999999</v>
      </c>
      <c r="EW109" s="29"/>
      <c r="FB109" s="53">
        <v>-0.30819999999999997</v>
      </c>
      <c r="FC109" s="49">
        <v>-0.1928</v>
      </c>
      <c r="FD109" s="53">
        <v>-0.3286</v>
      </c>
      <c r="FE109" s="56">
        <v>-0.17299999999999999</v>
      </c>
      <c r="FI109" s="53">
        <v>-9.7100000000000006E-2</v>
      </c>
      <c r="FJ109" s="29"/>
      <c r="FK109" s="29"/>
      <c r="FL109" s="53">
        <v>-7.1300000000000002E-2</v>
      </c>
      <c r="FM109" s="51">
        <v>-5.4399999999999997E-2</v>
      </c>
      <c r="FN109" s="51">
        <v>-8.8599999999999998E-2</v>
      </c>
      <c r="FO109" s="51">
        <v>-0.1201</v>
      </c>
      <c r="FP109" s="51">
        <v>-0.107</v>
      </c>
      <c r="FQ109" s="29"/>
      <c r="FR109" s="29"/>
      <c r="FS109" s="51">
        <v>-0.1111</v>
      </c>
      <c r="FT109" s="51">
        <v>-0.1658</v>
      </c>
      <c r="FU109" s="51">
        <v>-0.158</v>
      </c>
      <c r="FV109" s="51">
        <v>-0.1613</v>
      </c>
      <c r="FW109" s="51">
        <v>-0.22589999999999999</v>
      </c>
      <c r="FX109" s="29"/>
      <c r="FY109" s="29"/>
      <c r="FZ109" s="51">
        <v>-0.21679999999999999</v>
      </c>
      <c r="GA109" s="51">
        <v>-0.18540000000000001</v>
      </c>
      <c r="GB109" s="51">
        <v>-0.23330000000000001</v>
      </c>
      <c r="GC109" s="51">
        <v>-0.21740000000000001</v>
      </c>
      <c r="GD109" s="51">
        <v>-0.23519999999999999</v>
      </c>
      <c r="GE109" s="29"/>
      <c r="GF109" s="29"/>
      <c r="GG109" s="51">
        <v>-0.2215</v>
      </c>
      <c r="GH109" s="51">
        <v>-0.18390000000000001</v>
      </c>
      <c r="GI109" s="51">
        <v>-0.2208</v>
      </c>
      <c r="GJ109" s="51">
        <v>-0.2021</v>
      </c>
      <c r="GK109" s="51">
        <v>-0.1943</v>
      </c>
      <c r="GL109" s="29"/>
      <c r="GM109" s="29"/>
      <c r="GR109" s="3" t="s">
        <v>1</v>
      </c>
      <c r="GZ109" s="56">
        <v>-6.7199999999999996E-2</v>
      </c>
      <c r="HA109" s="60">
        <v>-0.1721</v>
      </c>
      <c r="HB109" s="60">
        <v>-0.21129999999999999</v>
      </c>
      <c r="HC109" s="60">
        <v>-0.25769999999999998</v>
      </c>
      <c r="HD109" s="60">
        <v>-0.30399999999999999</v>
      </c>
      <c r="HE109" s="29"/>
      <c r="HF109" s="29"/>
      <c r="HG109" s="60">
        <v>-0.248</v>
      </c>
      <c r="HH109" s="60">
        <v>-0.19009999999999999</v>
      </c>
      <c r="HI109" s="57">
        <v>-0.21740000000000001</v>
      </c>
      <c r="HJ109" s="57">
        <v>-0.14710000000000001</v>
      </c>
      <c r="HK109" s="57">
        <v>-0.12859999999999999</v>
      </c>
      <c r="HL109" s="29"/>
      <c r="HM109" s="29"/>
      <c r="HN109" s="57">
        <v>-0.15659999999999999</v>
      </c>
      <c r="HO109" s="57">
        <v>-0.14169999999999999</v>
      </c>
      <c r="HP109" s="57">
        <v>-0.1431</v>
      </c>
      <c r="HQ109" s="57">
        <v>-0.114</v>
      </c>
      <c r="HR109" s="57">
        <v>-0.1022</v>
      </c>
      <c r="HS109" s="29"/>
      <c r="HT109" s="29"/>
      <c r="HU109" s="57">
        <v>-0.15429999999999999</v>
      </c>
      <c r="HV109" s="57">
        <v>-0.1729</v>
      </c>
      <c r="HW109" s="57">
        <v>-0.1211</v>
      </c>
      <c r="HX109" s="57">
        <v>-0.1212</v>
      </c>
      <c r="HY109" s="51">
        <v>-0.1148</v>
      </c>
      <c r="HZ109" s="29"/>
      <c r="IA109" s="29"/>
      <c r="IB109" s="51">
        <v>-0.13619999999999999</v>
      </c>
      <c r="IC109" s="60">
        <v>-0.14949999999999999</v>
      </c>
      <c r="ID109" s="29"/>
      <c r="IQ109" t="s">
        <v>0</v>
      </c>
      <c r="IR109" s="55">
        <v>-2.47E-2</v>
      </c>
      <c r="IS109" s="52">
        <v>-2.64E-2</v>
      </c>
      <c r="IT109" s="52">
        <v>-3.39E-2</v>
      </c>
      <c r="IU109" s="29"/>
      <c r="IV109" s="29"/>
      <c r="IW109" s="57">
        <v>-5.33E-2</v>
      </c>
      <c r="IX109" s="55">
        <v>-7.7100000000000002E-2</v>
      </c>
      <c r="IY109" s="57">
        <v>-7.9000000000000001E-2</v>
      </c>
      <c r="IZ109" s="55">
        <v>-8.43E-2</v>
      </c>
      <c r="JA109" s="55">
        <v>-9.2299999999999993E-2</v>
      </c>
      <c r="JB109" s="29"/>
      <c r="JC109" s="29"/>
      <c r="JD109" s="55">
        <v>-8.9499999999999996E-2</v>
      </c>
      <c r="JE109" s="55">
        <v>-0.1037</v>
      </c>
      <c r="JF109" s="57">
        <v>-8.5199999999999998E-2</v>
      </c>
      <c r="JG109" s="55">
        <v>-7.4700000000000003E-2</v>
      </c>
      <c r="JH109" s="55">
        <v>-9.9500000000000005E-2</v>
      </c>
      <c r="JI109" s="29"/>
      <c r="JJ109" s="29"/>
      <c r="JK109" s="57">
        <v>-9.6699999999999994E-2</v>
      </c>
      <c r="JL109" s="57">
        <v>-0.14829999999999999</v>
      </c>
      <c r="JM109" s="57">
        <v>-0.159</v>
      </c>
      <c r="JN109" s="57">
        <v>-0.15840000000000001</v>
      </c>
      <c r="JO109" s="57">
        <v>-0.1794</v>
      </c>
      <c r="JP109" s="29"/>
      <c r="JR109" s="57">
        <v>-0.22189999999999999</v>
      </c>
      <c r="JS109" s="57">
        <v>-0.223</v>
      </c>
      <c r="JT109" s="57">
        <v>-0.25</v>
      </c>
      <c r="JU109" s="57">
        <v>-0.26600000000000001</v>
      </c>
      <c r="JV109" s="57">
        <v>-0.2291</v>
      </c>
      <c r="JX109" s="3" t="s">
        <v>1</v>
      </c>
      <c r="KK109" s="3" t="s">
        <v>1</v>
      </c>
      <c r="KL109" s="29"/>
      <c r="KM109" s="56">
        <v>-3.2899999999999999E-2</v>
      </c>
      <c r="KN109" s="49">
        <v>-2.12E-2</v>
      </c>
      <c r="KO109" s="57">
        <v>-4.2500000000000003E-2</v>
      </c>
      <c r="KP109" s="57">
        <v>-5.1999999999999998E-2</v>
      </c>
      <c r="KQ109" s="49">
        <v>-3.9800000000000002E-2</v>
      </c>
      <c r="KR109" s="29"/>
      <c r="KS109" s="29"/>
      <c r="KT109" s="49">
        <v>-4.3999999999999997E-2</v>
      </c>
      <c r="KU109" s="49">
        <v>-5.79E-2</v>
      </c>
      <c r="KV109" s="60">
        <v>-9.9900000000000003E-2</v>
      </c>
      <c r="KW109" s="60">
        <v>-0.1075</v>
      </c>
      <c r="KX109" s="49">
        <v>-0.11840000000000001</v>
      </c>
      <c r="KY109" s="29"/>
      <c r="KZ109" s="29"/>
      <c r="LA109" s="49">
        <v>-0.1227</v>
      </c>
      <c r="LB109" s="49">
        <v>-0.107</v>
      </c>
      <c r="LC109" s="49">
        <v>-0.1105</v>
      </c>
      <c r="LD109" s="49">
        <v>-0.16209999999999999</v>
      </c>
      <c r="LE109" s="49">
        <v>-0.128</v>
      </c>
      <c r="LF109" s="29"/>
      <c r="LG109" s="29"/>
      <c r="LH109" s="49">
        <v>-0.13669999999999999</v>
      </c>
      <c r="LI109" s="49">
        <v>-0.12939999999999999</v>
      </c>
      <c r="LJ109" s="60">
        <v>-9.7199999999999995E-2</v>
      </c>
      <c r="LK109" s="60">
        <v>-0.14599999999999999</v>
      </c>
      <c r="LL109" s="57">
        <v>-0.14069999999999999</v>
      </c>
      <c r="LM109" s="29" t="s">
        <v>0</v>
      </c>
      <c r="LN109" s="29" t="s">
        <v>0</v>
      </c>
      <c r="LO109" s="60">
        <v>-0.16839999999999999</v>
      </c>
      <c r="ME109" s="56">
        <v>-5.3499999999999999E-2</v>
      </c>
      <c r="MF109" s="56">
        <v>-5.33E-2</v>
      </c>
      <c r="MG109" s="53">
        <v>-7.9799999999999996E-2</v>
      </c>
      <c r="MH109" s="53">
        <v>-6.5000000000000002E-2</v>
      </c>
      <c r="MI109" s="29"/>
      <c r="MJ109" s="29"/>
      <c r="MK109" s="51">
        <v>-7.4800000000000005E-2</v>
      </c>
      <c r="ML109" s="51">
        <v>-0.14910000000000001</v>
      </c>
      <c r="MM109" s="51">
        <v>-0.17280000000000001</v>
      </c>
      <c r="MN109" s="51">
        <v>-0.28000000000000003</v>
      </c>
      <c r="MO109" s="51">
        <v>-0.2964</v>
      </c>
      <c r="MP109" s="29"/>
      <c r="MQ109" s="29"/>
      <c r="MR109" s="51">
        <v>-0.28039999999999998</v>
      </c>
      <c r="MS109" s="51">
        <v>-0.26140000000000002</v>
      </c>
      <c r="MT109" s="51">
        <v>-0.22159999999999999</v>
      </c>
      <c r="MU109" s="51">
        <v>-0.22370000000000001</v>
      </c>
      <c r="MV109" s="51">
        <v>-0.24709999999999999</v>
      </c>
      <c r="MW109" s="29"/>
      <c r="MX109" s="29"/>
      <c r="MY109" s="51">
        <v>-0.2651</v>
      </c>
      <c r="MZ109" s="51">
        <v>-0.29320000000000002</v>
      </c>
      <c r="NA109" s="51">
        <v>-0.25209999999999999</v>
      </c>
      <c r="NB109" s="51">
        <v>-0.23330000000000001</v>
      </c>
      <c r="NC109" s="53">
        <v>-0.2379</v>
      </c>
      <c r="ND109" s="29"/>
      <c r="NE109" s="29"/>
      <c r="NF109" s="29"/>
      <c r="NG109" s="29" t="s">
        <v>0</v>
      </c>
      <c r="NH109" s="29"/>
      <c r="NI109" s="29"/>
      <c r="NQ109" s="3" t="s">
        <v>1</v>
      </c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 t="s">
        <v>0</v>
      </c>
      <c r="PC109" s="29"/>
      <c r="PD109" s="29"/>
      <c r="PM109" s="3" t="s">
        <v>1</v>
      </c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 t="s">
        <v>0</v>
      </c>
      <c r="QY109" s="29"/>
      <c r="QZ109" s="29"/>
      <c r="RF109" t="s">
        <v>0</v>
      </c>
      <c r="RG109" t="s">
        <v>0</v>
      </c>
      <c r="RI109" t="s">
        <v>0</v>
      </c>
      <c r="RJ109" s="3" t="s">
        <v>1</v>
      </c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 t="s">
        <v>0</v>
      </c>
      <c r="SV109" s="29"/>
      <c r="SW109" s="29"/>
    </row>
    <row r="110" spans="1:520" ht="15.75" thickBot="1" x14ac:dyDescent="0.3">
      <c r="M110" t="s">
        <v>0</v>
      </c>
      <c r="AF110" t="s">
        <v>0</v>
      </c>
      <c r="AM110" t="s">
        <v>0</v>
      </c>
      <c r="DR110" t="s">
        <v>0</v>
      </c>
      <c r="DX110" t="s">
        <v>0</v>
      </c>
      <c r="DY110" t="s">
        <v>0</v>
      </c>
      <c r="EE110" t="s">
        <v>0</v>
      </c>
      <c r="EF110" t="s">
        <v>0</v>
      </c>
      <c r="EG110" t="s">
        <v>0</v>
      </c>
      <c r="EH110" t="s">
        <v>0</v>
      </c>
      <c r="EI110" t="s">
        <v>0</v>
      </c>
      <c r="EM110" t="s">
        <v>0</v>
      </c>
      <c r="ES110" t="s">
        <v>0</v>
      </c>
      <c r="ET110" t="s">
        <v>0</v>
      </c>
      <c r="EU110" t="s">
        <v>0</v>
      </c>
      <c r="EV110" t="s">
        <v>0</v>
      </c>
      <c r="FI110" t="s">
        <v>0</v>
      </c>
      <c r="FL110" t="s">
        <v>0</v>
      </c>
      <c r="FM110" t="s">
        <v>0</v>
      </c>
      <c r="FN110" t="s">
        <v>0</v>
      </c>
      <c r="FO110" t="s">
        <v>0</v>
      </c>
      <c r="FP110" t="s">
        <v>0</v>
      </c>
      <c r="FT110" t="s">
        <v>0</v>
      </c>
      <c r="FU110" t="s">
        <v>0</v>
      </c>
      <c r="FV110" t="s">
        <v>0</v>
      </c>
      <c r="FW110" t="s">
        <v>0</v>
      </c>
      <c r="FZ110" t="s">
        <v>0</v>
      </c>
      <c r="GA110" t="s">
        <v>0</v>
      </c>
      <c r="GB110" t="s">
        <v>0</v>
      </c>
      <c r="GC110" t="s">
        <v>0</v>
      </c>
      <c r="GD110" t="s">
        <v>0</v>
      </c>
      <c r="GG110" t="s">
        <v>0</v>
      </c>
      <c r="GH110" t="s">
        <v>0</v>
      </c>
      <c r="GI110" t="s">
        <v>0</v>
      </c>
      <c r="GJ110" t="s">
        <v>0</v>
      </c>
      <c r="GZ110" t="s">
        <v>0</v>
      </c>
      <c r="HA110" t="s">
        <v>0</v>
      </c>
      <c r="HB110" t="s">
        <v>0</v>
      </c>
      <c r="HD110" t="s">
        <v>0</v>
      </c>
      <c r="HG110" t="s">
        <v>0</v>
      </c>
      <c r="HH110" t="s">
        <v>0</v>
      </c>
      <c r="HI110" t="s">
        <v>0</v>
      </c>
      <c r="HJ110" t="s">
        <v>0</v>
      </c>
      <c r="HK110" t="s">
        <v>0</v>
      </c>
      <c r="HN110" t="s">
        <v>0</v>
      </c>
      <c r="HO110" t="s">
        <v>0</v>
      </c>
      <c r="HP110" t="s">
        <v>0</v>
      </c>
      <c r="HQ110" t="s">
        <v>0</v>
      </c>
      <c r="HR110" t="s">
        <v>0</v>
      </c>
      <c r="HU110" t="s">
        <v>0</v>
      </c>
      <c r="HV110" t="s">
        <v>0</v>
      </c>
      <c r="HW110" t="s">
        <v>0</v>
      </c>
      <c r="HX110" t="s">
        <v>0</v>
      </c>
      <c r="HY110" t="s">
        <v>0</v>
      </c>
      <c r="IB110" t="s">
        <v>0</v>
      </c>
      <c r="IC110" t="s">
        <v>0</v>
      </c>
      <c r="IQ110" t="s">
        <v>0</v>
      </c>
      <c r="IT110" t="s">
        <v>0</v>
      </c>
      <c r="IW110" t="s">
        <v>0</v>
      </c>
      <c r="IX110" t="s">
        <v>0</v>
      </c>
      <c r="IY110" t="s">
        <v>0</v>
      </c>
      <c r="IZ110" t="s">
        <v>0</v>
      </c>
      <c r="JA110" t="s">
        <v>0</v>
      </c>
      <c r="JD110" t="s">
        <v>0</v>
      </c>
      <c r="JE110" t="s">
        <v>0</v>
      </c>
      <c r="JG110" t="s">
        <v>0</v>
      </c>
      <c r="JK110" t="s">
        <v>0</v>
      </c>
      <c r="JL110" t="s">
        <v>0</v>
      </c>
      <c r="JM110" t="s">
        <v>0</v>
      </c>
      <c r="JN110" t="s">
        <v>0</v>
      </c>
      <c r="JO110" t="s">
        <v>0</v>
      </c>
      <c r="JR110" t="s">
        <v>0</v>
      </c>
      <c r="JS110" t="s">
        <v>0</v>
      </c>
      <c r="JT110" t="s">
        <v>0</v>
      </c>
      <c r="JU110" t="s">
        <v>0</v>
      </c>
      <c r="KJ110" t="s">
        <v>0</v>
      </c>
      <c r="KO110" t="s">
        <v>0</v>
      </c>
      <c r="KQ110" t="s">
        <v>0</v>
      </c>
      <c r="KT110" t="s">
        <v>0</v>
      </c>
      <c r="KU110" t="s">
        <v>0</v>
      </c>
      <c r="KV110" t="s">
        <v>0</v>
      </c>
      <c r="KW110" t="s">
        <v>0</v>
      </c>
      <c r="KX110" t="s">
        <v>0</v>
      </c>
      <c r="LA110" t="s">
        <v>0</v>
      </c>
      <c r="LB110" t="s">
        <v>0</v>
      </c>
      <c r="LC110" t="s">
        <v>0</v>
      </c>
      <c r="LD110" t="s">
        <v>0</v>
      </c>
      <c r="LE110" t="s">
        <v>0</v>
      </c>
      <c r="LH110" t="s">
        <v>0</v>
      </c>
      <c r="LI110" t="s">
        <v>0</v>
      </c>
      <c r="LJ110" t="s">
        <v>0</v>
      </c>
      <c r="LK110" t="s">
        <v>0</v>
      </c>
      <c r="LL110" t="s">
        <v>0</v>
      </c>
      <c r="LO110" t="s">
        <v>0</v>
      </c>
      <c r="MF110" t="s">
        <v>0</v>
      </c>
      <c r="MG110" t="s">
        <v>0</v>
      </c>
      <c r="MH110" t="s">
        <v>0</v>
      </c>
      <c r="MK110" t="s">
        <v>0</v>
      </c>
      <c r="ML110" t="s">
        <v>0</v>
      </c>
      <c r="MM110" t="s">
        <v>0</v>
      </c>
      <c r="MN110" t="s">
        <v>0</v>
      </c>
      <c r="MO110" t="s">
        <v>0</v>
      </c>
      <c r="MR110" t="s">
        <v>0</v>
      </c>
      <c r="MS110" t="s">
        <v>0</v>
      </c>
      <c r="MT110" t="s">
        <v>0</v>
      </c>
      <c r="MU110" t="s">
        <v>0</v>
      </c>
      <c r="MV110" t="s">
        <v>0</v>
      </c>
      <c r="MY110" t="s">
        <v>0</v>
      </c>
      <c r="MZ110" t="s">
        <v>0</v>
      </c>
      <c r="NA110" t="s">
        <v>0</v>
      </c>
      <c r="NB110" t="s">
        <v>0</v>
      </c>
      <c r="NC110" t="s">
        <v>0</v>
      </c>
    </row>
    <row r="111" spans="1:520" ht="15.75" thickBot="1" x14ac:dyDescent="0.3">
      <c r="FF111" s="214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 t="s">
        <v>0</v>
      </c>
      <c r="GV111" s="218"/>
      <c r="GW111" s="218"/>
      <c r="GX111" s="218" t="s">
        <v>0</v>
      </c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 t="s">
        <v>0</v>
      </c>
      <c r="IE111" s="218" t="s">
        <v>0</v>
      </c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  <c r="IW111" s="218"/>
      <c r="IX111" s="218"/>
      <c r="IY111" s="218"/>
      <c r="IZ111" s="218"/>
      <c r="JA111" s="218"/>
      <c r="JB111" s="218"/>
      <c r="JC111" s="218"/>
      <c r="JD111" s="218"/>
      <c r="JE111" s="218"/>
      <c r="JF111" s="218"/>
      <c r="JG111" s="218"/>
      <c r="JH111" s="218"/>
      <c r="JI111" s="218"/>
      <c r="JJ111" s="218"/>
      <c r="JK111" s="218"/>
      <c r="JL111" s="218"/>
      <c r="JM111" s="218"/>
      <c r="JN111" s="218"/>
      <c r="JO111" s="218"/>
      <c r="JP111" s="218"/>
      <c r="JQ111" s="218"/>
      <c r="JR111" s="218"/>
      <c r="JS111" s="218"/>
      <c r="JT111" s="218"/>
      <c r="JU111" s="218"/>
      <c r="JV111" s="218"/>
      <c r="JW111" s="218"/>
      <c r="JX111" s="218"/>
      <c r="JY111" s="218"/>
      <c r="JZ111" s="218"/>
      <c r="KA111" s="218"/>
      <c r="KB111" s="218"/>
      <c r="KC111" s="218"/>
      <c r="KD111" s="218"/>
      <c r="KE111" s="218"/>
      <c r="KF111" s="218"/>
      <c r="KG111" s="218"/>
      <c r="KH111" s="218"/>
      <c r="KI111" s="218"/>
      <c r="KJ111" s="218"/>
      <c r="KK111" s="218"/>
      <c r="KL111" s="218"/>
      <c r="KM111" s="218"/>
      <c r="KN111" s="218"/>
      <c r="KO111" s="218"/>
      <c r="KP111" s="218"/>
      <c r="KQ111" s="218"/>
      <c r="KR111" s="218"/>
      <c r="KS111" s="218"/>
      <c r="KT111" s="218"/>
      <c r="KU111" s="218"/>
      <c r="KV111" s="218"/>
      <c r="KW111" s="218"/>
      <c r="KX111" s="218"/>
      <c r="KY111" s="218"/>
      <c r="KZ111" s="218"/>
      <c r="LA111" s="218"/>
      <c r="LB111" s="218"/>
      <c r="LC111" s="218"/>
      <c r="LD111" s="218"/>
      <c r="LE111" s="218"/>
      <c r="LF111" s="218"/>
      <c r="LG111" s="218"/>
      <c r="LH111" s="218"/>
      <c r="LI111" s="218"/>
      <c r="LJ111" s="218"/>
      <c r="LK111" s="218"/>
      <c r="LL111" s="218"/>
      <c r="LM111" s="218"/>
      <c r="LN111" s="218"/>
      <c r="LO111" s="218"/>
      <c r="LP111" s="218"/>
      <c r="LQ111" s="218"/>
      <c r="LR111" s="218"/>
      <c r="LS111" s="218"/>
      <c r="LT111" s="218"/>
      <c r="LU111" s="218"/>
      <c r="LV111" s="218"/>
      <c r="LW111" s="218"/>
      <c r="LX111" s="218"/>
      <c r="LY111" s="218"/>
      <c r="LZ111" s="218"/>
      <c r="MA111" s="218"/>
      <c r="MB111" s="218"/>
      <c r="MC111" s="218"/>
      <c r="MD111" s="218"/>
      <c r="ME111" s="218"/>
      <c r="MF111" s="218"/>
      <c r="MG111" s="218"/>
      <c r="MH111" s="218"/>
      <c r="MI111" s="218"/>
      <c r="MJ111" s="218"/>
      <c r="MK111" s="218"/>
      <c r="ML111" s="218"/>
      <c r="MM111" s="218"/>
      <c r="MN111" s="218"/>
      <c r="MO111" s="218"/>
      <c r="MP111" s="218"/>
      <c r="MQ111" s="218"/>
      <c r="MR111" s="218"/>
      <c r="MS111" s="218"/>
      <c r="MT111" s="218"/>
      <c r="MU111" s="218"/>
      <c r="MV111" s="218"/>
      <c r="MW111" s="218"/>
      <c r="MX111" s="218"/>
      <c r="MY111" s="218"/>
      <c r="MZ111" s="218"/>
      <c r="NA111" s="218"/>
      <c r="NB111" s="218"/>
      <c r="NC111" s="218"/>
      <c r="ND111" s="218"/>
      <c r="NE111" s="218"/>
      <c r="NF111" s="218"/>
      <c r="NG111" s="218"/>
      <c r="NH111" s="218"/>
      <c r="NI111" s="218"/>
      <c r="NJ111" s="218"/>
      <c r="NK111" s="218"/>
      <c r="NL111" s="218"/>
      <c r="NM111" s="218"/>
      <c r="NN111" s="218"/>
      <c r="NO111" s="218"/>
      <c r="NP111" s="218"/>
      <c r="NQ111" s="218"/>
      <c r="NR111" s="218"/>
      <c r="NS111" s="218"/>
      <c r="NT111" s="218"/>
      <c r="NU111" s="218"/>
      <c r="NV111" s="218"/>
      <c r="NW111" s="218"/>
      <c r="NX111" s="218"/>
      <c r="NY111" s="218"/>
      <c r="NZ111" s="218"/>
      <c r="OA111" s="218"/>
      <c r="OB111" s="218"/>
      <c r="OC111" s="218"/>
      <c r="OD111" s="218"/>
      <c r="OE111" s="218"/>
      <c r="OF111" s="218"/>
      <c r="OG111" s="218"/>
      <c r="OH111" s="218"/>
      <c r="OI111" s="218"/>
      <c r="OJ111" s="218"/>
      <c r="OK111" s="218"/>
      <c r="OL111" s="218"/>
      <c r="OM111" s="218"/>
      <c r="ON111" s="218"/>
      <c r="OO111" s="218"/>
      <c r="OP111" s="218"/>
      <c r="OQ111" s="218"/>
      <c r="OR111" s="218"/>
      <c r="OS111" s="218"/>
      <c r="OT111" s="218"/>
      <c r="OU111" s="218"/>
      <c r="OV111" s="218"/>
      <c r="OW111" s="218"/>
      <c r="OX111" s="218"/>
      <c r="OY111" s="218"/>
      <c r="OZ111" s="218"/>
      <c r="PA111" s="218"/>
      <c r="PB111" s="218"/>
      <c r="PC111" s="218"/>
      <c r="PD111" s="218"/>
      <c r="PE111" s="218"/>
      <c r="PF111" s="218"/>
      <c r="PG111" s="218"/>
      <c r="PH111" s="218"/>
      <c r="PI111" s="218"/>
      <c r="PJ111" s="218"/>
      <c r="PK111" s="218"/>
      <c r="PL111" s="218"/>
      <c r="PM111" s="218"/>
      <c r="PN111" s="218"/>
      <c r="PO111" s="218"/>
      <c r="PP111" s="218"/>
      <c r="PQ111" s="218"/>
      <c r="PR111" s="218"/>
      <c r="PS111" s="218"/>
      <c r="PT111" s="214"/>
    </row>
    <row r="112" spans="1:520" ht="15.75" thickBot="1" x14ac:dyDescent="0.3">
      <c r="BD112" t="s">
        <v>0</v>
      </c>
      <c r="FF112" s="213"/>
      <c r="FN112" t="s">
        <v>0</v>
      </c>
      <c r="FO112" s="215" t="s">
        <v>30</v>
      </c>
      <c r="FP112" s="216"/>
      <c r="GL112" s="215" t="s">
        <v>30</v>
      </c>
      <c r="GM112" s="216"/>
      <c r="HA112" t="s">
        <v>0</v>
      </c>
      <c r="HF112" s="215" t="s">
        <v>30</v>
      </c>
      <c r="HG112" s="216"/>
      <c r="HI112" t="s">
        <v>0</v>
      </c>
      <c r="HK112" t="s">
        <v>0</v>
      </c>
      <c r="HP112" t="s">
        <v>0</v>
      </c>
      <c r="HS112" t="s">
        <v>0</v>
      </c>
      <c r="HX112" t="s">
        <v>0</v>
      </c>
      <c r="IB112" s="215" t="s">
        <v>30</v>
      </c>
      <c r="IC112" s="216"/>
      <c r="ID112" t="s">
        <v>0</v>
      </c>
      <c r="IF112" t="s">
        <v>0</v>
      </c>
      <c r="IG112" t="s">
        <v>0</v>
      </c>
      <c r="IH112" t="s">
        <v>0</v>
      </c>
      <c r="II112" t="s">
        <v>0</v>
      </c>
      <c r="IK112" t="s">
        <v>0</v>
      </c>
      <c r="IM112" t="s">
        <v>0</v>
      </c>
      <c r="IN112" t="s">
        <v>0</v>
      </c>
      <c r="IQ112" t="s">
        <v>0</v>
      </c>
      <c r="IR112" t="s">
        <v>0</v>
      </c>
      <c r="IS112" t="s">
        <v>0</v>
      </c>
      <c r="IU112" t="s">
        <v>0</v>
      </c>
      <c r="IX112" s="215" t="s">
        <v>30</v>
      </c>
      <c r="IY112" s="216"/>
      <c r="JA112" t="s">
        <v>0</v>
      </c>
      <c r="JC112" t="s">
        <v>0</v>
      </c>
      <c r="JE112" t="s">
        <v>0</v>
      </c>
      <c r="JF112" t="s">
        <v>0</v>
      </c>
      <c r="JH112" t="s">
        <v>0</v>
      </c>
      <c r="JI112" t="s">
        <v>0</v>
      </c>
      <c r="JJ112" t="s">
        <v>0</v>
      </c>
      <c r="JK112" t="s">
        <v>0</v>
      </c>
      <c r="JL112" t="s">
        <v>0</v>
      </c>
      <c r="JM112" t="s">
        <v>0</v>
      </c>
      <c r="JO112" t="s">
        <v>0</v>
      </c>
      <c r="JP112" t="s">
        <v>0</v>
      </c>
      <c r="JQ112" t="s">
        <v>0</v>
      </c>
      <c r="JR112" t="s">
        <v>0</v>
      </c>
      <c r="JS112" s="215" t="s">
        <v>30</v>
      </c>
      <c r="JT112" s="216"/>
      <c r="JU112" t="s">
        <v>0</v>
      </c>
      <c r="JV112" t="s">
        <v>0</v>
      </c>
      <c r="JW112" t="s">
        <v>0</v>
      </c>
      <c r="JX112" t="s">
        <v>0</v>
      </c>
      <c r="JZ112" t="s">
        <v>0</v>
      </c>
      <c r="KA112" t="s">
        <v>0</v>
      </c>
      <c r="KB112" t="s">
        <v>0</v>
      </c>
      <c r="KC112" t="s">
        <v>0</v>
      </c>
      <c r="KI112" t="s">
        <v>0</v>
      </c>
      <c r="KJ112" t="s">
        <v>0</v>
      </c>
      <c r="KN112" t="s">
        <v>0</v>
      </c>
      <c r="KO112" s="215" t="s">
        <v>30</v>
      </c>
      <c r="KP112" s="216"/>
      <c r="KQ112" t="s">
        <v>0</v>
      </c>
      <c r="KS112" t="s">
        <v>0</v>
      </c>
      <c r="KU112" t="s">
        <v>0</v>
      </c>
      <c r="LD112" t="s">
        <v>0</v>
      </c>
      <c r="LG112" t="s">
        <v>0</v>
      </c>
      <c r="LK112" t="s">
        <v>0</v>
      </c>
      <c r="LL112" s="215" t="s">
        <v>30</v>
      </c>
      <c r="LM112" s="216"/>
      <c r="LN112" t="s">
        <v>0</v>
      </c>
      <c r="LT112" t="s">
        <v>0</v>
      </c>
      <c r="MC112" t="s">
        <v>0</v>
      </c>
      <c r="MD112" t="s">
        <v>0</v>
      </c>
      <c r="MG112" s="215" t="s">
        <v>30</v>
      </c>
      <c r="MH112" s="216"/>
      <c r="MK112" t="s">
        <v>0</v>
      </c>
      <c r="MV112" t="s">
        <v>0</v>
      </c>
      <c r="MY112" t="s">
        <v>0</v>
      </c>
      <c r="NC112" s="215" t="s">
        <v>30</v>
      </c>
      <c r="ND112" s="217" t="s">
        <v>29</v>
      </c>
      <c r="NY112" s="215" t="s">
        <v>30</v>
      </c>
      <c r="NZ112" s="216"/>
      <c r="OC112" t="s">
        <v>0</v>
      </c>
      <c r="OE112" t="s">
        <v>0</v>
      </c>
      <c r="OT112" s="215" t="s">
        <v>30</v>
      </c>
      <c r="OU112" s="216"/>
      <c r="OX112" t="s">
        <v>0</v>
      </c>
      <c r="PH112" t="s">
        <v>0</v>
      </c>
      <c r="PM112" t="s">
        <v>0</v>
      </c>
      <c r="PT112" s="213"/>
    </row>
    <row r="113" spans="162:436" ht="15.75" thickBot="1" x14ac:dyDescent="0.3">
      <c r="FF113" s="213"/>
      <c r="FL113" t="s">
        <v>0</v>
      </c>
      <c r="FO113" s="22">
        <v>43466</v>
      </c>
      <c r="FP113" s="22">
        <v>43467</v>
      </c>
      <c r="FQ113" s="22">
        <v>43468</v>
      </c>
      <c r="FR113" s="22">
        <v>43471</v>
      </c>
      <c r="FS113" s="22">
        <v>43472</v>
      </c>
      <c r="FT113" s="22">
        <v>43473</v>
      </c>
      <c r="FU113" s="22">
        <v>43474</v>
      </c>
      <c r="FV113" s="33" t="s">
        <v>29</v>
      </c>
      <c r="FW113" s="22">
        <v>43478</v>
      </c>
      <c r="FX113" s="22">
        <v>43479</v>
      </c>
      <c r="FY113" s="22">
        <v>43480</v>
      </c>
      <c r="FZ113" s="22">
        <v>43481</v>
      </c>
      <c r="GA113" s="22">
        <v>43482</v>
      </c>
      <c r="GB113" s="22">
        <v>43485</v>
      </c>
      <c r="GC113" s="22">
        <v>43486</v>
      </c>
      <c r="GD113" s="22">
        <v>43487</v>
      </c>
      <c r="GE113" s="22">
        <v>43488</v>
      </c>
      <c r="GF113" s="22">
        <v>43489</v>
      </c>
      <c r="GG113" s="22">
        <v>43492</v>
      </c>
      <c r="GH113" s="22">
        <v>43493</v>
      </c>
      <c r="GI113" s="22">
        <v>43494</v>
      </c>
      <c r="GJ113" s="22">
        <v>43495</v>
      </c>
      <c r="GK113" s="22">
        <v>43496</v>
      </c>
      <c r="GL113" s="22">
        <v>43499</v>
      </c>
      <c r="GM113" s="22">
        <v>43500</v>
      </c>
      <c r="GN113" s="22">
        <v>43501</v>
      </c>
      <c r="GO113" s="22">
        <v>43502</v>
      </c>
      <c r="GP113" s="33" t="s">
        <v>29</v>
      </c>
      <c r="GQ113" s="22">
        <v>43506</v>
      </c>
      <c r="GR113" s="22">
        <v>43507</v>
      </c>
      <c r="GS113" s="22">
        <v>43508</v>
      </c>
      <c r="GT113" s="22">
        <v>43509</v>
      </c>
      <c r="GU113" s="22">
        <v>43510</v>
      </c>
      <c r="GV113" s="22">
        <v>43513</v>
      </c>
      <c r="GW113" s="22">
        <v>43514</v>
      </c>
      <c r="GX113" s="22">
        <v>43515</v>
      </c>
      <c r="GY113" s="22">
        <v>43516</v>
      </c>
      <c r="GZ113" s="22">
        <v>43517</v>
      </c>
      <c r="HA113" s="22">
        <v>43520</v>
      </c>
      <c r="HB113" s="22">
        <v>43521</v>
      </c>
      <c r="HC113" s="22">
        <v>43522</v>
      </c>
      <c r="HD113" s="22">
        <v>43523</v>
      </c>
      <c r="HE113" s="22">
        <v>43524</v>
      </c>
      <c r="HF113" s="22">
        <v>43526</v>
      </c>
      <c r="HG113" s="22">
        <v>43527</v>
      </c>
      <c r="HH113" s="22">
        <v>43528</v>
      </c>
      <c r="HI113" s="22">
        <v>43529</v>
      </c>
      <c r="HJ113" s="33" t="s">
        <v>29</v>
      </c>
      <c r="HK113" s="22">
        <v>43533</v>
      </c>
      <c r="HL113" s="22">
        <v>43534</v>
      </c>
      <c r="HM113" s="22">
        <v>43535</v>
      </c>
      <c r="HN113" s="22">
        <v>43536</v>
      </c>
      <c r="HO113" s="22">
        <v>43537</v>
      </c>
      <c r="HP113" s="22">
        <v>43540</v>
      </c>
      <c r="HQ113" s="22">
        <v>43541</v>
      </c>
      <c r="HR113" s="22">
        <v>43542</v>
      </c>
      <c r="HS113" s="22">
        <v>43543</v>
      </c>
      <c r="HT113" s="22">
        <v>43544</v>
      </c>
      <c r="HU113" s="22">
        <v>43547</v>
      </c>
      <c r="HV113" s="22">
        <v>43548</v>
      </c>
      <c r="HW113" s="22">
        <v>43549</v>
      </c>
      <c r="HX113" s="22">
        <v>43550</v>
      </c>
      <c r="HY113" s="22">
        <v>43551</v>
      </c>
      <c r="HZ113" s="22">
        <v>43554</v>
      </c>
      <c r="IA113" s="22">
        <v>43555</v>
      </c>
      <c r="IB113" s="22">
        <v>43556</v>
      </c>
      <c r="IC113" s="22">
        <v>43557</v>
      </c>
      <c r="ID113" s="33" t="s">
        <v>29</v>
      </c>
      <c r="IE113" s="22">
        <v>43561</v>
      </c>
      <c r="IF113" s="22">
        <v>43562</v>
      </c>
      <c r="IG113" s="22">
        <v>43563</v>
      </c>
      <c r="IH113" s="22">
        <v>43564</v>
      </c>
      <c r="II113" s="22">
        <v>43565</v>
      </c>
      <c r="IJ113" s="22">
        <v>43568</v>
      </c>
      <c r="IK113" s="22">
        <v>43569</v>
      </c>
      <c r="IL113" s="22">
        <v>43570</v>
      </c>
      <c r="IM113" s="22">
        <v>43571</v>
      </c>
      <c r="IN113" s="22">
        <v>43572</v>
      </c>
      <c r="IO113" s="22">
        <v>43575</v>
      </c>
      <c r="IP113" s="22">
        <v>43576</v>
      </c>
      <c r="IQ113" s="22">
        <v>43577</v>
      </c>
      <c r="IR113" s="22">
        <v>43578</v>
      </c>
      <c r="IS113" s="22">
        <v>43579</v>
      </c>
      <c r="IT113" s="22">
        <v>43582</v>
      </c>
      <c r="IU113" s="22">
        <v>43583</v>
      </c>
      <c r="IV113" s="22">
        <v>43584</v>
      </c>
      <c r="IW113" s="22">
        <v>43585</v>
      </c>
      <c r="IX113" s="22">
        <v>43586</v>
      </c>
      <c r="IY113" s="22">
        <v>43589</v>
      </c>
      <c r="IZ113" s="22">
        <v>43590</v>
      </c>
      <c r="JA113" s="22">
        <v>43591</v>
      </c>
      <c r="JB113" s="22">
        <v>43592</v>
      </c>
      <c r="JC113" s="33" t="s">
        <v>29</v>
      </c>
      <c r="JD113" s="22">
        <v>43596</v>
      </c>
      <c r="JE113" s="22">
        <v>43597</v>
      </c>
      <c r="JF113" s="22">
        <v>43598</v>
      </c>
      <c r="JG113" s="22">
        <v>43599</v>
      </c>
      <c r="JH113" s="22">
        <v>43600</v>
      </c>
      <c r="JI113" s="22">
        <v>43603</v>
      </c>
      <c r="JJ113" s="22">
        <v>43604</v>
      </c>
      <c r="JK113" s="22">
        <v>43605</v>
      </c>
      <c r="JL113" s="22">
        <v>43606</v>
      </c>
      <c r="JM113" s="22">
        <v>43607</v>
      </c>
      <c r="JN113" s="22">
        <v>43610</v>
      </c>
      <c r="JO113" s="22">
        <v>43611</v>
      </c>
      <c r="JP113" s="22">
        <v>43612</v>
      </c>
      <c r="JQ113" s="22">
        <v>43613</v>
      </c>
      <c r="JR113" s="22">
        <v>43614</v>
      </c>
      <c r="JS113" s="22">
        <v>43617</v>
      </c>
      <c r="JT113" s="22">
        <v>43618</v>
      </c>
      <c r="JU113" s="22">
        <v>43619</v>
      </c>
      <c r="JV113" s="22">
        <v>43620</v>
      </c>
      <c r="JW113" s="33" t="s">
        <v>29</v>
      </c>
      <c r="JX113" s="22">
        <v>43624</v>
      </c>
      <c r="JY113" s="22">
        <v>43625</v>
      </c>
      <c r="JZ113" s="22">
        <v>43626</v>
      </c>
      <c r="KA113" s="22">
        <v>43627</v>
      </c>
      <c r="KB113" s="22">
        <v>43628</v>
      </c>
      <c r="KC113" s="22">
        <v>43631</v>
      </c>
      <c r="KD113" s="22">
        <v>43632</v>
      </c>
      <c r="KE113" s="22">
        <v>43633</v>
      </c>
      <c r="KF113" s="22">
        <v>43634</v>
      </c>
      <c r="KG113" s="22">
        <v>43635</v>
      </c>
      <c r="KH113" s="22">
        <v>43638</v>
      </c>
      <c r="KI113" s="22">
        <v>43639</v>
      </c>
      <c r="KJ113" s="22">
        <v>43640</v>
      </c>
      <c r="KK113" s="22">
        <v>43641</v>
      </c>
      <c r="KL113" s="22">
        <v>43642</v>
      </c>
      <c r="KM113" s="22">
        <v>43645</v>
      </c>
      <c r="KN113" s="22">
        <v>43646</v>
      </c>
      <c r="KO113" s="22">
        <v>43647</v>
      </c>
      <c r="KP113" s="33" t="s">
        <v>29</v>
      </c>
      <c r="KQ113" s="22">
        <v>44015</v>
      </c>
      <c r="KR113" s="22">
        <v>43652</v>
      </c>
      <c r="KS113" s="22">
        <v>43653</v>
      </c>
      <c r="KT113" s="22">
        <v>43654</v>
      </c>
      <c r="KU113" s="22">
        <v>43655</v>
      </c>
      <c r="KV113" s="22">
        <v>43656</v>
      </c>
      <c r="KW113" s="22">
        <v>43659</v>
      </c>
      <c r="KX113" s="22">
        <v>43660</v>
      </c>
      <c r="KY113" s="22">
        <v>43661</v>
      </c>
      <c r="KZ113" s="22">
        <v>43662</v>
      </c>
      <c r="LA113" s="22">
        <v>43663</v>
      </c>
      <c r="LB113" s="22">
        <v>43666</v>
      </c>
      <c r="LC113" s="22">
        <v>43667</v>
      </c>
      <c r="LD113" s="22">
        <v>43668</v>
      </c>
      <c r="LE113" s="22">
        <v>43669</v>
      </c>
      <c r="LF113" s="22">
        <v>43670</v>
      </c>
      <c r="LG113" s="22">
        <v>43673</v>
      </c>
      <c r="LH113" s="22">
        <v>43674</v>
      </c>
      <c r="LI113" s="22">
        <v>43675</v>
      </c>
      <c r="LJ113" s="22">
        <v>43676</v>
      </c>
      <c r="LK113" s="22">
        <v>43677</v>
      </c>
      <c r="LL113" s="22">
        <v>43680</v>
      </c>
      <c r="LM113" s="22">
        <v>43681</v>
      </c>
      <c r="LN113" s="22">
        <v>43682</v>
      </c>
      <c r="LO113" s="22">
        <v>43683</v>
      </c>
      <c r="LP113" s="33" t="s">
        <v>29</v>
      </c>
      <c r="LQ113" s="22">
        <v>43687</v>
      </c>
      <c r="LR113" s="22">
        <v>43688</v>
      </c>
      <c r="LS113" s="22">
        <v>43689</v>
      </c>
      <c r="LT113" s="22">
        <v>43690</v>
      </c>
      <c r="LU113" s="22">
        <v>43691</v>
      </c>
      <c r="LV113" s="22">
        <v>43694</v>
      </c>
      <c r="LW113" s="22">
        <v>43695</v>
      </c>
      <c r="LX113" s="22">
        <v>43696</v>
      </c>
      <c r="LY113" s="22">
        <v>43697</v>
      </c>
      <c r="LZ113" s="22">
        <v>43698</v>
      </c>
      <c r="MA113" s="22">
        <v>43701</v>
      </c>
      <c r="MB113" s="22">
        <v>43702</v>
      </c>
      <c r="MC113" s="22">
        <v>43703</v>
      </c>
      <c r="MD113" s="22">
        <v>43704</v>
      </c>
      <c r="ME113" s="22">
        <v>43705</v>
      </c>
      <c r="MF113" s="22">
        <v>43708</v>
      </c>
      <c r="MG113" s="22">
        <v>43709</v>
      </c>
      <c r="MH113" s="22">
        <v>43710</v>
      </c>
      <c r="MI113" s="22">
        <v>43711</v>
      </c>
      <c r="MJ113" s="33" t="s">
        <v>29</v>
      </c>
      <c r="MK113" s="22">
        <v>43715</v>
      </c>
      <c r="ML113" s="22">
        <v>43716</v>
      </c>
      <c r="MM113" s="22">
        <v>43717</v>
      </c>
      <c r="MN113" s="22">
        <v>43718</v>
      </c>
      <c r="MO113" s="22">
        <v>43719</v>
      </c>
      <c r="MP113" s="22">
        <v>43722</v>
      </c>
      <c r="MQ113" s="22">
        <v>43723</v>
      </c>
      <c r="MR113" s="22">
        <v>43724</v>
      </c>
      <c r="MS113" s="22">
        <v>43725</v>
      </c>
      <c r="MT113" s="22">
        <v>43726</v>
      </c>
      <c r="MU113" s="22">
        <v>43729</v>
      </c>
      <c r="MV113" s="22">
        <v>43730</v>
      </c>
      <c r="MW113" s="22">
        <v>43731</v>
      </c>
      <c r="MX113" s="22">
        <v>43732</v>
      </c>
      <c r="MY113" s="22">
        <v>43733</v>
      </c>
      <c r="MZ113" s="22">
        <v>43736</v>
      </c>
      <c r="NA113" s="22">
        <v>43737</v>
      </c>
      <c r="NB113" s="23">
        <v>43738</v>
      </c>
      <c r="NC113" s="23">
        <v>43739</v>
      </c>
      <c r="ND113" s="23">
        <v>43740</v>
      </c>
      <c r="NE113" s="23">
        <v>43743</v>
      </c>
      <c r="NF113" s="23">
        <v>43744</v>
      </c>
      <c r="NG113" s="23">
        <v>43745</v>
      </c>
      <c r="NH113" s="23">
        <v>43746</v>
      </c>
      <c r="NI113" s="23">
        <v>43747</v>
      </c>
      <c r="NJ113" s="23">
        <v>43750</v>
      </c>
      <c r="NK113" s="23">
        <v>43751</v>
      </c>
      <c r="NL113" s="23">
        <v>43752</v>
      </c>
      <c r="NM113" s="23">
        <v>43753</v>
      </c>
      <c r="NN113" s="23">
        <v>43754</v>
      </c>
      <c r="NO113" s="23">
        <v>43757</v>
      </c>
      <c r="NP113" s="23">
        <v>43758</v>
      </c>
      <c r="NQ113" s="23">
        <v>43759</v>
      </c>
      <c r="NR113" s="23">
        <v>43760</v>
      </c>
      <c r="NS113" s="23">
        <v>43761</v>
      </c>
      <c r="NT113" s="23">
        <v>43764</v>
      </c>
      <c r="NU113" s="23">
        <v>43765</v>
      </c>
      <c r="NV113" s="23">
        <v>43766</v>
      </c>
      <c r="NW113" s="23">
        <v>43767</v>
      </c>
      <c r="NX113" s="22">
        <v>43768</v>
      </c>
      <c r="NY113" s="22">
        <v>43771</v>
      </c>
      <c r="NZ113" s="22">
        <v>43772</v>
      </c>
      <c r="OA113" s="22">
        <v>43773</v>
      </c>
      <c r="OB113" s="22">
        <v>43774</v>
      </c>
      <c r="OC113" s="33" t="s">
        <v>29</v>
      </c>
      <c r="OD113" s="22">
        <v>43778</v>
      </c>
      <c r="OE113" s="22">
        <v>43779</v>
      </c>
      <c r="OF113" s="22">
        <v>43780</v>
      </c>
      <c r="OG113" s="22">
        <v>43781</v>
      </c>
      <c r="OH113" s="22">
        <v>43782</v>
      </c>
      <c r="OI113" s="22">
        <v>43785</v>
      </c>
      <c r="OJ113" s="22">
        <v>43786</v>
      </c>
      <c r="OK113" s="22">
        <v>43787</v>
      </c>
      <c r="OL113" s="22">
        <v>43788</v>
      </c>
      <c r="OM113" s="22">
        <v>43789</v>
      </c>
      <c r="ON113" s="22">
        <v>43792</v>
      </c>
      <c r="OO113" s="22">
        <v>43793</v>
      </c>
      <c r="OP113" s="22">
        <v>43794</v>
      </c>
      <c r="OQ113" s="22">
        <v>43795</v>
      </c>
      <c r="OR113" s="22">
        <v>43796</v>
      </c>
      <c r="OS113" s="23">
        <v>43799</v>
      </c>
      <c r="OT113" s="22">
        <v>43800</v>
      </c>
      <c r="OU113" s="22">
        <v>43801</v>
      </c>
      <c r="OV113" s="22">
        <v>43802</v>
      </c>
      <c r="OW113" s="33" t="s">
        <v>29</v>
      </c>
      <c r="OX113" s="23">
        <v>43806</v>
      </c>
      <c r="OY113" s="22">
        <v>43807</v>
      </c>
      <c r="OZ113" s="22">
        <v>43808</v>
      </c>
      <c r="PA113" s="22">
        <v>43809</v>
      </c>
      <c r="PB113" s="22">
        <v>43810</v>
      </c>
      <c r="PC113" s="23">
        <v>43813</v>
      </c>
      <c r="PD113" s="22">
        <v>43814</v>
      </c>
      <c r="PE113" s="22">
        <v>43815</v>
      </c>
      <c r="PF113" s="22">
        <v>43816</v>
      </c>
      <c r="PG113" s="22">
        <v>43817</v>
      </c>
      <c r="PH113" s="23">
        <v>43820</v>
      </c>
      <c r="PI113" s="22">
        <v>43821</v>
      </c>
      <c r="PJ113" s="22">
        <v>43822</v>
      </c>
      <c r="PK113" s="22">
        <v>43823</v>
      </c>
      <c r="PL113" s="22">
        <v>43824</v>
      </c>
      <c r="PM113" s="22">
        <v>43827</v>
      </c>
      <c r="PN113" s="22">
        <v>43828</v>
      </c>
      <c r="PO113" s="22">
        <v>43829</v>
      </c>
      <c r="PP113" s="22">
        <v>43830</v>
      </c>
      <c r="PT113" s="213"/>
    </row>
    <row r="114" spans="162:436" ht="15.75" thickBot="1" x14ac:dyDescent="0.3">
      <c r="FF114" s="213"/>
      <c r="FO114" s="58">
        <v>1.9800000000000002E-2</v>
      </c>
      <c r="FP114" s="57">
        <v>2.63E-2</v>
      </c>
      <c r="FQ114" s="60">
        <v>7.7399999999999997E-2</v>
      </c>
      <c r="FR114" s="55">
        <v>4.0599999999999997E-2</v>
      </c>
      <c r="FS114" s="52">
        <v>7.4800000000000005E-2</v>
      </c>
      <c r="FT114" s="52">
        <v>8.7499999999999994E-2</v>
      </c>
      <c r="FU114" s="52">
        <v>0.11700000000000001</v>
      </c>
      <c r="FV114" s="52">
        <v>0.123</v>
      </c>
      <c r="FW114" s="52">
        <v>0.15909999999999999</v>
      </c>
      <c r="FX114" s="52">
        <v>0.1676</v>
      </c>
      <c r="FY114" s="52">
        <v>0.15310000000000001</v>
      </c>
      <c r="FZ114" s="52">
        <v>0.1653</v>
      </c>
      <c r="GA114" s="52">
        <v>0.20930000000000001</v>
      </c>
      <c r="GB114" s="52">
        <v>0.19969999999999999</v>
      </c>
      <c r="GC114" s="52">
        <v>0.15790000000000001</v>
      </c>
      <c r="GD114" s="52">
        <v>0.15559999999999999</v>
      </c>
      <c r="GE114" s="52">
        <v>0.11840000000000001</v>
      </c>
      <c r="GF114" s="52">
        <v>0.13139999999999999</v>
      </c>
      <c r="GG114" s="52">
        <v>0.15210000000000001</v>
      </c>
      <c r="GH114" s="52">
        <v>0.1598</v>
      </c>
      <c r="GI114" s="52">
        <v>0.16930000000000001</v>
      </c>
      <c r="GJ114" s="52">
        <v>0.16520000000000001</v>
      </c>
      <c r="GK114" s="52">
        <v>0.1522</v>
      </c>
      <c r="GL114" s="57">
        <v>0.1517</v>
      </c>
      <c r="GM114" s="57">
        <v>0.14680000000000001</v>
      </c>
      <c r="GN114" s="57">
        <v>0.1578</v>
      </c>
      <c r="GO114" s="57">
        <v>0.17249999999999999</v>
      </c>
      <c r="GP114" s="57">
        <v>0.2036</v>
      </c>
      <c r="GQ114" s="57">
        <v>0.2036</v>
      </c>
      <c r="GR114" s="52">
        <v>0.19120000000000001</v>
      </c>
      <c r="GS114" s="57">
        <v>0.1807</v>
      </c>
      <c r="GT114" s="57">
        <v>0.18479999999999999</v>
      </c>
      <c r="GU114" s="57">
        <v>0.1898</v>
      </c>
      <c r="GV114" s="57">
        <v>0.1893</v>
      </c>
      <c r="GW114" s="57">
        <v>0.2114</v>
      </c>
      <c r="GX114" s="57">
        <v>0.2278</v>
      </c>
      <c r="GY114" s="57">
        <v>0.2636</v>
      </c>
      <c r="GZ114" s="57">
        <v>0.2331</v>
      </c>
      <c r="HA114" s="57">
        <v>0.23880000000000001</v>
      </c>
      <c r="HB114" s="57">
        <v>0.2258</v>
      </c>
      <c r="HC114" s="57">
        <v>0.25480000000000003</v>
      </c>
      <c r="HD114" s="57">
        <v>0.2208</v>
      </c>
      <c r="HE114" s="60">
        <v>0.23080000000000001</v>
      </c>
      <c r="HF114" s="56">
        <v>0.24940000000000001</v>
      </c>
      <c r="HG114" s="56">
        <v>0.24679999999999999</v>
      </c>
      <c r="HH114" s="56">
        <v>0.22770000000000001</v>
      </c>
      <c r="HI114" s="56">
        <v>0.30070000000000002</v>
      </c>
      <c r="HJ114" s="56">
        <v>0.3357</v>
      </c>
      <c r="HK114" s="60">
        <v>0.48980000000000001</v>
      </c>
      <c r="HL114" s="56">
        <v>0.39900000000000002</v>
      </c>
      <c r="HM114" s="56">
        <v>0.41849999999999998</v>
      </c>
      <c r="HN114" s="60">
        <v>0.51900000000000002</v>
      </c>
      <c r="HO114" s="56">
        <v>0.48060000000000003</v>
      </c>
      <c r="HP114" s="56">
        <v>0.50880000000000003</v>
      </c>
      <c r="HQ114" s="56">
        <v>0.49320000000000003</v>
      </c>
      <c r="HR114" s="57">
        <v>0.61609999999999998</v>
      </c>
      <c r="HS114" s="57">
        <v>0.71819999999999995</v>
      </c>
      <c r="HT114" s="57">
        <v>0.67069999999999996</v>
      </c>
      <c r="HU114" s="57">
        <v>0.68759999999999999</v>
      </c>
      <c r="HV114" s="57">
        <v>0.60950000000000004</v>
      </c>
      <c r="HW114" s="57">
        <v>0.56910000000000005</v>
      </c>
      <c r="HX114" s="56">
        <v>0.4526</v>
      </c>
      <c r="HY114" s="56">
        <v>0.47749999999999998</v>
      </c>
      <c r="HZ114" s="56">
        <v>0.43480000000000002</v>
      </c>
      <c r="IA114" s="56">
        <v>0.41880000000000001</v>
      </c>
      <c r="IB114" s="57">
        <v>0.4375</v>
      </c>
      <c r="IC114" s="57">
        <v>0.4556</v>
      </c>
      <c r="ID114" s="57">
        <v>0.50390000000000001</v>
      </c>
      <c r="IE114" s="57">
        <v>0.4798</v>
      </c>
      <c r="IF114" s="57">
        <v>0.41260000000000002</v>
      </c>
      <c r="IG114" s="57">
        <v>0.40489999999999998</v>
      </c>
      <c r="IH114" s="57">
        <v>0.34760000000000002</v>
      </c>
      <c r="II114" s="57">
        <v>0.34100000000000003</v>
      </c>
      <c r="IJ114" s="57">
        <v>0.32590000000000002</v>
      </c>
      <c r="IK114" s="56">
        <v>0.30759999999999998</v>
      </c>
      <c r="IL114" s="57">
        <v>0.35749999999999998</v>
      </c>
      <c r="IM114" s="57">
        <v>0.3871</v>
      </c>
      <c r="IN114" s="57">
        <v>0.34989999999999999</v>
      </c>
      <c r="IO114" s="57">
        <v>0.37030000000000002</v>
      </c>
      <c r="IP114" s="57">
        <v>0.40629999999999999</v>
      </c>
      <c r="IQ114" s="57">
        <v>0.40310000000000001</v>
      </c>
      <c r="IR114" s="57">
        <v>0.3841</v>
      </c>
      <c r="IS114" s="57">
        <v>0.37319999999999998</v>
      </c>
      <c r="IT114" s="57">
        <v>0.34949999999999998</v>
      </c>
      <c r="IU114" s="57">
        <v>0.3367</v>
      </c>
      <c r="IV114" s="57">
        <v>0.29360000000000003</v>
      </c>
      <c r="IW114" s="57">
        <v>0.28320000000000001</v>
      </c>
      <c r="IX114" s="58">
        <v>0.32869999999999999</v>
      </c>
      <c r="IY114" s="57">
        <v>0.33110000000000001</v>
      </c>
      <c r="IZ114" s="57">
        <v>0.3402</v>
      </c>
      <c r="JA114" s="57">
        <v>0.3765</v>
      </c>
      <c r="JB114" s="57">
        <v>0.32950000000000002</v>
      </c>
      <c r="JC114" s="57">
        <v>0.30909999999999999</v>
      </c>
      <c r="JD114" s="57">
        <v>0.35399999999999998</v>
      </c>
      <c r="JE114" s="57">
        <v>0.35410000000000003</v>
      </c>
      <c r="JF114" s="57">
        <v>0.37930000000000003</v>
      </c>
      <c r="JG114" s="57">
        <v>0.37940000000000002</v>
      </c>
      <c r="JH114" s="57">
        <v>0.4093</v>
      </c>
      <c r="JI114" s="57">
        <v>0.34970000000000001</v>
      </c>
      <c r="JJ114" s="58">
        <v>0.34320000000000001</v>
      </c>
      <c r="JK114" s="58">
        <v>0.3523</v>
      </c>
      <c r="JL114" s="58">
        <v>0.35599999999999998</v>
      </c>
      <c r="JM114" s="57">
        <v>0.35149999999999998</v>
      </c>
      <c r="JN114" s="57">
        <v>0.34710000000000002</v>
      </c>
      <c r="JO114" s="58">
        <v>0.33179999999999998</v>
      </c>
      <c r="JP114" s="58">
        <v>0.36940000000000001</v>
      </c>
      <c r="JQ114" s="58">
        <v>0.40450000000000003</v>
      </c>
      <c r="JR114" s="58">
        <v>0.4128</v>
      </c>
      <c r="JS114" s="58">
        <v>0.37590000000000001</v>
      </c>
      <c r="JT114" s="58">
        <v>0.37409999999999999</v>
      </c>
      <c r="JU114" s="58">
        <v>0.40860000000000002</v>
      </c>
      <c r="JV114" s="58">
        <v>0.46379999999999999</v>
      </c>
      <c r="JW114" s="58">
        <v>0.41689999999999999</v>
      </c>
      <c r="JX114" s="58">
        <v>0.37990000000000002</v>
      </c>
      <c r="JY114" s="58">
        <v>0.41499999999999998</v>
      </c>
      <c r="JZ114" s="58">
        <v>0.41649999999999998</v>
      </c>
      <c r="KA114" s="58">
        <v>0.43140000000000001</v>
      </c>
      <c r="KB114" s="58">
        <v>0.41349999999999998</v>
      </c>
      <c r="KC114" s="58">
        <v>0.43909999999999999</v>
      </c>
      <c r="KD114" s="58">
        <v>0.40949999999999998</v>
      </c>
      <c r="KE114" s="58">
        <v>0.39040000000000002</v>
      </c>
      <c r="KF114" s="58">
        <v>0.39229999999999998</v>
      </c>
      <c r="KG114" s="58">
        <v>0.38269999999999998</v>
      </c>
      <c r="KH114" s="58">
        <v>0.39850000000000002</v>
      </c>
      <c r="KI114" s="58">
        <v>0.4194</v>
      </c>
      <c r="KJ114" s="58">
        <v>0.42620000000000002</v>
      </c>
      <c r="KK114" s="58">
        <v>0.39700000000000002</v>
      </c>
      <c r="KL114" s="58">
        <v>0.4138</v>
      </c>
      <c r="KM114" s="58">
        <v>0.43940000000000001</v>
      </c>
      <c r="KN114" s="58">
        <v>0.40649999999999997</v>
      </c>
      <c r="KO114" s="58">
        <v>0.40300000000000002</v>
      </c>
      <c r="KP114" s="58">
        <v>0.3871</v>
      </c>
      <c r="KQ114" s="58">
        <v>0.37990000000000002</v>
      </c>
      <c r="KR114" s="58">
        <v>0.41020000000000001</v>
      </c>
      <c r="KS114" s="58">
        <v>0.39369999999999999</v>
      </c>
      <c r="KT114" s="58">
        <v>0.40250000000000002</v>
      </c>
      <c r="KU114" s="58">
        <v>0.38069999999999998</v>
      </c>
      <c r="KV114" s="58">
        <v>0.3916</v>
      </c>
      <c r="KW114" s="58">
        <v>0.44119999999999998</v>
      </c>
      <c r="KX114" s="58">
        <v>0.47520000000000001</v>
      </c>
      <c r="KY114" s="58">
        <v>0.46289999999999998</v>
      </c>
      <c r="KZ114" s="58">
        <v>0.46610000000000001</v>
      </c>
      <c r="LA114" s="58">
        <v>0.47949999999999998</v>
      </c>
      <c r="LB114" s="58">
        <v>0.48120000000000002</v>
      </c>
      <c r="LC114" s="58">
        <v>0.4904</v>
      </c>
      <c r="LD114" s="58">
        <v>0.51470000000000005</v>
      </c>
      <c r="LE114" s="58">
        <v>0.53539999999999999</v>
      </c>
      <c r="LF114" s="58">
        <v>0.55669999999999997</v>
      </c>
      <c r="LG114" s="58">
        <v>0.59030000000000005</v>
      </c>
      <c r="LH114" s="58">
        <v>0.56410000000000005</v>
      </c>
      <c r="LI114" s="58">
        <v>0.59499999999999997</v>
      </c>
      <c r="LJ114" s="58">
        <v>0.61890000000000001</v>
      </c>
      <c r="LK114" s="58">
        <v>0.60699999999999998</v>
      </c>
      <c r="LL114" s="58">
        <v>0.60489999999999999</v>
      </c>
      <c r="LM114" s="58">
        <v>0.61119999999999997</v>
      </c>
      <c r="LN114" s="58">
        <v>0.62809999999999999</v>
      </c>
      <c r="LO114" s="58">
        <v>0.62709999999999999</v>
      </c>
      <c r="LP114" s="58">
        <v>0.61180000000000001</v>
      </c>
      <c r="LQ114" s="58">
        <v>0.58140000000000003</v>
      </c>
      <c r="LR114" s="58">
        <v>0.58819999999999995</v>
      </c>
      <c r="LS114" s="58">
        <v>0.60940000000000005</v>
      </c>
      <c r="LT114" s="58">
        <v>0.63180000000000003</v>
      </c>
      <c r="LU114" s="58">
        <v>0.64370000000000005</v>
      </c>
      <c r="LV114" s="58">
        <v>0.63870000000000005</v>
      </c>
      <c r="LW114" s="58">
        <v>0.64629999999999999</v>
      </c>
      <c r="LX114" s="58">
        <v>0.63660000000000005</v>
      </c>
      <c r="LY114" s="58">
        <v>0.62570000000000003</v>
      </c>
      <c r="LZ114" s="58">
        <v>0.60050000000000003</v>
      </c>
      <c r="MA114" s="58">
        <v>0.60660000000000003</v>
      </c>
      <c r="MB114" s="58">
        <v>0.61729999999999996</v>
      </c>
      <c r="MC114" s="58">
        <v>0.58430000000000004</v>
      </c>
      <c r="MD114" s="58">
        <v>0.57869999999999999</v>
      </c>
      <c r="ME114" s="58">
        <v>0.57099999999999995</v>
      </c>
      <c r="MF114" s="58">
        <v>0.59179999999999999</v>
      </c>
      <c r="MG114" s="58">
        <v>0.57830000000000004</v>
      </c>
      <c r="MH114" s="58">
        <v>0.54710000000000003</v>
      </c>
      <c r="MI114" s="58">
        <v>0.57369999999999999</v>
      </c>
      <c r="MJ114" s="58">
        <v>0.5625</v>
      </c>
      <c r="MK114" s="58">
        <v>0.56369999999999998</v>
      </c>
      <c r="ML114" s="58">
        <v>0.58699999999999997</v>
      </c>
      <c r="MM114" s="58">
        <v>0.57289999999999996</v>
      </c>
      <c r="MN114" s="58">
        <v>0.60899999999999999</v>
      </c>
      <c r="MO114" s="58">
        <v>0.61980000000000002</v>
      </c>
      <c r="MP114" s="58">
        <v>0.61550000000000005</v>
      </c>
      <c r="MQ114" s="58">
        <v>0.59130000000000005</v>
      </c>
      <c r="MR114" s="58">
        <v>0.55489999999999995</v>
      </c>
      <c r="MS114" s="58">
        <v>0.56699999999999995</v>
      </c>
      <c r="MT114" s="58">
        <v>0.57869999999999999</v>
      </c>
      <c r="MU114" s="58">
        <v>0.57750000000000001</v>
      </c>
      <c r="MV114" s="58">
        <v>0.56269999999999998</v>
      </c>
      <c r="MW114" s="58">
        <v>0.57969999999999999</v>
      </c>
      <c r="MX114" s="58">
        <v>0.59389999999999998</v>
      </c>
      <c r="MY114" s="58">
        <v>0.58620000000000005</v>
      </c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T114" s="213"/>
    </row>
    <row r="115" spans="162:436" ht="15.75" thickBot="1" x14ac:dyDescent="0.3">
      <c r="FF115" s="213"/>
      <c r="FO115" s="55">
        <v>9.4999999999999998E-3</v>
      </c>
      <c r="FP115" s="55">
        <v>2.5899999999999999E-2</v>
      </c>
      <c r="FQ115" s="57">
        <v>4.1099999999999998E-2</v>
      </c>
      <c r="FR115" s="60">
        <v>3.9199999999999999E-2</v>
      </c>
      <c r="FS115" s="60">
        <v>5.5599999999999997E-2</v>
      </c>
      <c r="FT115" s="57">
        <v>7.0699999999999999E-2</v>
      </c>
      <c r="FU115" s="57">
        <v>8.3299999999999999E-2</v>
      </c>
      <c r="FV115" s="57">
        <v>6.8199999999999997E-2</v>
      </c>
      <c r="FW115" s="57">
        <v>7.1499999999999994E-2</v>
      </c>
      <c r="FX115" s="57">
        <v>7.0900000000000005E-2</v>
      </c>
      <c r="FY115" s="56">
        <v>8.8300000000000003E-2</v>
      </c>
      <c r="FZ115" s="56">
        <v>8.0799999999999997E-2</v>
      </c>
      <c r="GA115" s="57">
        <v>7.4700000000000003E-2</v>
      </c>
      <c r="GB115" s="57">
        <v>7.4099999999999999E-2</v>
      </c>
      <c r="GC115" s="57">
        <v>8.3000000000000004E-2</v>
      </c>
      <c r="GD115" s="57">
        <v>7.9200000000000007E-2</v>
      </c>
      <c r="GE115" s="57">
        <v>8.0799999999999997E-2</v>
      </c>
      <c r="GF115" s="57">
        <v>9.4200000000000006E-2</v>
      </c>
      <c r="GG115" s="57">
        <v>0.1129</v>
      </c>
      <c r="GH115" s="57">
        <v>0.11799999999999999</v>
      </c>
      <c r="GI115" s="57">
        <v>0.12770000000000001</v>
      </c>
      <c r="GJ115" s="57">
        <v>0.12659999999999999</v>
      </c>
      <c r="GK115" s="56">
        <v>0.1389</v>
      </c>
      <c r="GL115" s="56">
        <v>0.15040000000000001</v>
      </c>
      <c r="GM115" s="56">
        <v>0.1123</v>
      </c>
      <c r="GN115" s="52">
        <v>0.15260000000000001</v>
      </c>
      <c r="GO115" s="52">
        <v>0.1711</v>
      </c>
      <c r="GP115" s="52">
        <v>0.16139999999999999</v>
      </c>
      <c r="GQ115" s="52">
        <v>0.18440000000000001</v>
      </c>
      <c r="GR115" s="57">
        <v>0.1865</v>
      </c>
      <c r="GS115" s="52">
        <v>0.1774</v>
      </c>
      <c r="GT115" s="52">
        <v>0.17499999999999999</v>
      </c>
      <c r="GU115" s="52">
        <v>0.16470000000000001</v>
      </c>
      <c r="GV115" s="52">
        <v>0.17549999999999999</v>
      </c>
      <c r="GW115" s="52">
        <v>0.1762</v>
      </c>
      <c r="GX115" s="52">
        <v>0.19470000000000001</v>
      </c>
      <c r="GY115" s="52">
        <v>0.1983</v>
      </c>
      <c r="GZ115" s="52">
        <v>0.1653</v>
      </c>
      <c r="HA115" s="52">
        <v>0.16889999999999999</v>
      </c>
      <c r="HB115" s="52">
        <v>0.16850000000000001</v>
      </c>
      <c r="HC115" s="52">
        <v>0.1867</v>
      </c>
      <c r="HD115" s="56">
        <v>0.19389999999999999</v>
      </c>
      <c r="HE115" s="57">
        <v>0.22789999999999999</v>
      </c>
      <c r="HF115" s="52">
        <v>0.21160000000000001</v>
      </c>
      <c r="HG115" s="60">
        <v>0.22500000000000001</v>
      </c>
      <c r="HH115" s="52">
        <v>0.2228</v>
      </c>
      <c r="HI115" s="60">
        <v>0.25330000000000003</v>
      </c>
      <c r="HJ115" s="60">
        <v>0.27950000000000003</v>
      </c>
      <c r="HK115" s="56">
        <v>0.4345</v>
      </c>
      <c r="HL115" s="60">
        <v>0.31040000000000001</v>
      </c>
      <c r="HM115" s="60">
        <v>0.40660000000000002</v>
      </c>
      <c r="HN115" s="56">
        <v>0.48330000000000001</v>
      </c>
      <c r="HO115" s="58">
        <v>0.35189999999999999</v>
      </c>
      <c r="HP115" s="60">
        <v>0.45739999999999997</v>
      </c>
      <c r="HQ115" s="57">
        <v>0.46539999999999998</v>
      </c>
      <c r="HR115" s="56">
        <v>0.57940000000000003</v>
      </c>
      <c r="HS115" s="52">
        <v>0.55579999999999996</v>
      </c>
      <c r="HT115" s="52">
        <v>0.54969999999999997</v>
      </c>
      <c r="HU115" s="52">
        <v>0.55900000000000005</v>
      </c>
      <c r="HV115" s="52">
        <v>0.52170000000000005</v>
      </c>
      <c r="HW115" s="56">
        <v>0.44879999999999998</v>
      </c>
      <c r="HX115" s="57">
        <v>0.44590000000000002</v>
      </c>
      <c r="HY115" s="58">
        <v>0.42549999999999999</v>
      </c>
      <c r="HZ115" s="57">
        <v>0.39489999999999997</v>
      </c>
      <c r="IA115" s="57">
        <v>0.39960000000000001</v>
      </c>
      <c r="IB115" s="56">
        <v>0.41560000000000002</v>
      </c>
      <c r="IC115" s="56">
        <v>0.35809999999999997</v>
      </c>
      <c r="ID115" s="56">
        <v>0.38240000000000002</v>
      </c>
      <c r="IE115" s="52">
        <v>0.35249999999999998</v>
      </c>
      <c r="IF115" s="56">
        <v>0.35870000000000002</v>
      </c>
      <c r="IG115" s="56">
        <v>0.32500000000000001</v>
      </c>
      <c r="IH115" s="56">
        <v>0.32079999999999997</v>
      </c>
      <c r="II115" s="56">
        <v>0.32279999999999998</v>
      </c>
      <c r="IJ115" s="56">
        <v>0.2873</v>
      </c>
      <c r="IK115" s="57">
        <v>0.28210000000000002</v>
      </c>
      <c r="IL115" s="56">
        <v>0.34499999999999997</v>
      </c>
      <c r="IM115" s="56">
        <v>0.32390000000000002</v>
      </c>
      <c r="IN115" s="56">
        <v>0.31530000000000002</v>
      </c>
      <c r="IO115" s="56">
        <v>0.32629999999999998</v>
      </c>
      <c r="IP115" s="56">
        <v>0.35060000000000002</v>
      </c>
      <c r="IQ115" s="56">
        <v>0.32290000000000002</v>
      </c>
      <c r="IR115" s="52">
        <v>0.29849999999999999</v>
      </c>
      <c r="IS115" s="56">
        <v>0.27589999999999998</v>
      </c>
      <c r="IT115" s="60">
        <v>0.25990000000000002</v>
      </c>
      <c r="IU115" s="60">
        <v>0.27750000000000002</v>
      </c>
      <c r="IV115" s="60">
        <v>0.25580000000000003</v>
      </c>
      <c r="IW115" s="58">
        <v>0.27310000000000001</v>
      </c>
      <c r="IX115" s="57">
        <v>0.31630000000000003</v>
      </c>
      <c r="IY115" s="56">
        <v>0.29399999999999998</v>
      </c>
      <c r="IZ115" s="60">
        <v>0.30099999999999999</v>
      </c>
      <c r="JA115" s="60">
        <v>0.3654</v>
      </c>
      <c r="JB115" s="60">
        <v>0.3029</v>
      </c>
      <c r="JC115" s="60">
        <v>0.2419</v>
      </c>
      <c r="JD115" s="58">
        <v>0.25090000000000001</v>
      </c>
      <c r="JE115" s="58">
        <v>0.2863</v>
      </c>
      <c r="JF115" s="58">
        <v>0.2913</v>
      </c>
      <c r="JG115" s="58">
        <v>0.27760000000000001</v>
      </c>
      <c r="JH115" s="58">
        <v>0.31950000000000001</v>
      </c>
      <c r="JI115" s="58">
        <v>0.34200000000000003</v>
      </c>
      <c r="JJ115" s="57">
        <v>0.33929999999999999</v>
      </c>
      <c r="JK115" s="57">
        <v>0.30230000000000001</v>
      </c>
      <c r="JL115" s="57">
        <v>0.32840000000000003</v>
      </c>
      <c r="JM115" s="58">
        <v>0.34039999999999998</v>
      </c>
      <c r="JN115" s="58">
        <v>0.33489999999999998</v>
      </c>
      <c r="JO115" s="57">
        <v>0.27129999999999999</v>
      </c>
      <c r="JP115" s="57">
        <v>0.28839999999999999</v>
      </c>
      <c r="JQ115" s="57">
        <v>0.26269999999999999</v>
      </c>
      <c r="JR115" s="57">
        <v>0.25230000000000002</v>
      </c>
      <c r="JS115" s="57">
        <v>0.18640000000000001</v>
      </c>
      <c r="JT115" s="57">
        <v>0.15590000000000001</v>
      </c>
      <c r="JU115" s="53">
        <v>0.1401</v>
      </c>
      <c r="JV115" s="56">
        <v>0.14960000000000001</v>
      </c>
      <c r="JW115" s="53">
        <v>0.16800000000000001</v>
      </c>
      <c r="JX115" s="53">
        <v>0.1933</v>
      </c>
      <c r="JY115" s="56">
        <v>0.1459</v>
      </c>
      <c r="JZ115" s="56">
        <v>0.1852</v>
      </c>
      <c r="KA115" s="56">
        <v>0.25069999999999998</v>
      </c>
      <c r="KB115" s="56">
        <v>0.191</v>
      </c>
      <c r="KC115" s="56">
        <v>0.19320000000000001</v>
      </c>
      <c r="KD115" s="56">
        <v>0.19</v>
      </c>
      <c r="KE115" s="56">
        <v>0.21290000000000001</v>
      </c>
      <c r="KF115" s="56">
        <v>0.2165</v>
      </c>
      <c r="KG115" s="56">
        <v>0.21959999999999999</v>
      </c>
      <c r="KH115" s="56">
        <v>0.21429999999999999</v>
      </c>
      <c r="KI115" s="56">
        <v>0.222</v>
      </c>
      <c r="KJ115" s="56">
        <v>0.24360000000000001</v>
      </c>
      <c r="KK115" s="56">
        <v>0.23830000000000001</v>
      </c>
      <c r="KL115" s="56">
        <v>0.2555</v>
      </c>
      <c r="KM115" s="56">
        <v>0.23169999999999999</v>
      </c>
      <c r="KN115" s="56">
        <v>0.2404</v>
      </c>
      <c r="KO115" s="56">
        <v>0.2366</v>
      </c>
      <c r="KP115" s="56">
        <v>0.23380000000000001</v>
      </c>
      <c r="KQ115" s="56">
        <v>0.2276</v>
      </c>
      <c r="KR115" s="56">
        <v>0.2278</v>
      </c>
      <c r="KS115" s="56">
        <v>0.23680000000000001</v>
      </c>
      <c r="KT115" s="56">
        <v>0.2404</v>
      </c>
      <c r="KU115" s="56">
        <v>0.2339</v>
      </c>
      <c r="KV115" s="56">
        <v>0.223</v>
      </c>
      <c r="KW115" s="56">
        <v>0.23080000000000001</v>
      </c>
      <c r="KX115" s="56">
        <v>0.23769999999999999</v>
      </c>
      <c r="KY115" s="56">
        <v>0.1719</v>
      </c>
      <c r="KZ115" s="56">
        <v>0.18360000000000001</v>
      </c>
      <c r="LA115" s="56">
        <v>0.22919999999999999</v>
      </c>
      <c r="LB115" s="56">
        <v>0.21290000000000001</v>
      </c>
      <c r="LC115" s="53">
        <v>0.23980000000000001</v>
      </c>
      <c r="LD115" s="53">
        <v>0.2465</v>
      </c>
      <c r="LE115" s="53">
        <v>0.19209999999999999</v>
      </c>
      <c r="LF115" s="56">
        <v>0.30009999999999998</v>
      </c>
      <c r="LG115" s="56">
        <v>0.2636</v>
      </c>
      <c r="LH115" s="56">
        <v>0.28320000000000001</v>
      </c>
      <c r="LI115" s="56">
        <v>0.3075</v>
      </c>
      <c r="LJ115" s="56">
        <v>0.32640000000000002</v>
      </c>
      <c r="LK115" s="56">
        <v>0.31680000000000003</v>
      </c>
      <c r="LL115" s="56">
        <v>0.28389999999999999</v>
      </c>
      <c r="LM115" s="56">
        <v>0.30359999999999998</v>
      </c>
      <c r="LN115" s="56">
        <v>0.31909999999999999</v>
      </c>
      <c r="LO115" s="56">
        <v>0.2944</v>
      </c>
      <c r="LP115" s="56">
        <v>0.31919999999999998</v>
      </c>
      <c r="LQ115" s="56">
        <v>0.29399999999999998</v>
      </c>
      <c r="LR115" s="56">
        <v>0.28520000000000001</v>
      </c>
      <c r="LS115" s="56">
        <v>0.31940000000000002</v>
      </c>
      <c r="LT115" s="56">
        <v>0.34</v>
      </c>
      <c r="LU115" s="56">
        <v>0.33710000000000001</v>
      </c>
      <c r="LV115" s="56">
        <v>0.33479999999999999</v>
      </c>
      <c r="LW115" s="56">
        <v>0.3271</v>
      </c>
      <c r="LX115" s="56">
        <v>0.27050000000000002</v>
      </c>
      <c r="LY115" s="56">
        <v>0.3196</v>
      </c>
      <c r="LZ115" s="56">
        <v>0.30149999999999999</v>
      </c>
      <c r="MA115" s="56">
        <v>0.30859999999999999</v>
      </c>
      <c r="MB115" s="56">
        <v>0.32719999999999999</v>
      </c>
      <c r="MC115" s="56">
        <v>0.29149999999999998</v>
      </c>
      <c r="MD115" s="56">
        <v>0.28549999999999998</v>
      </c>
      <c r="ME115" s="53">
        <v>0.33560000000000001</v>
      </c>
      <c r="MF115" s="53">
        <v>0.34160000000000001</v>
      </c>
      <c r="MG115" s="53">
        <v>0.3422</v>
      </c>
      <c r="MH115" s="53">
        <v>0.31219999999999998</v>
      </c>
      <c r="MI115" s="53">
        <v>0.26179999999999998</v>
      </c>
      <c r="MJ115" s="53">
        <v>0.27660000000000001</v>
      </c>
      <c r="MK115" s="53">
        <v>0.29010000000000002</v>
      </c>
      <c r="ML115" s="53">
        <v>0.26079999999999998</v>
      </c>
      <c r="MM115" s="53">
        <v>0.30830000000000002</v>
      </c>
      <c r="MN115" s="53">
        <v>0.30020000000000002</v>
      </c>
      <c r="MO115" s="53">
        <v>0.311</v>
      </c>
      <c r="MP115" s="53">
        <v>0.29709999999999998</v>
      </c>
      <c r="MQ115" s="53">
        <v>0.30170000000000002</v>
      </c>
      <c r="MR115" s="53">
        <v>0.29139999999999999</v>
      </c>
      <c r="MS115" s="53">
        <v>0.28860000000000002</v>
      </c>
      <c r="MT115" s="53">
        <v>0.27310000000000001</v>
      </c>
      <c r="MU115" s="56">
        <v>0.25130000000000002</v>
      </c>
      <c r="MV115" s="56">
        <v>0.22969999999999999</v>
      </c>
      <c r="MW115" s="56">
        <v>0.24</v>
      </c>
      <c r="MX115" s="56">
        <v>0.21790000000000001</v>
      </c>
      <c r="MY115" s="56">
        <v>0.20680000000000001</v>
      </c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T115" s="213"/>
    </row>
    <row r="116" spans="162:436" ht="15.75" thickBot="1" x14ac:dyDescent="0.3">
      <c r="FF116" s="213"/>
      <c r="FO116" s="56">
        <v>8.3999999999999995E-3</v>
      </c>
      <c r="FP116" s="52">
        <v>2.29E-2</v>
      </c>
      <c r="FQ116" s="52">
        <v>3.5099999999999999E-2</v>
      </c>
      <c r="FR116" s="57">
        <v>2.7699999999999999E-2</v>
      </c>
      <c r="FS116" s="57">
        <v>5.1999999999999998E-2</v>
      </c>
      <c r="FT116" s="55">
        <v>3.2399999999999998E-2</v>
      </c>
      <c r="FU116" s="55">
        <v>3.0599999999999999E-2</v>
      </c>
      <c r="FV116" s="55">
        <v>2.0899999999999998E-2</v>
      </c>
      <c r="FW116" s="56">
        <v>4.1099999999999998E-2</v>
      </c>
      <c r="FX116" s="56">
        <v>6.7100000000000007E-2</v>
      </c>
      <c r="FY116" s="57">
        <v>5.8500000000000003E-2</v>
      </c>
      <c r="FZ116" s="57">
        <v>5.67E-2</v>
      </c>
      <c r="GA116" s="56">
        <v>7.1900000000000006E-2</v>
      </c>
      <c r="GB116" s="56">
        <v>6.5799999999999997E-2</v>
      </c>
      <c r="GC116" s="56">
        <v>6.8199999999999997E-2</v>
      </c>
      <c r="GD116" s="56">
        <v>7.2900000000000006E-2</v>
      </c>
      <c r="GE116" s="56">
        <v>6.3299999999999995E-2</v>
      </c>
      <c r="GF116" s="56">
        <v>5.4600000000000003E-2</v>
      </c>
      <c r="GG116" s="56">
        <v>8.7900000000000006E-2</v>
      </c>
      <c r="GH116" s="56">
        <v>5.9299999999999999E-2</v>
      </c>
      <c r="GI116" s="60">
        <v>6.9099999999999995E-2</v>
      </c>
      <c r="GJ116" s="56">
        <v>9.5500000000000002E-2</v>
      </c>
      <c r="GK116" s="57">
        <v>0.1113</v>
      </c>
      <c r="GL116" s="60">
        <v>0.1169</v>
      </c>
      <c r="GM116" s="52">
        <v>0.1077</v>
      </c>
      <c r="GN116" s="56">
        <v>8.3799999999999999E-2</v>
      </c>
      <c r="GO116" s="56">
        <v>8.7400000000000005E-2</v>
      </c>
      <c r="GP116" s="56">
        <v>9.1899999999999996E-2</v>
      </c>
      <c r="GQ116" s="56">
        <v>9.2600000000000002E-2</v>
      </c>
      <c r="GR116" s="56">
        <v>0.09</v>
      </c>
      <c r="GS116" s="56">
        <v>6.0600000000000001E-2</v>
      </c>
      <c r="GT116" s="56">
        <v>5.3499999999999999E-2</v>
      </c>
      <c r="GU116" s="60">
        <v>6.0499999999999998E-2</v>
      </c>
      <c r="GV116" s="60">
        <v>4.7800000000000002E-2</v>
      </c>
      <c r="GW116" s="60">
        <v>6.8699999999999997E-2</v>
      </c>
      <c r="GX116" s="56">
        <v>5.7500000000000002E-2</v>
      </c>
      <c r="GY116" s="56">
        <v>8.9700000000000002E-2</v>
      </c>
      <c r="GZ116" s="56">
        <v>0.1139</v>
      </c>
      <c r="HA116" s="56">
        <v>0.1091</v>
      </c>
      <c r="HB116" s="56">
        <v>0.1205</v>
      </c>
      <c r="HC116" s="56">
        <v>0.1426</v>
      </c>
      <c r="HD116" s="52">
        <v>0.184</v>
      </c>
      <c r="HE116" s="56">
        <v>0.215</v>
      </c>
      <c r="HF116" s="57">
        <v>0.20469999999999999</v>
      </c>
      <c r="HG116" s="58">
        <v>0.19919999999999999</v>
      </c>
      <c r="HH116" s="60">
        <v>0.17649999999999999</v>
      </c>
      <c r="HI116" s="58">
        <v>0.2024</v>
      </c>
      <c r="HJ116" s="58">
        <v>0.21179999999999999</v>
      </c>
      <c r="HK116" s="58">
        <v>0.31009999999999999</v>
      </c>
      <c r="HL116" s="58">
        <v>0.30220000000000002</v>
      </c>
      <c r="HM116" s="58">
        <v>0.29720000000000002</v>
      </c>
      <c r="HN116" s="58">
        <v>0.35089999999999999</v>
      </c>
      <c r="HO116" s="57">
        <v>0.34939999999999999</v>
      </c>
      <c r="HP116" s="58">
        <v>0.40610000000000002</v>
      </c>
      <c r="HQ116" s="52">
        <v>0.43309999999999998</v>
      </c>
      <c r="HR116" s="60">
        <v>0.54149999999999998</v>
      </c>
      <c r="HS116" s="56">
        <v>0.51590000000000003</v>
      </c>
      <c r="HT116" s="56">
        <v>0.47070000000000001</v>
      </c>
      <c r="HU116" s="56">
        <v>0.49559999999999998</v>
      </c>
      <c r="HV116" s="56">
        <v>0.45119999999999999</v>
      </c>
      <c r="HW116" s="58">
        <v>0.42320000000000002</v>
      </c>
      <c r="HX116" s="58">
        <v>0.4284</v>
      </c>
      <c r="HY116" s="57">
        <v>0.35659999999999997</v>
      </c>
      <c r="HZ116" s="58">
        <v>0.39190000000000003</v>
      </c>
      <c r="IA116" s="58">
        <v>0.38979999999999998</v>
      </c>
      <c r="IB116" s="60">
        <v>0.39539999999999997</v>
      </c>
      <c r="IC116" s="60">
        <v>0.3523</v>
      </c>
      <c r="ID116" s="52">
        <v>0.37430000000000002</v>
      </c>
      <c r="IE116" s="56">
        <v>0.34329999999999999</v>
      </c>
      <c r="IF116" s="52">
        <v>0.34429999999999999</v>
      </c>
      <c r="IG116" s="52">
        <v>0.31419999999999998</v>
      </c>
      <c r="IH116" s="52">
        <v>0.28570000000000001</v>
      </c>
      <c r="II116" s="52">
        <v>0.2838</v>
      </c>
      <c r="IJ116" s="58">
        <v>0.25280000000000002</v>
      </c>
      <c r="IK116" s="58">
        <v>0.2702</v>
      </c>
      <c r="IL116" s="58">
        <v>0.2913</v>
      </c>
      <c r="IM116" s="52">
        <v>0.28589999999999999</v>
      </c>
      <c r="IN116" s="58">
        <v>0.25600000000000001</v>
      </c>
      <c r="IO116" s="52">
        <v>0.27479999999999999</v>
      </c>
      <c r="IP116" s="58">
        <v>0.30890000000000001</v>
      </c>
      <c r="IQ116" s="52">
        <v>0.29470000000000002</v>
      </c>
      <c r="IR116" s="60">
        <v>0.26850000000000002</v>
      </c>
      <c r="IS116" s="52">
        <v>0.27189999999999998</v>
      </c>
      <c r="IT116" s="52">
        <v>0.2399</v>
      </c>
      <c r="IU116" s="52">
        <v>0.19869999999999999</v>
      </c>
      <c r="IV116" s="58">
        <v>0.21560000000000001</v>
      </c>
      <c r="IW116" s="56">
        <v>0.24579999999999999</v>
      </c>
      <c r="IX116" s="56">
        <v>0.31559999999999999</v>
      </c>
      <c r="IY116" s="58">
        <v>0.29160000000000003</v>
      </c>
      <c r="IZ116" s="58">
        <v>0.2455</v>
      </c>
      <c r="JA116" s="58">
        <v>0.2487</v>
      </c>
      <c r="JB116" s="58">
        <v>0.2331</v>
      </c>
      <c r="JC116" s="58">
        <v>0.22140000000000001</v>
      </c>
      <c r="JD116" s="56">
        <v>0.24079999999999999</v>
      </c>
      <c r="JE116" s="56">
        <v>0.27150000000000002</v>
      </c>
      <c r="JF116" s="56">
        <v>0.27029999999999998</v>
      </c>
      <c r="JG116" s="56">
        <v>0.26100000000000001</v>
      </c>
      <c r="JH116" s="56">
        <v>0.30530000000000002</v>
      </c>
      <c r="JI116" s="56">
        <v>0.24349999999999999</v>
      </c>
      <c r="JJ116" s="56">
        <v>0.23069999999999999</v>
      </c>
      <c r="JK116" s="56">
        <v>0.254</v>
      </c>
      <c r="JL116" s="56">
        <v>0.22789999999999999</v>
      </c>
      <c r="JM116" s="56">
        <v>0.24410000000000001</v>
      </c>
      <c r="JN116" s="56">
        <v>0.23619999999999999</v>
      </c>
      <c r="JO116" s="56">
        <v>0.2165</v>
      </c>
      <c r="JP116" s="56">
        <v>0.2079</v>
      </c>
      <c r="JQ116" s="56">
        <v>0.22189999999999999</v>
      </c>
      <c r="JR116" s="56">
        <v>0.24010000000000001</v>
      </c>
      <c r="JS116" s="56">
        <v>0.1729</v>
      </c>
      <c r="JT116" s="56">
        <v>0.1285</v>
      </c>
      <c r="JU116" s="57">
        <v>0.13669999999999999</v>
      </c>
      <c r="JV116" s="53">
        <v>0.1469</v>
      </c>
      <c r="JW116" s="57">
        <v>0.10299999999999999</v>
      </c>
      <c r="JX116" s="56">
        <v>8.0799999999999997E-2</v>
      </c>
      <c r="JY116" s="53">
        <v>0.11899999999999999</v>
      </c>
      <c r="JZ116" s="53">
        <v>0.1366</v>
      </c>
      <c r="KA116" s="57">
        <v>0.1052</v>
      </c>
      <c r="KB116" s="57">
        <v>0.1237</v>
      </c>
      <c r="KC116" s="57">
        <v>9.5699999999999993E-2</v>
      </c>
      <c r="KD116" s="57">
        <v>0.1106</v>
      </c>
      <c r="KE116" s="57">
        <v>0.10920000000000001</v>
      </c>
      <c r="KF116" s="57">
        <v>0.13830000000000001</v>
      </c>
      <c r="KG116" s="57">
        <v>0.15010000000000001</v>
      </c>
      <c r="KH116" s="57">
        <v>9.8000000000000004E-2</v>
      </c>
      <c r="KI116" s="53">
        <v>9.2399999999999996E-2</v>
      </c>
      <c r="KJ116" s="57">
        <v>0.13120000000000001</v>
      </c>
      <c r="KK116" s="57">
        <v>0.13109999999999999</v>
      </c>
      <c r="KL116" s="57">
        <v>0.14660000000000001</v>
      </c>
      <c r="KM116" s="57">
        <v>0.1525</v>
      </c>
      <c r="KN116" s="57">
        <v>0.1244</v>
      </c>
      <c r="KO116" s="57">
        <v>0.1065</v>
      </c>
      <c r="KP116" s="53">
        <v>0.10680000000000001</v>
      </c>
      <c r="KQ116" s="53">
        <v>0.12189999999999999</v>
      </c>
      <c r="KR116" s="53">
        <v>0.1452</v>
      </c>
      <c r="KS116" s="53">
        <v>0.1191</v>
      </c>
      <c r="KT116" s="53">
        <v>0.13100000000000001</v>
      </c>
      <c r="KU116" s="53">
        <v>0.1205</v>
      </c>
      <c r="KV116" s="53">
        <v>0.1</v>
      </c>
      <c r="KW116" s="53">
        <v>0.1012</v>
      </c>
      <c r="KX116" s="53">
        <v>0.1368</v>
      </c>
      <c r="KY116" s="53">
        <v>0.15540000000000001</v>
      </c>
      <c r="KZ116" s="53">
        <v>0.1348</v>
      </c>
      <c r="LA116" s="53">
        <v>0.14610000000000001</v>
      </c>
      <c r="LB116" s="53">
        <v>0.15640000000000001</v>
      </c>
      <c r="LC116" s="56">
        <v>0.21410000000000001</v>
      </c>
      <c r="LD116" s="56">
        <v>0.2382</v>
      </c>
      <c r="LE116" s="56">
        <v>0.27810000000000001</v>
      </c>
      <c r="LF116" s="53">
        <v>0.1797</v>
      </c>
      <c r="LG116" s="53">
        <v>0.19289999999999999</v>
      </c>
      <c r="LH116" s="53">
        <v>0.2021</v>
      </c>
      <c r="LI116" s="53">
        <v>0.21279999999999999</v>
      </c>
      <c r="LJ116" s="53">
        <v>0.2051</v>
      </c>
      <c r="LK116" s="53">
        <v>0.1769</v>
      </c>
      <c r="LL116" s="53">
        <v>0.1646</v>
      </c>
      <c r="LM116" s="53">
        <v>0.1903</v>
      </c>
      <c r="LN116" s="53">
        <v>0.19769999999999999</v>
      </c>
      <c r="LO116" s="53">
        <v>0.24610000000000001</v>
      </c>
      <c r="LP116" s="53">
        <v>0.2041</v>
      </c>
      <c r="LQ116" s="53">
        <v>0.2009</v>
      </c>
      <c r="LR116" s="53">
        <v>0.19819999999999999</v>
      </c>
      <c r="LS116" s="53">
        <v>0.2107</v>
      </c>
      <c r="LT116" s="53">
        <v>0.19189999999999999</v>
      </c>
      <c r="LU116" s="53">
        <v>0.2165</v>
      </c>
      <c r="LV116" s="53">
        <v>0.24410000000000001</v>
      </c>
      <c r="LW116" s="53">
        <v>0.23980000000000001</v>
      </c>
      <c r="LX116" s="53">
        <v>0.22189999999999999</v>
      </c>
      <c r="LY116" s="53">
        <v>0.2127</v>
      </c>
      <c r="LZ116" s="53">
        <v>0.1961</v>
      </c>
      <c r="MA116" s="53">
        <v>0.20669999999999999</v>
      </c>
      <c r="MB116" s="53">
        <v>0.22289999999999999</v>
      </c>
      <c r="MC116" s="53">
        <v>0.24429999999999999</v>
      </c>
      <c r="MD116" s="53">
        <v>0.27660000000000001</v>
      </c>
      <c r="ME116" s="56">
        <v>0.26219999999999999</v>
      </c>
      <c r="MF116" s="56">
        <v>0.25990000000000002</v>
      </c>
      <c r="MG116" s="56">
        <v>0.2064</v>
      </c>
      <c r="MH116" s="56">
        <v>0.20660000000000001</v>
      </c>
      <c r="MI116" s="56">
        <v>0.24809999999999999</v>
      </c>
      <c r="MJ116" s="56">
        <v>0.2072</v>
      </c>
      <c r="MK116" s="56">
        <v>0.20050000000000001</v>
      </c>
      <c r="ML116" s="56">
        <v>0.23080000000000001</v>
      </c>
      <c r="MM116" s="56">
        <v>0.24940000000000001</v>
      </c>
      <c r="MN116" s="56">
        <v>0.29120000000000001</v>
      </c>
      <c r="MO116" s="56">
        <v>0.29749999999999999</v>
      </c>
      <c r="MP116" s="56">
        <v>0.28320000000000001</v>
      </c>
      <c r="MQ116" s="56">
        <v>0.27339999999999998</v>
      </c>
      <c r="MR116" s="56">
        <v>0.2447</v>
      </c>
      <c r="MS116" s="56">
        <v>0.24540000000000001</v>
      </c>
      <c r="MT116" s="56">
        <v>0.22889999999999999</v>
      </c>
      <c r="MU116" s="53">
        <v>0.2442</v>
      </c>
      <c r="MV116" s="53">
        <v>0.2064</v>
      </c>
      <c r="MW116" s="52">
        <v>0.1537</v>
      </c>
      <c r="MX116" s="52">
        <v>0.14180000000000001</v>
      </c>
      <c r="MY116" s="52">
        <v>0.15509999999999999</v>
      </c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T116" s="213"/>
    </row>
    <row r="117" spans="162:436" ht="15.75" thickBot="1" x14ac:dyDescent="0.3">
      <c r="FF117" s="213"/>
      <c r="FO117" s="57">
        <v>0</v>
      </c>
      <c r="FP117" s="60">
        <v>2.1100000000000001E-2</v>
      </c>
      <c r="FQ117" s="55">
        <v>2.9499999999999998E-2</v>
      </c>
      <c r="FR117" s="56">
        <v>2.5100000000000001E-2</v>
      </c>
      <c r="FS117" s="55">
        <v>3.7199999999999997E-2</v>
      </c>
      <c r="FT117" s="60">
        <v>1.84E-2</v>
      </c>
      <c r="FU117" s="56">
        <v>2.75E-2</v>
      </c>
      <c r="FV117" s="56">
        <v>1.9900000000000001E-2</v>
      </c>
      <c r="FW117" s="55">
        <v>2.0400000000000001E-2</v>
      </c>
      <c r="FX117" s="55">
        <v>1.3299999999999999E-2</v>
      </c>
      <c r="FY117" s="55">
        <v>1.6899999999999998E-2</v>
      </c>
      <c r="FZ117" s="55">
        <v>1.5800000000000002E-2</v>
      </c>
      <c r="GA117" s="55">
        <v>1.7000000000000001E-2</v>
      </c>
      <c r="GB117" s="55">
        <v>2.9600000000000001E-2</v>
      </c>
      <c r="GC117" s="55">
        <v>2.2800000000000001E-2</v>
      </c>
      <c r="GD117" s="51">
        <v>2.7000000000000001E-3</v>
      </c>
      <c r="GE117" s="51">
        <v>-5.4000000000000003E-3</v>
      </c>
      <c r="GF117" s="60">
        <v>2.1700000000000001E-2</v>
      </c>
      <c r="GG117" s="60">
        <v>6.9599999999999995E-2</v>
      </c>
      <c r="GH117" s="60">
        <v>5.1400000000000001E-2</v>
      </c>
      <c r="GI117" s="56">
        <v>6.4199999999999993E-2</v>
      </c>
      <c r="GJ117" s="60">
        <v>7.1900000000000006E-2</v>
      </c>
      <c r="GK117" s="60">
        <v>0.1077</v>
      </c>
      <c r="GL117" s="52">
        <v>8.2400000000000001E-2</v>
      </c>
      <c r="GM117" s="60">
        <v>3.9300000000000002E-2</v>
      </c>
      <c r="GN117" s="60">
        <v>2.53E-2</v>
      </c>
      <c r="GO117" s="60">
        <v>2.64E-2</v>
      </c>
      <c r="GP117" s="60">
        <v>7.5800000000000006E-2</v>
      </c>
      <c r="GQ117" s="60">
        <v>7.2099999999999997E-2</v>
      </c>
      <c r="GR117" s="60">
        <v>5.4399999999999997E-2</v>
      </c>
      <c r="GS117" s="60">
        <v>2.2499999999999999E-2</v>
      </c>
      <c r="GT117" s="60">
        <v>4.7699999999999999E-2</v>
      </c>
      <c r="GU117" s="51">
        <v>5.1400000000000001E-2</v>
      </c>
      <c r="GV117" s="56">
        <v>4.58E-2</v>
      </c>
      <c r="GW117" s="56">
        <v>4.6600000000000003E-2</v>
      </c>
      <c r="GX117" s="55">
        <v>5.2999999999999999E-2</v>
      </c>
      <c r="GY117" s="55">
        <v>6.3299999999999995E-2</v>
      </c>
      <c r="GZ117" s="55">
        <v>5.7799999999999997E-2</v>
      </c>
      <c r="HA117" s="51">
        <v>2.1700000000000001E-2</v>
      </c>
      <c r="HB117" s="51">
        <v>5.91E-2</v>
      </c>
      <c r="HC117" s="60">
        <v>5.0900000000000001E-2</v>
      </c>
      <c r="HD117" s="58">
        <v>0.1019</v>
      </c>
      <c r="HE117" s="52">
        <v>0.2039</v>
      </c>
      <c r="HF117" s="58">
        <v>0.19309999999999999</v>
      </c>
      <c r="HG117" s="52">
        <v>0.18940000000000001</v>
      </c>
      <c r="HH117" s="57">
        <v>0.16619999999999999</v>
      </c>
      <c r="HI117" s="52">
        <v>0.18</v>
      </c>
      <c r="HJ117" s="52">
        <v>0.14130000000000001</v>
      </c>
      <c r="HK117" s="52">
        <v>9.8900000000000002E-2</v>
      </c>
      <c r="HL117" s="52">
        <v>0.192</v>
      </c>
      <c r="HM117" s="52">
        <v>0.18770000000000001</v>
      </c>
      <c r="HN117" s="57">
        <v>0.28239999999999998</v>
      </c>
      <c r="HO117" s="52">
        <v>0.31879999999999997</v>
      </c>
      <c r="HP117" s="57">
        <v>0.34749999999999998</v>
      </c>
      <c r="HQ117" s="60">
        <v>0.42709999999999998</v>
      </c>
      <c r="HR117" s="52">
        <v>0.53869999999999996</v>
      </c>
      <c r="HS117" s="60">
        <v>0.42209999999999998</v>
      </c>
      <c r="HT117" s="60">
        <v>0.37809999999999999</v>
      </c>
      <c r="HU117" s="58">
        <v>0.40379999999999999</v>
      </c>
      <c r="HV117" s="58">
        <v>0.38340000000000002</v>
      </c>
      <c r="HW117" s="52">
        <v>0.41110000000000002</v>
      </c>
      <c r="HX117" s="52">
        <v>0.34129999999999999</v>
      </c>
      <c r="HY117" s="60">
        <v>0.2737</v>
      </c>
      <c r="HZ117" s="60">
        <v>0.30830000000000002</v>
      </c>
      <c r="IA117" s="60">
        <v>0.33050000000000002</v>
      </c>
      <c r="IB117" s="58">
        <v>0.37509999999999999</v>
      </c>
      <c r="IC117" s="52">
        <v>0.33529999999999999</v>
      </c>
      <c r="ID117" s="60">
        <v>0.35039999999999999</v>
      </c>
      <c r="IE117" s="58">
        <v>0.3009</v>
      </c>
      <c r="IF117" s="58">
        <v>0.31830000000000003</v>
      </c>
      <c r="IG117" s="58">
        <v>0.27989999999999998</v>
      </c>
      <c r="IH117" s="58">
        <v>0.2843</v>
      </c>
      <c r="II117" s="58">
        <v>0.28160000000000002</v>
      </c>
      <c r="IJ117" s="52">
        <v>0.24840000000000001</v>
      </c>
      <c r="IK117" s="52">
        <v>0.2177</v>
      </c>
      <c r="IL117" s="52">
        <v>0.26979999999999998</v>
      </c>
      <c r="IM117" s="58">
        <v>0.26550000000000001</v>
      </c>
      <c r="IN117" s="52">
        <v>0.25430000000000003</v>
      </c>
      <c r="IO117" s="58">
        <v>0.27379999999999999</v>
      </c>
      <c r="IP117" s="52">
        <v>0.29170000000000001</v>
      </c>
      <c r="IQ117" s="60">
        <v>0.27689999999999998</v>
      </c>
      <c r="IR117" s="56">
        <v>0.26069999999999999</v>
      </c>
      <c r="IS117" s="60">
        <v>0.26800000000000002</v>
      </c>
      <c r="IT117" s="58">
        <v>0.2296</v>
      </c>
      <c r="IU117" s="56">
        <v>0.2167</v>
      </c>
      <c r="IV117" s="52">
        <v>0.16650000000000001</v>
      </c>
      <c r="IW117" s="52">
        <v>0.17549999999999999</v>
      </c>
      <c r="IX117" s="52">
        <v>0.22589999999999999</v>
      </c>
      <c r="IY117" s="60">
        <v>0.27700000000000002</v>
      </c>
      <c r="IZ117" s="56">
        <v>0.2301</v>
      </c>
      <c r="JA117" s="56">
        <v>0.24390000000000001</v>
      </c>
      <c r="JB117" s="56">
        <v>0.214</v>
      </c>
      <c r="JC117" s="56">
        <v>0.21229999999999999</v>
      </c>
      <c r="JD117" s="60">
        <v>0.19739999999999999</v>
      </c>
      <c r="JE117" s="60">
        <v>0.23799999999999999</v>
      </c>
      <c r="JF117" s="60">
        <v>0.27029999999999998</v>
      </c>
      <c r="JG117" s="60">
        <v>0.253</v>
      </c>
      <c r="JH117" s="60">
        <v>0.29770000000000002</v>
      </c>
      <c r="JI117" s="60">
        <v>0.2157</v>
      </c>
      <c r="JJ117" s="52">
        <v>0.1764</v>
      </c>
      <c r="JK117" s="52">
        <v>0.1484</v>
      </c>
      <c r="JL117" s="60">
        <v>0.16089999999999999</v>
      </c>
      <c r="JM117" s="60">
        <v>0.18390000000000001</v>
      </c>
      <c r="JN117" s="60">
        <v>0.17119999999999999</v>
      </c>
      <c r="JO117" s="60">
        <v>0.1057</v>
      </c>
      <c r="JP117" s="60">
        <v>0.106</v>
      </c>
      <c r="JQ117" s="60">
        <v>8.7800000000000003E-2</v>
      </c>
      <c r="JR117" s="60">
        <v>6.2899999999999998E-2</v>
      </c>
      <c r="JS117" s="53">
        <v>2.5100000000000001E-2</v>
      </c>
      <c r="JT117" s="53">
        <v>0.1258</v>
      </c>
      <c r="JU117" s="56">
        <v>0.12280000000000001</v>
      </c>
      <c r="JV117" s="57">
        <v>0.112</v>
      </c>
      <c r="JW117" s="56">
        <v>7.7100000000000002E-2</v>
      </c>
      <c r="JX117" s="57">
        <v>6.25E-2</v>
      </c>
      <c r="JY117" s="57">
        <v>6.4000000000000001E-2</v>
      </c>
      <c r="JZ117" s="57">
        <v>3.49E-2</v>
      </c>
      <c r="KA117" s="53">
        <v>1.6299999999999999E-2</v>
      </c>
      <c r="KB117" s="53">
        <v>4.8899999999999999E-2</v>
      </c>
      <c r="KC117" s="53">
        <v>9.1399999999999995E-2</v>
      </c>
      <c r="KD117" s="53">
        <v>6.7299999999999999E-2</v>
      </c>
      <c r="KE117" s="53">
        <v>5.8500000000000003E-2</v>
      </c>
      <c r="KF117" s="53">
        <v>4.6600000000000003E-2</v>
      </c>
      <c r="KG117" s="53">
        <v>3.9300000000000002E-2</v>
      </c>
      <c r="KH117" s="53">
        <v>8.43E-2</v>
      </c>
      <c r="KI117" s="57">
        <v>7.9399999999999998E-2</v>
      </c>
      <c r="KJ117" s="53">
        <v>6.6199999999999995E-2</v>
      </c>
      <c r="KK117" s="53">
        <v>8.8800000000000004E-2</v>
      </c>
      <c r="KL117" s="53">
        <v>6.9400000000000003E-2</v>
      </c>
      <c r="KM117" s="53">
        <v>7.8399999999999997E-2</v>
      </c>
      <c r="KN117" s="53">
        <v>0.1008</v>
      </c>
      <c r="KO117" s="53">
        <v>9.9599999999999994E-2</v>
      </c>
      <c r="KP117" s="57">
        <v>9.9199999999999997E-2</v>
      </c>
      <c r="KQ117" s="57">
        <v>9.0499999999999997E-2</v>
      </c>
      <c r="KR117" s="57">
        <v>7.1099999999999997E-2</v>
      </c>
      <c r="KS117" s="57">
        <v>8.14E-2</v>
      </c>
      <c r="KT117" s="57">
        <v>4.5400000000000003E-2</v>
      </c>
      <c r="KU117" s="57">
        <v>5.8500000000000003E-2</v>
      </c>
      <c r="KV117" s="57">
        <v>5.8900000000000001E-2</v>
      </c>
      <c r="KW117" s="57">
        <v>7.0800000000000002E-2</v>
      </c>
      <c r="KX117" s="57">
        <v>6.0699999999999997E-2</v>
      </c>
      <c r="KY117" s="57">
        <v>3.9199999999999999E-2</v>
      </c>
      <c r="KZ117" s="57">
        <v>6.4899999999999999E-2</v>
      </c>
      <c r="LA117" s="57">
        <v>4.4900000000000002E-2</v>
      </c>
      <c r="LB117" s="57">
        <v>2.7699999999999999E-2</v>
      </c>
      <c r="LC117" s="57">
        <v>-2.3900000000000001E-2</v>
      </c>
      <c r="LD117" s="57">
        <v>-3.4599999999999999E-2</v>
      </c>
      <c r="LE117" s="57">
        <v>-3.4000000000000002E-2</v>
      </c>
      <c r="LF117" s="57">
        <v>-5.5E-2</v>
      </c>
      <c r="LG117" s="57">
        <v>-9.7500000000000003E-2</v>
      </c>
      <c r="LH117" s="60">
        <v>-9.0899999999999995E-2</v>
      </c>
      <c r="LI117" s="60">
        <v>-0.10580000000000001</v>
      </c>
      <c r="LJ117" s="60">
        <v>-0.10730000000000001</v>
      </c>
      <c r="LK117" s="51">
        <v>-8.5400000000000004E-2</v>
      </c>
      <c r="LL117" s="51">
        <v>-8.0100000000000005E-2</v>
      </c>
      <c r="LM117" s="51">
        <v>-0.1051</v>
      </c>
      <c r="LN117" s="51">
        <v>-0.10639999999999999</v>
      </c>
      <c r="LO117" s="51">
        <v>-9.5299999999999996E-2</v>
      </c>
      <c r="LP117" s="51">
        <v>-0.1017</v>
      </c>
      <c r="LQ117" s="51">
        <v>-8.2199999999999995E-2</v>
      </c>
      <c r="LR117" s="52">
        <v>-6.6400000000000001E-2</v>
      </c>
      <c r="LS117" s="52">
        <v>-6.6000000000000003E-2</v>
      </c>
      <c r="LT117" s="52">
        <v>-7.5700000000000003E-2</v>
      </c>
      <c r="LU117" s="52">
        <v>-8.72E-2</v>
      </c>
      <c r="LV117" s="52">
        <v>-9.3799999999999994E-2</v>
      </c>
      <c r="LW117" s="51">
        <v>-4.9000000000000002E-2</v>
      </c>
      <c r="LX117" s="52">
        <v>-6.2799999999999995E-2</v>
      </c>
      <c r="LY117" s="51">
        <v>-3.1E-2</v>
      </c>
      <c r="LZ117" s="52">
        <v>-5.6300000000000003E-2</v>
      </c>
      <c r="MA117" s="52">
        <v>-5.0200000000000002E-2</v>
      </c>
      <c r="MB117" s="52">
        <v>-6.3E-2</v>
      </c>
      <c r="MC117" s="51">
        <v>-5.3400000000000003E-2</v>
      </c>
      <c r="MD117" s="51">
        <v>-5.9499999999999997E-2</v>
      </c>
      <c r="ME117" s="51">
        <v>-2.76E-2</v>
      </c>
      <c r="MF117" s="51">
        <v>-2.0299999999999999E-2</v>
      </c>
      <c r="MG117" s="51">
        <v>-6.4000000000000003E-3</v>
      </c>
      <c r="MH117" s="51">
        <v>-1.4200000000000001E-2</v>
      </c>
      <c r="MI117" s="52">
        <v>-3.2000000000000001E-2</v>
      </c>
      <c r="MJ117" s="52">
        <v>-3.1E-2</v>
      </c>
      <c r="MK117" s="52">
        <v>5.4000000000000003E-3</v>
      </c>
      <c r="ML117" s="52">
        <v>3.2800000000000003E-2</v>
      </c>
      <c r="MM117" s="52">
        <v>1.4800000000000001E-2</v>
      </c>
      <c r="MN117" s="52">
        <v>3.4700000000000002E-2</v>
      </c>
      <c r="MO117" s="52">
        <v>3.2099999999999997E-2</v>
      </c>
      <c r="MP117" s="52">
        <v>4.1000000000000002E-2</v>
      </c>
      <c r="MQ117" s="52">
        <v>6.7599999999999993E-2</v>
      </c>
      <c r="MR117" s="52">
        <v>9.1800000000000007E-2</v>
      </c>
      <c r="MS117" s="52">
        <v>6.6299999999999998E-2</v>
      </c>
      <c r="MT117" s="52">
        <v>7.1300000000000002E-2</v>
      </c>
      <c r="MU117" s="52">
        <v>8.1900000000000001E-2</v>
      </c>
      <c r="MV117" s="52">
        <v>0.14050000000000001</v>
      </c>
      <c r="MW117" s="53">
        <v>0.13339999999999999</v>
      </c>
      <c r="MX117" s="53">
        <v>0.1065</v>
      </c>
      <c r="MY117" s="53">
        <v>9.6000000000000002E-2</v>
      </c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T117" s="213"/>
    </row>
    <row r="118" spans="162:436" ht="15.75" thickBot="1" x14ac:dyDescent="0.3">
      <c r="FF118" s="213"/>
      <c r="FO118" s="52">
        <v>-1.5E-3</v>
      </c>
      <c r="FP118" s="58">
        <v>-4.0000000000000001E-3</v>
      </c>
      <c r="FQ118" s="58">
        <v>-1.6999999999999999E-3</v>
      </c>
      <c r="FR118" s="58">
        <v>1.7399999999999999E-2</v>
      </c>
      <c r="FS118" s="56">
        <v>2.6599999999999999E-2</v>
      </c>
      <c r="FT118" s="56">
        <v>1.18E-2</v>
      </c>
      <c r="FU118" s="58">
        <v>-2.3999999999999998E-3</v>
      </c>
      <c r="FV118" s="58">
        <v>-6.1999999999999998E-3</v>
      </c>
      <c r="FW118" s="58">
        <v>1.06E-2</v>
      </c>
      <c r="FX118" s="58">
        <v>2.8E-3</v>
      </c>
      <c r="FY118" s="58">
        <v>1.2999999999999999E-2</v>
      </c>
      <c r="FZ118" s="58">
        <v>-8.9999999999999998E-4</v>
      </c>
      <c r="GA118" s="58">
        <v>-2.0400000000000001E-2</v>
      </c>
      <c r="GB118" s="58">
        <v>-1.5699999999999999E-2</v>
      </c>
      <c r="GC118" s="58">
        <v>-1.3299999999999999E-2</v>
      </c>
      <c r="GD118" s="58">
        <v>-1.15E-2</v>
      </c>
      <c r="GE118" s="60">
        <v>-8.0000000000000002E-3</v>
      </c>
      <c r="GF118" s="55">
        <v>-2.0500000000000001E-2</v>
      </c>
      <c r="GG118" s="51">
        <v>-2.01E-2</v>
      </c>
      <c r="GH118" s="55">
        <v>-5.4999999999999997E-3</v>
      </c>
      <c r="GI118" s="58">
        <v>-2.1600000000000001E-2</v>
      </c>
      <c r="GJ118" s="51">
        <v>1.6E-2</v>
      </c>
      <c r="GK118" s="51">
        <v>7.7100000000000002E-2</v>
      </c>
      <c r="GL118" s="58">
        <v>4.6800000000000001E-2</v>
      </c>
      <c r="GM118" s="58">
        <v>3.0599999999999999E-2</v>
      </c>
      <c r="GN118" s="58">
        <v>6.4999999999999997E-3</v>
      </c>
      <c r="GO118" s="58">
        <v>6.4000000000000003E-3</v>
      </c>
      <c r="GP118" s="58">
        <v>7.7999999999999996E-3</v>
      </c>
      <c r="GQ118" s="58">
        <v>-1.6500000000000001E-2</v>
      </c>
      <c r="GR118" s="51">
        <v>-1.5599999999999999E-2</v>
      </c>
      <c r="GS118" s="55">
        <v>-1.4800000000000001E-2</v>
      </c>
      <c r="GT118" s="51">
        <v>4.4499999999999998E-2</v>
      </c>
      <c r="GU118" s="56">
        <v>3.2599999999999997E-2</v>
      </c>
      <c r="GV118" s="51">
        <v>2.0899999999999998E-2</v>
      </c>
      <c r="GW118" s="51">
        <v>4.0599999999999997E-2</v>
      </c>
      <c r="GX118" s="51">
        <v>5.4000000000000003E-3</v>
      </c>
      <c r="GY118" s="51">
        <v>1.4500000000000001E-2</v>
      </c>
      <c r="GZ118" s="51">
        <v>3.8399999999999997E-2</v>
      </c>
      <c r="HA118" s="55">
        <v>1.8700000000000001E-2</v>
      </c>
      <c r="HB118" s="60">
        <v>3.8800000000000001E-2</v>
      </c>
      <c r="HC118" s="58">
        <v>3.2000000000000001E-2</v>
      </c>
      <c r="HD118" s="60">
        <v>8.0799999999999997E-2</v>
      </c>
      <c r="HE118" s="58">
        <v>0.12280000000000001</v>
      </c>
      <c r="HF118" s="60">
        <v>0.15790000000000001</v>
      </c>
      <c r="HG118" s="57">
        <v>0.1716</v>
      </c>
      <c r="HH118" s="58">
        <v>0.1588</v>
      </c>
      <c r="HI118" s="57">
        <v>0.12230000000000001</v>
      </c>
      <c r="HJ118" s="57">
        <v>8.0299999999999996E-2</v>
      </c>
      <c r="HK118" s="57">
        <v>5.16E-2</v>
      </c>
      <c r="HL118" s="57">
        <v>0.15670000000000001</v>
      </c>
      <c r="HM118" s="57">
        <v>0.1583</v>
      </c>
      <c r="HN118" s="52">
        <v>0.2198</v>
      </c>
      <c r="HO118" s="60">
        <v>0.2949</v>
      </c>
      <c r="HP118" s="52">
        <v>0.33889999999999998</v>
      </c>
      <c r="HQ118" s="58">
        <v>0.37780000000000002</v>
      </c>
      <c r="HR118" s="58">
        <v>0.46189999999999998</v>
      </c>
      <c r="HS118" s="58">
        <v>0.3831</v>
      </c>
      <c r="HT118" s="58">
        <v>0.3387</v>
      </c>
      <c r="HU118" s="60">
        <v>0.34870000000000001</v>
      </c>
      <c r="HV118" s="60">
        <v>0.26229999999999998</v>
      </c>
      <c r="HW118" s="60">
        <v>0.2228</v>
      </c>
      <c r="HX118" s="60">
        <v>0.23130000000000001</v>
      </c>
      <c r="HY118" s="52">
        <v>0.22750000000000001</v>
      </c>
      <c r="HZ118" s="52">
        <v>0.2525</v>
      </c>
      <c r="IA118" s="52">
        <v>0.27929999999999999</v>
      </c>
      <c r="IB118" s="52">
        <v>0.29930000000000001</v>
      </c>
      <c r="IC118" s="58">
        <v>0.31130000000000002</v>
      </c>
      <c r="ID118" s="58">
        <v>0.3256</v>
      </c>
      <c r="IE118" s="60">
        <v>0.26269999999999999</v>
      </c>
      <c r="IF118" s="60">
        <v>0.22839999999999999</v>
      </c>
      <c r="IG118" s="60">
        <v>0.2094</v>
      </c>
      <c r="IH118" s="60">
        <v>0.1789</v>
      </c>
      <c r="II118" s="60">
        <v>0.18310000000000001</v>
      </c>
      <c r="IJ118" s="60">
        <v>0.21609999999999999</v>
      </c>
      <c r="IK118" s="60">
        <v>0.2132</v>
      </c>
      <c r="IL118" s="60">
        <v>0.26889999999999997</v>
      </c>
      <c r="IM118" s="60">
        <v>0.25829999999999997</v>
      </c>
      <c r="IN118" s="60">
        <v>0.2492</v>
      </c>
      <c r="IO118" s="60">
        <v>0.25619999999999998</v>
      </c>
      <c r="IP118" s="60">
        <v>0.28299999999999997</v>
      </c>
      <c r="IQ118" s="58">
        <v>0.27489999999999998</v>
      </c>
      <c r="IR118" s="58">
        <v>0.21940000000000001</v>
      </c>
      <c r="IS118" s="58">
        <v>0.2429</v>
      </c>
      <c r="IT118" s="56">
        <v>0.22420000000000001</v>
      </c>
      <c r="IU118" s="58">
        <v>0.21210000000000001</v>
      </c>
      <c r="IV118" s="56">
        <v>0.17960000000000001</v>
      </c>
      <c r="IW118" s="60">
        <v>0.19819999999999999</v>
      </c>
      <c r="IX118" s="60">
        <v>0.24790000000000001</v>
      </c>
      <c r="IY118" s="52">
        <v>0.2213</v>
      </c>
      <c r="IZ118" s="52">
        <v>0.22589999999999999</v>
      </c>
      <c r="JA118" s="52">
        <v>0.20780000000000001</v>
      </c>
      <c r="JB118" s="51">
        <v>-0.17249999999999999</v>
      </c>
      <c r="JC118" s="52">
        <v>0.1807</v>
      </c>
      <c r="JD118" s="52">
        <v>0.19439999999999999</v>
      </c>
      <c r="JE118" s="52">
        <v>0.21290000000000001</v>
      </c>
      <c r="JF118" s="52">
        <v>0.22620000000000001</v>
      </c>
      <c r="JG118" s="52">
        <v>0.22489999999999999</v>
      </c>
      <c r="JH118" s="52">
        <v>0.24579999999999999</v>
      </c>
      <c r="JI118" s="52">
        <v>0.1772</v>
      </c>
      <c r="JJ118" s="60">
        <v>0.16800000000000001</v>
      </c>
      <c r="JK118" s="60">
        <v>0.14230000000000001</v>
      </c>
      <c r="JL118" s="52">
        <v>0.14699999999999999</v>
      </c>
      <c r="JM118" s="52">
        <v>0.1525</v>
      </c>
      <c r="JN118" s="52">
        <v>0.14119999999999999</v>
      </c>
      <c r="JO118" s="52">
        <v>6.7299999999999999E-2</v>
      </c>
      <c r="JP118" s="52">
        <v>4.7399999999999998E-2</v>
      </c>
      <c r="JQ118" s="52">
        <v>5.0200000000000002E-2</v>
      </c>
      <c r="JR118" s="52">
        <v>4.99E-2</v>
      </c>
      <c r="JS118" s="60">
        <v>1.38E-2</v>
      </c>
      <c r="JT118" s="52">
        <v>-4.0000000000000002E-4</v>
      </c>
      <c r="JU118" s="52">
        <v>-3.7699999999999997E-2</v>
      </c>
      <c r="JV118" s="52">
        <v>-5.04E-2</v>
      </c>
      <c r="JW118" s="52">
        <v>-2.9399999999999999E-2</v>
      </c>
      <c r="JX118" s="52">
        <v>-5.8400000000000001E-2</v>
      </c>
      <c r="JY118" s="52">
        <v>-6.4299999999999996E-2</v>
      </c>
      <c r="JZ118" s="52">
        <v>-7.4200000000000002E-2</v>
      </c>
      <c r="KA118" s="52">
        <v>-7.4999999999999997E-3</v>
      </c>
      <c r="KB118" s="52">
        <v>-9.9000000000000008E-3</v>
      </c>
      <c r="KC118" s="52">
        <v>-4.4699999999999997E-2</v>
      </c>
      <c r="KD118" s="52">
        <v>-2.86E-2</v>
      </c>
      <c r="KE118" s="60">
        <v>-2.1600000000000001E-2</v>
      </c>
      <c r="KF118" s="60">
        <v>9.1000000000000004E-3</v>
      </c>
      <c r="KG118" s="60">
        <v>2.8199999999999999E-2</v>
      </c>
      <c r="KH118" s="52">
        <v>-1.5900000000000001E-2</v>
      </c>
      <c r="KI118" s="60">
        <v>-1.14E-2</v>
      </c>
      <c r="KJ118" s="52">
        <v>1.1999999999999999E-3</v>
      </c>
      <c r="KK118" s="52">
        <v>2.3999999999999998E-3</v>
      </c>
      <c r="KL118" s="52">
        <v>1.7000000000000001E-2</v>
      </c>
      <c r="KM118" s="52">
        <v>2.1399999999999999E-2</v>
      </c>
      <c r="KN118" s="52">
        <v>1.3299999999999999E-2</v>
      </c>
      <c r="KO118" s="52">
        <v>-1.06E-2</v>
      </c>
      <c r="KP118" s="52">
        <v>-1.2699999999999999E-2</v>
      </c>
      <c r="KQ118" s="52">
        <v>-2.0199999999999999E-2</v>
      </c>
      <c r="KR118" s="52">
        <v>1.44E-2</v>
      </c>
      <c r="KS118" s="52">
        <v>2.9499999999999998E-2</v>
      </c>
      <c r="KT118" s="52">
        <v>6.1999999999999998E-3</v>
      </c>
      <c r="KU118" s="52">
        <v>3.1199999999999999E-2</v>
      </c>
      <c r="KV118" s="52">
        <v>2.2599999999999999E-2</v>
      </c>
      <c r="KW118" s="52">
        <v>3.6200000000000003E-2</v>
      </c>
      <c r="KX118" s="52">
        <v>1.9400000000000001E-2</v>
      </c>
      <c r="KY118" s="52">
        <v>1.6199999999999999E-2</v>
      </c>
      <c r="KZ118" s="52">
        <v>3.9899999999999998E-2</v>
      </c>
      <c r="LA118" s="52">
        <v>1.55E-2</v>
      </c>
      <c r="LB118" s="52">
        <v>1.2800000000000001E-2</v>
      </c>
      <c r="LC118" s="52">
        <v>-3.9399999999999998E-2</v>
      </c>
      <c r="LD118" s="52">
        <v>-7.4899999999999994E-2</v>
      </c>
      <c r="LE118" s="52">
        <v>-7.7399999999999997E-2</v>
      </c>
      <c r="LF118" s="52">
        <v>-0.1145</v>
      </c>
      <c r="LG118" s="60">
        <v>-0.1143</v>
      </c>
      <c r="LH118" s="57">
        <v>-9.8599999999999993E-2</v>
      </c>
      <c r="LI118" s="57">
        <v>-0.12559999999999999</v>
      </c>
      <c r="LJ118" s="51">
        <v>-0.1135</v>
      </c>
      <c r="LK118" s="57">
        <v>-0.1047</v>
      </c>
      <c r="LL118" s="57">
        <v>-9.2100000000000001E-2</v>
      </c>
      <c r="LM118" s="57">
        <v>-0.1147</v>
      </c>
      <c r="LN118" s="52">
        <v>-0.1082</v>
      </c>
      <c r="LO118" s="52">
        <v>-0.13719999999999999</v>
      </c>
      <c r="LP118" s="52">
        <v>-0.10390000000000001</v>
      </c>
      <c r="LQ118" s="52">
        <v>-9.3200000000000005E-2</v>
      </c>
      <c r="LR118" s="51">
        <v>-9.4500000000000001E-2</v>
      </c>
      <c r="LS118" s="57">
        <v>-0.1082</v>
      </c>
      <c r="LT118" s="51">
        <v>-9.7500000000000003E-2</v>
      </c>
      <c r="LU118" s="51">
        <v>-8.8700000000000001E-2</v>
      </c>
      <c r="LV118" s="51">
        <v>-0.10290000000000001</v>
      </c>
      <c r="LW118" s="52">
        <v>-0.1187</v>
      </c>
      <c r="LX118" s="51">
        <v>-8.8700000000000001E-2</v>
      </c>
      <c r="LY118" s="52">
        <v>-7.6799999999999993E-2</v>
      </c>
      <c r="LZ118" s="51">
        <v>-9.1499999999999998E-2</v>
      </c>
      <c r="MA118" s="51">
        <v>-9.9699999999999997E-2</v>
      </c>
      <c r="MB118" s="51">
        <v>-6.4299999999999996E-2</v>
      </c>
      <c r="MC118" s="52">
        <v>-5.74E-2</v>
      </c>
      <c r="MD118" s="52">
        <v>-6.4799999999999996E-2</v>
      </c>
      <c r="ME118" s="52">
        <v>-9.8100000000000007E-2</v>
      </c>
      <c r="MF118" s="52">
        <v>-8.2199999999999995E-2</v>
      </c>
      <c r="MG118" s="52">
        <v>-5.4800000000000001E-2</v>
      </c>
      <c r="MH118" s="52">
        <v>-4.82E-2</v>
      </c>
      <c r="MI118" s="51">
        <v>-3.2599999999999997E-2</v>
      </c>
      <c r="MJ118" s="51">
        <v>-3.6999999999999998E-2</v>
      </c>
      <c r="MK118" s="51">
        <v>-9.5100000000000004E-2</v>
      </c>
      <c r="ML118" s="57">
        <v>-0.14000000000000001</v>
      </c>
      <c r="MM118" s="57">
        <v>-0.17699999999999999</v>
      </c>
      <c r="MN118" s="57">
        <v>-0.15390000000000001</v>
      </c>
      <c r="MO118" s="57">
        <v>-0.16400000000000001</v>
      </c>
      <c r="MP118" s="49">
        <v>-0.16389999999999999</v>
      </c>
      <c r="MQ118" s="49">
        <v>-0.16</v>
      </c>
      <c r="MR118" s="49">
        <v>-0.15079999999999999</v>
      </c>
      <c r="MS118" s="49">
        <v>-0.13039999999999999</v>
      </c>
      <c r="MT118" s="49">
        <v>-0.1157</v>
      </c>
      <c r="MU118" s="60">
        <v>-0.1522</v>
      </c>
      <c r="MV118" s="57">
        <v>-0.12620000000000001</v>
      </c>
      <c r="MW118" s="57">
        <v>-7.6999999999999999E-2</v>
      </c>
      <c r="MX118" s="57">
        <v>-7.1599999999999997E-2</v>
      </c>
      <c r="MY118" s="57">
        <v>-6.2199999999999998E-2</v>
      </c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T118" s="213"/>
    </row>
    <row r="119" spans="162:436" ht="15.75" thickBot="1" x14ac:dyDescent="0.3">
      <c r="FF119" s="213"/>
      <c r="FO119" s="53">
        <v>-2.7000000000000001E-3</v>
      </c>
      <c r="FP119" s="56">
        <v>-7.0000000000000001E-3</v>
      </c>
      <c r="FQ119" s="56">
        <v>-3.5999999999999999E-3</v>
      </c>
      <c r="FR119" s="52">
        <v>9.1999999999999998E-3</v>
      </c>
      <c r="FS119" s="58">
        <v>3.7000000000000002E-3</v>
      </c>
      <c r="FT119" s="58">
        <v>-1.26E-2</v>
      </c>
      <c r="FU119" s="60">
        <v>-4.1000000000000003E-3</v>
      </c>
      <c r="FV119" s="60">
        <v>-1.2500000000000001E-2</v>
      </c>
      <c r="FW119" s="60">
        <v>-4.99E-2</v>
      </c>
      <c r="FX119" s="60">
        <v>-5.96E-2</v>
      </c>
      <c r="FY119" s="60">
        <v>-6.3700000000000007E-2</v>
      </c>
      <c r="FZ119" s="51">
        <v>-6.4199999999999993E-2</v>
      </c>
      <c r="GA119" s="60">
        <v>-6.4100000000000004E-2</v>
      </c>
      <c r="GB119" s="60">
        <v>-6.9699999999999998E-2</v>
      </c>
      <c r="GC119" s="60">
        <v>-3.6799999999999999E-2</v>
      </c>
      <c r="GD119" s="55">
        <v>-2.52E-2</v>
      </c>
      <c r="GE119" s="55">
        <v>-1.89E-2</v>
      </c>
      <c r="GF119" s="51">
        <v>-2.86E-2</v>
      </c>
      <c r="GG119" s="58">
        <v>-2.7799999999999998E-2</v>
      </c>
      <c r="GH119" s="58">
        <v>-1.9300000000000001E-2</v>
      </c>
      <c r="GI119" s="55">
        <v>-2.75E-2</v>
      </c>
      <c r="GJ119" s="58">
        <v>-4.1999999999999997E-3</v>
      </c>
      <c r="GK119" s="58">
        <v>2.8199999999999999E-2</v>
      </c>
      <c r="GL119" s="51">
        <v>-2.1600000000000001E-2</v>
      </c>
      <c r="GM119" s="51">
        <v>-2E-3</v>
      </c>
      <c r="GN119" s="51">
        <v>-1.21E-2</v>
      </c>
      <c r="GO119" s="55">
        <v>-4.2500000000000003E-2</v>
      </c>
      <c r="GP119" s="55">
        <v>-2.58E-2</v>
      </c>
      <c r="GQ119" s="51">
        <v>-2.7099999999999999E-2</v>
      </c>
      <c r="GR119" s="58">
        <v>-2.8400000000000002E-2</v>
      </c>
      <c r="GS119" s="51">
        <v>-1.7999999999999999E-2</v>
      </c>
      <c r="GT119" s="55">
        <v>-2.23E-2</v>
      </c>
      <c r="GU119" s="55">
        <v>-6.1000000000000004E-3</v>
      </c>
      <c r="GV119" s="55">
        <v>3.3E-3</v>
      </c>
      <c r="GW119" s="55">
        <v>9.4000000000000004E-3</v>
      </c>
      <c r="GX119" s="60">
        <v>-3.85E-2</v>
      </c>
      <c r="GY119" s="58">
        <v>-4.7500000000000001E-2</v>
      </c>
      <c r="GZ119" s="58">
        <v>-2.35E-2</v>
      </c>
      <c r="HA119" s="60">
        <v>1.5299999999999999E-2</v>
      </c>
      <c r="HB119" s="55">
        <v>1.2200000000000001E-2</v>
      </c>
      <c r="HC119" s="51">
        <v>1.67E-2</v>
      </c>
      <c r="HD119" s="51">
        <v>-2.3599999999999999E-2</v>
      </c>
      <c r="HE119" s="55">
        <v>-6.4500000000000002E-2</v>
      </c>
      <c r="HF119" s="55">
        <v>-4.19E-2</v>
      </c>
      <c r="HG119" s="55">
        <v>-0.1118</v>
      </c>
      <c r="HH119" s="51">
        <v>-8.9399999999999993E-2</v>
      </c>
      <c r="HI119" s="51">
        <v>-6.93E-2</v>
      </c>
      <c r="HJ119" s="51">
        <v>-4.3200000000000002E-2</v>
      </c>
      <c r="HK119" s="51">
        <v>-1.78E-2</v>
      </c>
      <c r="HL119" s="51">
        <v>-5.1200000000000002E-2</v>
      </c>
      <c r="HM119" s="51">
        <v>-0.10440000000000001</v>
      </c>
      <c r="HN119" s="51">
        <v>-0.16220000000000001</v>
      </c>
      <c r="HO119" s="55">
        <v>-0.22370000000000001</v>
      </c>
      <c r="HP119" s="51">
        <v>-0.28210000000000002</v>
      </c>
      <c r="HQ119" s="51">
        <v>-0.32119999999999999</v>
      </c>
      <c r="HR119" s="55">
        <v>-0.4002</v>
      </c>
      <c r="HS119" s="55">
        <v>-0.30059999999999998</v>
      </c>
      <c r="HT119" s="55">
        <v>-0.24110000000000001</v>
      </c>
      <c r="HU119" s="55">
        <v>-0.33250000000000002</v>
      </c>
      <c r="HV119" s="55">
        <v>-0.38290000000000002</v>
      </c>
      <c r="HW119" s="55">
        <v>-0.2525</v>
      </c>
      <c r="HX119" s="51">
        <v>-0.22109999999999999</v>
      </c>
      <c r="HY119" s="51">
        <v>-0.12130000000000001</v>
      </c>
      <c r="HZ119" s="51">
        <v>-0.1113</v>
      </c>
      <c r="IA119" s="51">
        <v>-0.1072</v>
      </c>
      <c r="IB119" s="51">
        <v>-9.4899999999999998E-2</v>
      </c>
      <c r="IC119" s="51">
        <v>-5.6399999999999999E-2</v>
      </c>
      <c r="ID119" s="51">
        <v>-0.1011</v>
      </c>
      <c r="IE119" s="51">
        <v>-0.1462</v>
      </c>
      <c r="IF119" s="51">
        <v>-0.1341</v>
      </c>
      <c r="IG119" s="51">
        <v>-0.10979999999999999</v>
      </c>
      <c r="IH119" s="51">
        <v>-0.1094</v>
      </c>
      <c r="II119" s="51">
        <v>-0.10979999999999999</v>
      </c>
      <c r="IJ119" s="51">
        <v>-8.8300000000000003E-2</v>
      </c>
      <c r="IK119" s="51">
        <v>-3.95E-2</v>
      </c>
      <c r="IL119" s="51">
        <v>-3.4299999999999997E-2</v>
      </c>
      <c r="IM119" s="51">
        <v>-5.1999999999999998E-2</v>
      </c>
      <c r="IN119" s="51">
        <v>-5.4800000000000001E-2</v>
      </c>
      <c r="IO119" s="51">
        <v>-8.09E-2</v>
      </c>
      <c r="IP119" s="51">
        <v>-0.13969999999999999</v>
      </c>
      <c r="IQ119" s="51">
        <v>-0.1196</v>
      </c>
      <c r="IR119" s="51">
        <v>-0.12970000000000001</v>
      </c>
      <c r="IS119" s="51">
        <v>-0.12740000000000001</v>
      </c>
      <c r="IT119" s="51">
        <v>-0.1031</v>
      </c>
      <c r="IU119" s="51">
        <v>-0.11940000000000001</v>
      </c>
      <c r="IV119" s="51">
        <v>-0.1305</v>
      </c>
      <c r="IW119" s="51">
        <v>-5.2400000000000002E-2</v>
      </c>
      <c r="IX119" s="51">
        <v>-9.2399999999999996E-2</v>
      </c>
      <c r="IY119" s="51">
        <v>-0.1132</v>
      </c>
      <c r="IZ119" s="51">
        <v>-0.10680000000000001</v>
      </c>
      <c r="JA119" s="51">
        <v>-0.14099999999999999</v>
      </c>
      <c r="JB119" s="52">
        <v>0.1913</v>
      </c>
      <c r="JC119" s="51">
        <v>-0.15939999999999999</v>
      </c>
      <c r="JD119" s="51">
        <v>-0.16350000000000001</v>
      </c>
      <c r="JE119" s="51">
        <v>-0.21820000000000001</v>
      </c>
      <c r="JF119" s="51">
        <v>-0.2104</v>
      </c>
      <c r="JG119" s="51">
        <v>-0.2137</v>
      </c>
      <c r="JH119" s="51">
        <v>-0.27829999999999999</v>
      </c>
      <c r="JI119" s="53">
        <v>-0.19700000000000001</v>
      </c>
      <c r="JJ119" s="53">
        <v>-0.18920000000000001</v>
      </c>
      <c r="JK119" s="53">
        <v>-0.13969999999999999</v>
      </c>
      <c r="JL119" s="53">
        <v>-0.1573</v>
      </c>
      <c r="JM119" s="53">
        <v>-0.1726</v>
      </c>
      <c r="JN119" s="53">
        <v>-0.1618</v>
      </c>
      <c r="JO119" s="53">
        <v>-8.7300000000000003E-2</v>
      </c>
      <c r="JP119" s="53">
        <v>-0.11070000000000001</v>
      </c>
      <c r="JQ119" s="53">
        <v>-0.11360000000000001</v>
      </c>
      <c r="JR119" s="53">
        <v>-8.2000000000000003E-2</v>
      </c>
      <c r="JS119" s="52">
        <v>-3.5000000000000001E-3</v>
      </c>
      <c r="JT119" s="60">
        <v>-0.10920000000000001</v>
      </c>
      <c r="JU119" s="60">
        <v>-0.1484</v>
      </c>
      <c r="JV119" s="49">
        <v>-0.1905</v>
      </c>
      <c r="JW119" s="49">
        <v>-0.14019999999999999</v>
      </c>
      <c r="JX119" s="49">
        <v>-0.1074</v>
      </c>
      <c r="JY119" s="60">
        <v>-0.12720000000000001</v>
      </c>
      <c r="JZ119" s="60">
        <v>-0.1074</v>
      </c>
      <c r="KA119" s="60">
        <v>-1.54E-2</v>
      </c>
      <c r="KB119" s="60">
        <v>-0.04</v>
      </c>
      <c r="KC119" s="60">
        <v>-6.2E-2</v>
      </c>
      <c r="KD119" s="60">
        <v>-4.7500000000000001E-2</v>
      </c>
      <c r="KE119" s="52">
        <v>-2.6499999999999999E-2</v>
      </c>
      <c r="KF119" s="52">
        <v>-5.4000000000000003E-3</v>
      </c>
      <c r="KG119" s="52">
        <v>2.5899999999999999E-2</v>
      </c>
      <c r="KH119" s="60">
        <v>-2.4E-2</v>
      </c>
      <c r="KI119" s="52">
        <v>-2.3699999999999999E-2</v>
      </c>
      <c r="KJ119" s="60">
        <v>-3.8999999999999998E-3</v>
      </c>
      <c r="KK119" s="60">
        <v>-1.5100000000000001E-2</v>
      </c>
      <c r="KL119" s="60">
        <v>-1.4E-3</v>
      </c>
      <c r="KM119" s="60">
        <v>-2.58E-2</v>
      </c>
      <c r="KN119" s="60">
        <v>-8.6599999999999996E-2</v>
      </c>
      <c r="KO119" s="60">
        <v>-6.5100000000000005E-2</v>
      </c>
      <c r="KP119" s="60">
        <v>-7.6300000000000007E-2</v>
      </c>
      <c r="KQ119" s="60">
        <v>-8.1100000000000005E-2</v>
      </c>
      <c r="KR119" s="60">
        <v>-0.1026</v>
      </c>
      <c r="KS119" s="60">
        <v>-0.10879999999999999</v>
      </c>
      <c r="KT119" s="49">
        <v>-0.1133</v>
      </c>
      <c r="KU119" s="60">
        <v>-0.1041</v>
      </c>
      <c r="KV119" s="60">
        <v>-8.1699999999999995E-2</v>
      </c>
      <c r="KW119" s="60">
        <v>-9.8000000000000004E-2</v>
      </c>
      <c r="KX119" s="60">
        <v>-0.10340000000000001</v>
      </c>
      <c r="KY119" s="60">
        <v>-0.1022</v>
      </c>
      <c r="KZ119" s="60">
        <v>-0.1061</v>
      </c>
      <c r="LA119" s="60">
        <v>-0.1062</v>
      </c>
      <c r="LB119" s="49">
        <v>-0.13439999999999999</v>
      </c>
      <c r="LC119" s="49">
        <v>-0.10299999999999999</v>
      </c>
      <c r="LD119" s="49">
        <v>-8.5500000000000007E-2</v>
      </c>
      <c r="LE119" s="49">
        <v>-0.1235</v>
      </c>
      <c r="LF119" s="49">
        <v>-0.1343</v>
      </c>
      <c r="LG119" s="49">
        <v>-0.1197</v>
      </c>
      <c r="LH119" s="52">
        <v>-0.1399</v>
      </c>
      <c r="LI119" s="52">
        <v>-0.1648</v>
      </c>
      <c r="LJ119" s="57">
        <v>-0.1416</v>
      </c>
      <c r="LK119" s="52">
        <v>-0.125</v>
      </c>
      <c r="LL119" s="52">
        <v>-0.10920000000000001</v>
      </c>
      <c r="LM119" s="52">
        <v>-0.1182</v>
      </c>
      <c r="LN119" s="57">
        <v>-0.1472</v>
      </c>
      <c r="LO119" s="57">
        <v>-0.15670000000000001</v>
      </c>
      <c r="LP119" s="57">
        <v>-0.1041</v>
      </c>
      <c r="LQ119" s="57">
        <v>-9.9500000000000005E-2</v>
      </c>
      <c r="LR119" s="57">
        <v>-9.5100000000000004E-2</v>
      </c>
      <c r="LS119" s="51">
        <v>-0.11940000000000001</v>
      </c>
      <c r="LT119" s="57">
        <v>-0.111</v>
      </c>
      <c r="LU119" s="57">
        <v>-0.1182</v>
      </c>
      <c r="LV119" s="57">
        <v>-0.14610000000000001</v>
      </c>
      <c r="LW119" s="57">
        <v>-0.18779999999999999</v>
      </c>
      <c r="LX119" s="57">
        <v>-0.13150000000000001</v>
      </c>
      <c r="LY119" s="57">
        <v>-0.15620000000000001</v>
      </c>
      <c r="LZ119" s="57">
        <v>-0.1323</v>
      </c>
      <c r="MA119" s="57">
        <v>-0.12189999999999999</v>
      </c>
      <c r="MB119" s="57">
        <v>-0.14549999999999999</v>
      </c>
      <c r="MC119" s="57">
        <v>-0.1757</v>
      </c>
      <c r="MD119" s="57">
        <v>-0.17449999999999999</v>
      </c>
      <c r="ME119" s="49">
        <v>-0.17299999999999999</v>
      </c>
      <c r="MF119" s="49">
        <v>-0.1888</v>
      </c>
      <c r="MG119" s="49">
        <v>-0.15240000000000001</v>
      </c>
      <c r="MH119" s="49">
        <v>-0.1242</v>
      </c>
      <c r="MI119" s="49">
        <v>-0.17150000000000001</v>
      </c>
      <c r="MJ119" s="49">
        <v>-0.16200000000000001</v>
      </c>
      <c r="MK119" s="49">
        <v>-0.18049999999999999</v>
      </c>
      <c r="ML119" s="51">
        <v>-0.1694</v>
      </c>
      <c r="MM119" s="49">
        <v>-0.17799999999999999</v>
      </c>
      <c r="MN119" s="49">
        <v>-0.20200000000000001</v>
      </c>
      <c r="MO119" s="49">
        <v>-0.19120000000000001</v>
      </c>
      <c r="MP119" s="57">
        <v>-0.18229999999999999</v>
      </c>
      <c r="MQ119" s="57">
        <v>-0.19439999999999999</v>
      </c>
      <c r="MR119" s="57">
        <v>-0.2092</v>
      </c>
      <c r="MS119" s="57">
        <v>-0.21909999999999999</v>
      </c>
      <c r="MT119" s="60">
        <v>-0.19520000000000001</v>
      </c>
      <c r="MU119" s="57">
        <v>-0.15440000000000001</v>
      </c>
      <c r="MV119" s="60">
        <v>-0.15040000000000001</v>
      </c>
      <c r="MW119" s="60">
        <v>-0.1399</v>
      </c>
      <c r="MX119" s="60">
        <v>-0.1396</v>
      </c>
      <c r="MY119" s="60">
        <v>-0.14410000000000001</v>
      </c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T119" s="213"/>
    </row>
    <row r="120" spans="162:436" ht="15.75" thickBot="1" x14ac:dyDescent="0.3">
      <c r="FF120" s="213"/>
      <c r="FO120" s="60">
        <v>-8.0999999999999996E-3</v>
      </c>
      <c r="FP120" s="53">
        <v>-8.6E-3</v>
      </c>
      <c r="FQ120" s="53">
        <v>-4.65E-2</v>
      </c>
      <c r="FR120" s="51">
        <v>-3.1399999999999997E-2</v>
      </c>
      <c r="FS120" s="51">
        <v>-3.85E-2</v>
      </c>
      <c r="FT120" s="51">
        <v>-3.8600000000000002E-2</v>
      </c>
      <c r="FU120" s="51">
        <v>-4.7800000000000002E-2</v>
      </c>
      <c r="FV120" s="51">
        <v>-6.4100000000000004E-2</v>
      </c>
      <c r="FW120" s="49">
        <v>-6.7799999999999999E-2</v>
      </c>
      <c r="FX120" s="53">
        <v>-7.5999999999999998E-2</v>
      </c>
      <c r="FY120" s="53">
        <v>-0.08</v>
      </c>
      <c r="FZ120" s="49">
        <v>-7.4800000000000005E-2</v>
      </c>
      <c r="GA120" s="49">
        <v>-8.8300000000000003E-2</v>
      </c>
      <c r="GB120" s="49">
        <v>-8.8900000000000007E-2</v>
      </c>
      <c r="GC120" s="51">
        <v>-5.7799999999999997E-2</v>
      </c>
      <c r="GD120" s="60">
        <v>-3.7600000000000001E-2</v>
      </c>
      <c r="GE120" s="58">
        <v>-3.5900000000000001E-2</v>
      </c>
      <c r="GF120" s="58">
        <v>-4.4999999999999998E-2</v>
      </c>
      <c r="GG120" s="55">
        <v>-3.4500000000000003E-2</v>
      </c>
      <c r="GH120" s="51">
        <v>-3.6200000000000003E-2</v>
      </c>
      <c r="GI120" s="51">
        <v>-3.3599999999999998E-2</v>
      </c>
      <c r="GJ120" s="55">
        <v>-3.0599999999999999E-2</v>
      </c>
      <c r="GK120" s="55">
        <v>-6.4000000000000001E-2</v>
      </c>
      <c r="GL120" s="55">
        <v>-6.1899999999999997E-2</v>
      </c>
      <c r="GM120" s="55">
        <v>-6.2700000000000006E-2</v>
      </c>
      <c r="GN120" s="55">
        <v>-5.4699999999999999E-2</v>
      </c>
      <c r="GO120" s="51">
        <v>-4.7399999999999998E-2</v>
      </c>
      <c r="GP120" s="51">
        <v>-4.7E-2</v>
      </c>
      <c r="GQ120" s="55">
        <v>-3.4200000000000001E-2</v>
      </c>
      <c r="GR120" s="55">
        <v>-3.2500000000000001E-2</v>
      </c>
      <c r="GS120" s="58">
        <v>-6.7500000000000004E-2</v>
      </c>
      <c r="GT120" s="58">
        <v>-8.9200000000000002E-2</v>
      </c>
      <c r="GU120" s="58">
        <v>-9.3600000000000003E-2</v>
      </c>
      <c r="GV120" s="58">
        <v>-8.9800000000000005E-2</v>
      </c>
      <c r="GW120" s="58">
        <v>-9.9699999999999997E-2</v>
      </c>
      <c r="GX120" s="58">
        <v>-6.9800000000000001E-2</v>
      </c>
      <c r="GY120" s="60">
        <v>-6.3700000000000007E-2</v>
      </c>
      <c r="GZ120" s="60">
        <v>-5.2699999999999997E-2</v>
      </c>
      <c r="HA120" s="58">
        <v>-9.4000000000000004E-3</v>
      </c>
      <c r="HB120" s="58">
        <v>-1E-4</v>
      </c>
      <c r="HC120" s="55">
        <v>6.0000000000000001E-3</v>
      </c>
      <c r="HD120" s="55">
        <v>-6.3700000000000007E-2</v>
      </c>
      <c r="HE120" s="51">
        <v>-6.9000000000000006E-2</v>
      </c>
      <c r="HF120" s="51">
        <v>-0.1366</v>
      </c>
      <c r="HG120" s="51">
        <v>-0.11799999999999999</v>
      </c>
      <c r="HH120" s="55">
        <v>-0.1241</v>
      </c>
      <c r="HI120" s="55">
        <v>-0.17499999999999999</v>
      </c>
      <c r="HJ120" s="55">
        <v>-0.22450000000000001</v>
      </c>
      <c r="HK120" s="55">
        <v>-0.43419999999999997</v>
      </c>
      <c r="HL120" s="55">
        <v>-0.3574</v>
      </c>
      <c r="HM120" s="55">
        <v>-0.39439999999999997</v>
      </c>
      <c r="HN120" s="55">
        <v>-0.36770000000000003</v>
      </c>
      <c r="HO120" s="51">
        <v>-0.2656</v>
      </c>
      <c r="HP120" s="55">
        <v>-0.35449999999999998</v>
      </c>
      <c r="HQ120" s="55">
        <v>-0.35510000000000003</v>
      </c>
      <c r="HR120" s="51">
        <v>-0.49059999999999998</v>
      </c>
      <c r="HS120" s="51">
        <v>-0.49380000000000002</v>
      </c>
      <c r="HT120" s="51">
        <v>-0.42609999999999998</v>
      </c>
      <c r="HU120" s="51">
        <v>-0.49220000000000003</v>
      </c>
      <c r="HV120" s="51">
        <v>-0.39960000000000001</v>
      </c>
      <c r="HW120" s="51">
        <v>-0.33700000000000002</v>
      </c>
      <c r="HX120" s="55">
        <v>-0.26829999999999998</v>
      </c>
      <c r="HY120" s="55">
        <v>-0.3367</v>
      </c>
      <c r="HZ120" s="55">
        <v>-0.41899999999999998</v>
      </c>
      <c r="IA120" s="55">
        <v>-0.34760000000000002</v>
      </c>
      <c r="IB120" s="55">
        <v>-0.38279999999999997</v>
      </c>
      <c r="IC120" s="55">
        <v>-0.33479999999999999</v>
      </c>
      <c r="ID120" s="55">
        <v>-0.32629999999999998</v>
      </c>
      <c r="IE120" s="55">
        <v>-0.29210000000000003</v>
      </c>
      <c r="IF120" s="49">
        <v>-0.6028</v>
      </c>
      <c r="IG120" s="49">
        <v>-0.56000000000000005</v>
      </c>
      <c r="IH120" s="55">
        <v>-0.34449999999999997</v>
      </c>
      <c r="II120" s="55">
        <v>-0.33689999999999998</v>
      </c>
      <c r="IJ120" s="55">
        <v>-0.31580000000000003</v>
      </c>
      <c r="IK120" s="55">
        <v>-0.3453</v>
      </c>
      <c r="IL120" s="55">
        <v>-0.4133</v>
      </c>
      <c r="IM120" s="55">
        <v>-0.38419999999999999</v>
      </c>
      <c r="IN120" s="55">
        <v>-0.37240000000000001</v>
      </c>
      <c r="IO120" s="55">
        <v>-0.44109999999999999</v>
      </c>
      <c r="IP120" s="55">
        <v>-0.4345</v>
      </c>
      <c r="IQ120" s="55">
        <v>-0.41099999999999998</v>
      </c>
      <c r="IR120" s="55">
        <v>-0.37459999999999999</v>
      </c>
      <c r="IS120" s="53">
        <v>-0.35699999999999998</v>
      </c>
      <c r="IT120" s="53">
        <v>-0.28439999999999999</v>
      </c>
      <c r="IU120" s="53">
        <v>-0.255</v>
      </c>
      <c r="IV120" s="53">
        <v>-0.21190000000000001</v>
      </c>
      <c r="IW120" s="53">
        <v>-0.2853</v>
      </c>
      <c r="IX120" s="53">
        <v>-0.38240000000000002</v>
      </c>
      <c r="IY120" s="53">
        <v>-0.35659999999999997</v>
      </c>
      <c r="IZ120" s="53">
        <v>-0.33939999999999998</v>
      </c>
      <c r="JA120" s="53">
        <v>-0.34710000000000002</v>
      </c>
      <c r="JB120" s="53">
        <v>-0.2651</v>
      </c>
      <c r="JC120" s="53">
        <v>-0.23599999999999999</v>
      </c>
      <c r="JD120" s="53">
        <v>-0.24590000000000001</v>
      </c>
      <c r="JE120" s="53">
        <v>-0.27039999999999997</v>
      </c>
      <c r="JF120" s="53">
        <v>-0.26269999999999999</v>
      </c>
      <c r="JG120" s="53">
        <v>-0.25430000000000003</v>
      </c>
      <c r="JH120" s="53">
        <v>-0.29120000000000001</v>
      </c>
      <c r="JI120" s="51">
        <v>-0.26919999999999999</v>
      </c>
      <c r="JJ120" s="51">
        <v>-0.23780000000000001</v>
      </c>
      <c r="JK120" s="51">
        <v>-0.28570000000000001</v>
      </c>
      <c r="JL120" s="51">
        <v>-0.26979999999999998</v>
      </c>
      <c r="JM120" s="51">
        <v>-0.28760000000000002</v>
      </c>
      <c r="JN120" s="51">
        <v>-0.27389999999999998</v>
      </c>
      <c r="JO120" s="51">
        <v>-0.23630000000000001</v>
      </c>
      <c r="JP120" s="51">
        <v>-0.2732</v>
      </c>
      <c r="JQ120" s="51">
        <v>-0.2545</v>
      </c>
      <c r="JR120" s="51">
        <v>-0.2467</v>
      </c>
      <c r="JS120" s="51">
        <v>-0.2082</v>
      </c>
      <c r="JT120" s="51">
        <v>-0.19400000000000001</v>
      </c>
      <c r="JU120" s="51">
        <v>-0.19639999999999999</v>
      </c>
      <c r="JV120" s="60">
        <v>-0.1948</v>
      </c>
      <c r="JW120" s="51">
        <v>-0.16300000000000001</v>
      </c>
      <c r="JX120" s="51">
        <v>-0.16400000000000001</v>
      </c>
      <c r="JY120" s="51">
        <v>-0.15959999999999999</v>
      </c>
      <c r="JZ120" s="49">
        <v>-0.16800000000000001</v>
      </c>
      <c r="KA120" s="51">
        <v>-0.2112</v>
      </c>
      <c r="KB120" s="49">
        <v>-0.20699999999999999</v>
      </c>
      <c r="KC120" s="49">
        <v>-0.19450000000000001</v>
      </c>
      <c r="KD120" s="49">
        <v>-0.21079999999999999</v>
      </c>
      <c r="KE120" s="49">
        <v>-0.2021</v>
      </c>
      <c r="KF120" s="49">
        <v>-0.21490000000000001</v>
      </c>
      <c r="KG120" s="49">
        <v>-0.23100000000000001</v>
      </c>
      <c r="KH120" s="49">
        <v>-0.17780000000000001</v>
      </c>
      <c r="KI120" s="49">
        <v>-0.18</v>
      </c>
      <c r="KJ120" s="49">
        <v>-0.24310000000000001</v>
      </c>
      <c r="KK120" s="49">
        <v>-0.21479999999999999</v>
      </c>
      <c r="KL120" s="49">
        <v>-0.21160000000000001</v>
      </c>
      <c r="KM120" s="49">
        <v>-0.20930000000000001</v>
      </c>
      <c r="KN120" s="49">
        <v>-0.18690000000000001</v>
      </c>
      <c r="KO120" s="49">
        <v>-0.17169999999999999</v>
      </c>
      <c r="KP120" s="49">
        <v>-0.13270000000000001</v>
      </c>
      <c r="KQ120" s="49">
        <v>-0.11600000000000001</v>
      </c>
      <c r="KR120" s="49">
        <v>-0.1193</v>
      </c>
      <c r="KS120" s="49">
        <v>-0.1206</v>
      </c>
      <c r="KT120" s="60">
        <v>-0.1232</v>
      </c>
      <c r="KU120" s="49">
        <v>-0.10829999999999999</v>
      </c>
      <c r="KV120" s="49">
        <v>-0.10589999999999999</v>
      </c>
      <c r="KW120" s="49">
        <v>-0.1394</v>
      </c>
      <c r="KX120" s="49">
        <v>-0.16059999999999999</v>
      </c>
      <c r="KY120" s="49">
        <v>-0.1278</v>
      </c>
      <c r="KZ120" s="49">
        <v>-0.1515</v>
      </c>
      <c r="LA120" s="49">
        <v>-0.14360000000000001</v>
      </c>
      <c r="LB120" s="60">
        <v>-0.14929999999999999</v>
      </c>
      <c r="LC120" s="60">
        <v>-0.16309999999999999</v>
      </c>
      <c r="LD120" s="60">
        <v>-0.2041</v>
      </c>
      <c r="LE120" s="60">
        <v>-0.17860000000000001</v>
      </c>
      <c r="LF120" s="60">
        <v>-0.13439999999999999</v>
      </c>
      <c r="LG120" s="52">
        <v>-0.13239999999999999</v>
      </c>
      <c r="LH120" s="49">
        <v>-0.155</v>
      </c>
      <c r="LI120" s="51">
        <v>-0.16889999999999999</v>
      </c>
      <c r="LJ120" s="49">
        <v>-0.1459</v>
      </c>
      <c r="LK120" s="60">
        <v>-0.1711</v>
      </c>
      <c r="LL120" s="60">
        <v>-0.17219999999999999</v>
      </c>
      <c r="LM120" s="60">
        <v>-0.1777</v>
      </c>
      <c r="LN120" s="60">
        <v>-0.2</v>
      </c>
      <c r="LO120" s="49">
        <v>-0.1777</v>
      </c>
      <c r="LP120" s="60">
        <v>-0.1855</v>
      </c>
      <c r="LQ120" s="60">
        <v>-0.1832</v>
      </c>
      <c r="LR120" s="60">
        <v>-0.22550000000000001</v>
      </c>
      <c r="LS120" s="49">
        <v>-0.2666</v>
      </c>
      <c r="LT120" s="49">
        <v>-0.309</v>
      </c>
      <c r="LU120" s="60">
        <v>-0.25700000000000001</v>
      </c>
      <c r="LV120" s="60">
        <v>-0.2344</v>
      </c>
      <c r="LW120" s="60">
        <v>-0.22509999999999999</v>
      </c>
      <c r="LX120" s="60">
        <v>-0.23</v>
      </c>
      <c r="LY120" s="60">
        <v>-0.2278</v>
      </c>
      <c r="LZ120" s="60">
        <v>-0.20680000000000001</v>
      </c>
      <c r="MA120" s="60">
        <v>-0.21229999999999999</v>
      </c>
      <c r="MB120" s="60">
        <v>-0.27239999999999998</v>
      </c>
      <c r="MC120" s="49">
        <v>-0.2616</v>
      </c>
      <c r="MD120" s="49">
        <v>-0.2356</v>
      </c>
      <c r="ME120" s="57">
        <v>-0.24540000000000001</v>
      </c>
      <c r="MF120" s="57">
        <v>-0.25130000000000002</v>
      </c>
      <c r="MG120" s="57">
        <v>-0.24859999999999999</v>
      </c>
      <c r="MH120" s="57">
        <v>-0.23499999999999999</v>
      </c>
      <c r="MI120" s="57">
        <v>-0.20610000000000001</v>
      </c>
      <c r="MJ120" s="57">
        <v>-0.20949999999999999</v>
      </c>
      <c r="MK120" s="57">
        <v>-0.18920000000000001</v>
      </c>
      <c r="ML120" s="49">
        <v>-0.23100000000000001</v>
      </c>
      <c r="MM120" s="51">
        <v>-0.19309999999999999</v>
      </c>
      <c r="MN120" s="60">
        <v>-0.2671</v>
      </c>
      <c r="MO120" s="60">
        <v>-0.27979999999999999</v>
      </c>
      <c r="MP120" s="60">
        <v>-0.26200000000000001</v>
      </c>
      <c r="MQ120" s="60">
        <v>-0.251</v>
      </c>
      <c r="MR120" s="60">
        <v>-0.2263</v>
      </c>
      <c r="MS120" s="60">
        <v>-0.22</v>
      </c>
      <c r="MT120" s="57">
        <v>-0.2069</v>
      </c>
      <c r="MU120" s="49">
        <v>-0.1847</v>
      </c>
      <c r="MV120" s="49">
        <v>-0.20230000000000001</v>
      </c>
      <c r="MW120" s="49">
        <v>-0.26650000000000001</v>
      </c>
      <c r="MX120" s="51">
        <v>-0.25359999999999999</v>
      </c>
      <c r="MY120" s="51">
        <v>-0.2432</v>
      </c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T120" s="213"/>
    </row>
    <row r="121" spans="162:436" ht="15.75" thickBot="1" x14ac:dyDescent="0.3">
      <c r="FF121" s="213"/>
      <c r="FO121" s="51">
        <v>-9.9000000000000008E-3</v>
      </c>
      <c r="FP121" s="49">
        <v>-2.1399999999999999E-2</v>
      </c>
      <c r="FQ121" s="49">
        <v>-5.3100000000000001E-2</v>
      </c>
      <c r="FR121" s="49">
        <v>-5.6399999999999999E-2</v>
      </c>
      <c r="FS121" s="49">
        <v>-7.22E-2</v>
      </c>
      <c r="FT121" s="49">
        <v>-4.4999999999999998E-2</v>
      </c>
      <c r="FU121" s="49">
        <v>-8.0100000000000005E-2</v>
      </c>
      <c r="FV121" s="49">
        <v>-6.59E-2</v>
      </c>
      <c r="FW121" s="53">
        <v>-7.3499999999999996E-2</v>
      </c>
      <c r="FX121" s="49">
        <v>-9.2999999999999999E-2</v>
      </c>
      <c r="FY121" s="51">
        <v>-8.8900000000000007E-2</v>
      </c>
      <c r="FZ121" s="60">
        <v>-8.6199999999999999E-2</v>
      </c>
      <c r="GA121" s="51">
        <v>-9.4600000000000004E-2</v>
      </c>
      <c r="GB121" s="51">
        <v>-9.3399999999999997E-2</v>
      </c>
      <c r="GC121" s="49">
        <v>-9.5699999999999993E-2</v>
      </c>
      <c r="GD121" s="49">
        <v>-0.10290000000000001</v>
      </c>
      <c r="GE121" s="49">
        <v>-6.83E-2</v>
      </c>
      <c r="GF121" s="49">
        <v>-6.7900000000000002E-2</v>
      </c>
      <c r="GG121" s="49">
        <v>-0.13270000000000001</v>
      </c>
      <c r="GH121" s="49">
        <v>-0.1278</v>
      </c>
      <c r="GI121" s="49">
        <v>-0.14380000000000001</v>
      </c>
      <c r="GJ121" s="49">
        <v>-0.19450000000000001</v>
      </c>
      <c r="GK121" s="49">
        <v>-0.2432</v>
      </c>
      <c r="GL121" s="49">
        <v>-0.20519999999999999</v>
      </c>
      <c r="GM121" s="49">
        <v>-0.1694</v>
      </c>
      <c r="GN121" s="49">
        <v>-0.17910000000000001</v>
      </c>
      <c r="GO121" s="53">
        <v>-0.18690000000000001</v>
      </c>
      <c r="GP121" s="53">
        <v>-0.23169999999999999</v>
      </c>
      <c r="GQ121" s="53">
        <v>-0.21479999999999999</v>
      </c>
      <c r="GR121" s="53">
        <v>-0.19500000000000001</v>
      </c>
      <c r="GS121" s="53">
        <v>-0.1678</v>
      </c>
      <c r="GT121" s="53">
        <v>-0.187</v>
      </c>
      <c r="GU121" s="53">
        <v>-0.19270000000000001</v>
      </c>
      <c r="GV121" s="53">
        <v>-0.191</v>
      </c>
      <c r="GW121" s="53">
        <v>-0.20219999999999999</v>
      </c>
      <c r="GX121" s="53">
        <v>-0.19600000000000001</v>
      </c>
      <c r="GY121" s="53">
        <v>-0.245</v>
      </c>
      <c r="GZ121" s="53">
        <v>-0.25650000000000001</v>
      </c>
      <c r="HA121" s="53">
        <v>-0.28010000000000002</v>
      </c>
      <c r="HB121" s="53">
        <v>-0.2999</v>
      </c>
      <c r="HC121" s="49">
        <v>-0.34079999999999999</v>
      </c>
      <c r="HD121" s="53">
        <v>-0.34560000000000002</v>
      </c>
      <c r="HE121" s="53">
        <v>-0.43090000000000001</v>
      </c>
      <c r="HF121" s="53">
        <v>-0.40310000000000001</v>
      </c>
      <c r="HG121" s="53">
        <v>-0.3634</v>
      </c>
      <c r="HH121" s="53">
        <v>-0.31909999999999999</v>
      </c>
      <c r="HI121" s="53">
        <v>-0.37040000000000001</v>
      </c>
      <c r="HJ121" s="53">
        <v>-0.37240000000000001</v>
      </c>
      <c r="HK121" s="49">
        <v>-0.4647</v>
      </c>
      <c r="HL121" s="49">
        <v>-0.46510000000000001</v>
      </c>
      <c r="HM121" s="49">
        <v>-0.45939999999999998</v>
      </c>
      <c r="HN121" s="49">
        <v>-0.59299999999999997</v>
      </c>
      <c r="HO121" s="49">
        <v>-0.5625</v>
      </c>
      <c r="HP121" s="49">
        <v>-0.5827</v>
      </c>
      <c r="HQ121" s="49">
        <v>-0.62390000000000001</v>
      </c>
      <c r="HR121" s="49">
        <v>-0.76690000000000003</v>
      </c>
      <c r="HS121" s="49">
        <v>-0.77869999999999995</v>
      </c>
      <c r="HT121" s="49">
        <v>-0.76559999999999995</v>
      </c>
      <c r="HU121" s="49">
        <v>-0.75790000000000002</v>
      </c>
      <c r="HV121" s="49">
        <v>-0.65459999999999996</v>
      </c>
      <c r="HW121" s="49">
        <v>-0.65900000000000003</v>
      </c>
      <c r="HX121" s="49">
        <v>-0.61009999999999998</v>
      </c>
      <c r="HY121" s="49">
        <v>-0.57289999999999996</v>
      </c>
      <c r="HZ121" s="49">
        <v>-0.56759999999999999</v>
      </c>
      <c r="IA121" s="49">
        <v>-0.63749999999999996</v>
      </c>
      <c r="IB121" s="49">
        <v>-0.66720000000000002</v>
      </c>
      <c r="IC121" s="49">
        <v>-0.64729999999999999</v>
      </c>
      <c r="ID121" s="49">
        <v>-0.6855</v>
      </c>
      <c r="IE121" s="49">
        <v>-0.60150000000000003</v>
      </c>
      <c r="IF121" s="55">
        <v>-0.28610000000000002</v>
      </c>
      <c r="IG121" s="55">
        <v>-0.3085</v>
      </c>
      <c r="IH121" s="53">
        <v>-0.4894</v>
      </c>
      <c r="II121" s="53">
        <v>-0.47760000000000002</v>
      </c>
      <c r="IJ121" s="53">
        <v>-0.4355</v>
      </c>
      <c r="IK121" s="53">
        <v>-0.39479999999999998</v>
      </c>
      <c r="IL121" s="53">
        <v>-0.4894</v>
      </c>
      <c r="IM121" s="53">
        <v>-0.46</v>
      </c>
      <c r="IN121" s="53">
        <v>-0.4415</v>
      </c>
      <c r="IO121" s="53">
        <v>-0.45490000000000003</v>
      </c>
      <c r="IP121" s="53">
        <v>-0.48480000000000001</v>
      </c>
      <c r="IQ121" s="53">
        <v>-0.43219999999999997</v>
      </c>
      <c r="IR121" s="53">
        <v>-0.38129999999999997</v>
      </c>
      <c r="IS121" s="55">
        <v>-0.40260000000000001</v>
      </c>
      <c r="IT121" s="55">
        <v>-0.39269999999999999</v>
      </c>
      <c r="IU121" s="55">
        <v>-0.38119999999999998</v>
      </c>
      <c r="IV121" s="55">
        <v>-0.35089999999999999</v>
      </c>
      <c r="IW121" s="55">
        <v>-0.40339999999999998</v>
      </c>
      <c r="IX121" s="55">
        <v>-0.46100000000000002</v>
      </c>
      <c r="IY121" s="55">
        <v>-0.4501</v>
      </c>
      <c r="IZ121" s="55">
        <v>-0.41739999999999999</v>
      </c>
      <c r="JA121" s="55">
        <v>-0.44469999999999998</v>
      </c>
      <c r="JB121" s="55">
        <v>-0.38629999999999998</v>
      </c>
      <c r="JC121" s="55">
        <v>-0.37890000000000001</v>
      </c>
      <c r="JD121" s="55">
        <v>-0.39029999999999998</v>
      </c>
      <c r="JE121" s="55">
        <v>-0.43380000000000002</v>
      </c>
      <c r="JF121" s="55">
        <v>-0.42549999999999999</v>
      </c>
      <c r="JG121" s="55">
        <v>-0.38950000000000001</v>
      </c>
      <c r="JH121" s="55">
        <v>-0.39710000000000001</v>
      </c>
      <c r="JI121" s="55">
        <v>-0.35160000000000002</v>
      </c>
      <c r="JJ121" s="55">
        <v>-0.36520000000000002</v>
      </c>
      <c r="JK121" s="55">
        <v>-0.37559999999999999</v>
      </c>
      <c r="JL121" s="55">
        <v>-0.38479999999999998</v>
      </c>
      <c r="JM121" s="55">
        <v>-0.38969999999999999</v>
      </c>
      <c r="JN121" s="55">
        <v>-0.37769999999999998</v>
      </c>
      <c r="JO121" s="55">
        <v>-0.32050000000000001</v>
      </c>
      <c r="JP121" s="55">
        <v>-0.28760000000000002</v>
      </c>
      <c r="JQ121" s="55">
        <v>-0.32100000000000001</v>
      </c>
      <c r="JR121" s="55">
        <v>-0.33389999999999997</v>
      </c>
      <c r="JS121" s="55">
        <v>-0.27260000000000001</v>
      </c>
      <c r="JT121" s="55">
        <v>-0.2671</v>
      </c>
      <c r="JU121" s="49">
        <v>-0.2195</v>
      </c>
      <c r="JV121" s="51">
        <v>-0.20660000000000001</v>
      </c>
      <c r="JW121" s="60">
        <v>-0.24110000000000001</v>
      </c>
      <c r="JX121" s="60">
        <v>-0.18509999999999999</v>
      </c>
      <c r="JY121" s="49">
        <v>-0.1699</v>
      </c>
      <c r="JZ121" s="51">
        <v>-0.1759</v>
      </c>
      <c r="KA121" s="49">
        <v>-0.24779999999999999</v>
      </c>
      <c r="KB121" s="51">
        <v>-0.23880000000000001</v>
      </c>
      <c r="KC121" s="51">
        <v>-0.22</v>
      </c>
      <c r="KD121" s="51">
        <v>-0.2278</v>
      </c>
      <c r="KE121" s="51">
        <v>-0.24160000000000001</v>
      </c>
      <c r="KF121" s="51">
        <v>-0.30880000000000002</v>
      </c>
      <c r="KG121" s="55">
        <v>-0.33410000000000001</v>
      </c>
      <c r="KH121" s="51">
        <v>-0.313</v>
      </c>
      <c r="KI121" s="51">
        <v>-0.29449999999999998</v>
      </c>
      <c r="KJ121" s="51">
        <v>-0.31469999999999998</v>
      </c>
      <c r="KK121" s="51">
        <v>-0.31680000000000003</v>
      </c>
      <c r="KL121" s="51">
        <v>-0.36149999999999999</v>
      </c>
      <c r="KM121" s="55">
        <v>-0.37090000000000001</v>
      </c>
      <c r="KN121" s="55">
        <v>-0.34050000000000002</v>
      </c>
      <c r="KO121" s="51">
        <v>-0.2989</v>
      </c>
      <c r="KP121" s="51">
        <v>-0.31040000000000001</v>
      </c>
      <c r="KQ121" s="51">
        <v>-0.30890000000000001</v>
      </c>
      <c r="KR121" s="51">
        <v>-0.32550000000000001</v>
      </c>
      <c r="KS121" s="51">
        <v>-0.27900000000000003</v>
      </c>
      <c r="KT121" s="51">
        <v>-0.2626</v>
      </c>
      <c r="KU121" s="51">
        <v>-0.25309999999999999</v>
      </c>
      <c r="KV121" s="51">
        <v>-0.2412</v>
      </c>
      <c r="KW121" s="51">
        <v>-0.27829999999999999</v>
      </c>
      <c r="KX121" s="51">
        <v>-0.28710000000000002</v>
      </c>
      <c r="KY121" s="51">
        <v>-0.28389999999999999</v>
      </c>
      <c r="KZ121" s="51">
        <v>-0.28199999999999997</v>
      </c>
      <c r="LA121" s="51">
        <v>-0.29089999999999999</v>
      </c>
      <c r="LB121" s="51">
        <v>-0.246</v>
      </c>
      <c r="LC121" s="51">
        <v>-0.25119999999999998</v>
      </c>
      <c r="LD121" s="51">
        <v>-0.25609999999999999</v>
      </c>
      <c r="LE121" s="51">
        <v>-0.25490000000000002</v>
      </c>
      <c r="LF121" s="51">
        <v>-0.23599999999999999</v>
      </c>
      <c r="LG121" s="51">
        <v>-0.21870000000000001</v>
      </c>
      <c r="LH121" s="51">
        <v>-0.18440000000000001</v>
      </c>
      <c r="LI121" s="49">
        <v>-0.17050000000000001</v>
      </c>
      <c r="LJ121" s="52">
        <v>-0.1885</v>
      </c>
      <c r="LK121" s="49">
        <v>-0.2031</v>
      </c>
      <c r="LL121" s="49">
        <v>-0.21410000000000001</v>
      </c>
      <c r="LM121" s="49">
        <v>-0.2243</v>
      </c>
      <c r="LN121" s="49">
        <v>-0.22189999999999999</v>
      </c>
      <c r="LO121" s="60">
        <v>-0.20449999999999999</v>
      </c>
      <c r="LP121" s="49">
        <v>-0.2429</v>
      </c>
      <c r="LQ121" s="49">
        <v>-0.24709999999999999</v>
      </c>
      <c r="LR121" s="49">
        <v>-0.26100000000000001</v>
      </c>
      <c r="LS121" s="60">
        <v>-0.27100000000000002</v>
      </c>
      <c r="LT121" s="60">
        <v>-0.27860000000000001</v>
      </c>
      <c r="LU121" s="49">
        <v>-0.32150000000000001</v>
      </c>
      <c r="LV121" s="49">
        <v>-0.32579999999999998</v>
      </c>
      <c r="LW121" s="49">
        <v>-0.31009999999999999</v>
      </c>
      <c r="LX121" s="49">
        <v>-0.31359999999999999</v>
      </c>
      <c r="LY121" s="49">
        <v>-0.36520000000000002</v>
      </c>
      <c r="LZ121" s="49">
        <v>-0.33110000000000001</v>
      </c>
      <c r="MA121" s="49">
        <v>-0.33979999999999999</v>
      </c>
      <c r="MB121" s="49">
        <v>-0.33250000000000002</v>
      </c>
      <c r="MC121" s="60">
        <v>-0.26829999999999998</v>
      </c>
      <c r="MD121" s="60">
        <v>-0.31709999999999999</v>
      </c>
      <c r="ME121" s="60">
        <v>-0.2863</v>
      </c>
      <c r="MF121" s="60">
        <v>-0.33950000000000002</v>
      </c>
      <c r="MG121" s="60">
        <v>-0.34089999999999998</v>
      </c>
      <c r="MH121" s="60">
        <v>-0.34810000000000002</v>
      </c>
      <c r="MI121" s="60">
        <v>-0.31909999999999999</v>
      </c>
      <c r="MJ121" s="60">
        <v>-0.32890000000000003</v>
      </c>
      <c r="MK121" s="60">
        <v>-0.31219999999999998</v>
      </c>
      <c r="ML121" s="60">
        <v>-0.2432</v>
      </c>
      <c r="MM121" s="60">
        <v>-0.29360000000000003</v>
      </c>
      <c r="MN121" s="51">
        <v>-0.30030000000000001</v>
      </c>
      <c r="MO121" s="51">
        <v>-0.31669999999999998</v>
      </c>
      <c r="MP121" s="51">
        <v>-0.30070000000000002</v>
      </c>
      <c r="MQ121" s="51">
        <v>-0.28170000000000001</v>
      </c>
      <c r="MR121" s="51">
        <v>-0.2419</v>
      </c>
      <c r="MS121" s="51">
        <v>-0.24399999999999999</v>
      </c>
      <c r="MT121" s="51">
        <v>-0.26740000000000003</v>
      </c>
      <c r="MU121" s="51">
        <v>-0.28539999999999999</v>
      </c>
      <c r="MV121" s="51">
        <v>-0.3135</v>
      </c>
      <c r="MW121" s="51">
        <v>-0.27239999999999998</v>
      </c>
      <c r="MX121" s="49">
        <v>-0.26829999999999998</v>
      </c>
      <c r="MY121" s="49">
        <v>-0.25779999999999997</v>
      </c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T121" s="213"/>
    </row>
    <row r="122" spans="162:436" ht="15.75" thickBot="1" x14ac:dyDescent="0.3">
      <c r="FF122" s="213"/>
      <c r="FO122" s="49">
        <v>-1.55E-2</v>
      </c>
      <c r="FP122" s="51">
        <v>-5.5199999999999999E-2</v>
      </c>
      <c r="FQ122" s="51">
        <v>-7.8200000000000006E-2</v>
      </c>
      <c r="FR122" s="53">
        <v>-7.1400000000000005E-2</v>
      </c>
      <c r="FS122" s="53">
        <v>-0.13919999999999999</v>
      </c>
      <c r="FT122" s="53">
        <v>-0.1246</v>
      </c>
      <c r="FU122" s="53">
        <v>-0.124</v>
      </c>
      <c r="FV122" s="53">
        <v>-8.3299999999999999E-2</v>
      </c>
      <c r="FW122" s="51">
        <v>-0.1115</v>
      </c>
      <c r="FX122" s="51">
        <v>-9.3100000000000002E-2</v>
      </c>
      <c r="FY122" s="49">
        <v>-9.7199999999999995E-2</v>
      </c>
      <c r="FZ122" s="53">
        <v>-9.2499999999999999E-2</v>
      </c>
      <c r="GA122" s="53">
        <v>-0.1055</v>
      </c>
      <c r="GB122" s="53">
        <v>-0.10150000000000001</v>
      </c>
      <c r="GC122" s="53">
        <v>-0.1283</v>
      </c>
      <c r="GD122" s="53">
        <v>-0.13320000000000001</v>
      </c>
      <c r="GE122" s="53">
        <v>-0.126</v>
      </c>
      <c r="GF122" s="53">
        <v>-0.1399</v>
      </c>
      <c r="GG122" s="53">
        <v>-0.2074</v>
      </c>
      <c r="GH122" s="53">
        <v>-0.19969999999999999</v>
      </c>
      <c r="GI122" s="53">
        <v>-0.20380000000000001</v>
      </c>
      <c r="GJ122" s="53">
        <v>-0.24590000000000001</v>
      </c>
      <c r="GK122" s="53">
        <v>-0.30819999999999997</v>
      </c>
      <c r="GL122" s="53">
        <v>-0.25950000000000001</v>
      </c>
      <c r="GM122" s="53">
        <v>-0.2026</v>
      </c>
      <c r="GN122" s="53">
        <v>-0.18010000000000001</v>
      </c>
      <c r="GO122" s="49">
        <v>-0.187</v>
      </c>
      <c r="GP122" s="49">
        <v>-0.23599999999999999</v>
      </c>
      <c r="GQ122" s="49">
        <v>-0.2601</v>
      </c>
      <c r="GR122" s="49">
        <v>-0.25059999999999999</v>
      </c>
      <c r="GS122" s="49">
        <v>-0.1731</v>
      </c>
      <c r="GT122" s="49">
        <v>-0.20699999999999999</v>
      </c>
      <c r="GU122" s="49">
        <v>-0.20660000000000001</v>
      </c>
      <c r="GV122" s="49">
        <v>-0.20180000000000001</v>
      </c>
      <c r="GW122" s="49">
        <v>-0.251</v>
      </c>
      <c r="GX122" s="49">
        <v>-0.2341</v>
      </c>
      <c r="GY122" s="49">
        <v>-0.2732</v>
      </c>
      <c r="GZ122" s="49">
        <v>-0.27579999999999999</v>
      </c>
      <c r="HA122" s="49">
        <v>-0.28299999999999997</v>
      </c>
      <c r="HB122" s="49">
        <v>-0.32490000000000002</v>
      </c>
      <c r="HC122" s="53">
        <v>-0.34889999999999999</v>
      </c>
      <c r="HD122" s="49">
        <v>-0.34849999999999998</v>
      </c>
      <c r="HE122" s="49">
        <v>-0.436</v>
      </c>
      <c r="HF122" s="49">
        <v>-0.43509999999999999</v>
      </c>
      <c r="HG122" s="49">
        <v>-0.43880000000000002</v>
      </c>
      <c r="HH122" s="49">
        <v>-0.4194</v>
      </c>
      <c r="HI122" s="49">
        <v>-0.44400000000000001</v>
      </c>
      <c r="HJ122" s="49">
        <v>-0.40849999999999997</v>
      </c>
      <c r="HK122" s="53">
        <v>-0.46820000000000001</v>
      </c>
      <c r="HL122" s="53">
        <v>-0.48659999999999998</v>
      </c>
      <c r="HM122" s="53">
        <v>-0.5101</v>
      </c>
      <c r="HN122" s="53">
        <v>-0.73250000000000004</v>
      </c>
      <c r="HO122" s="53">
        <v>-0.74380000000000002</v>
      </c>
      <c r="HP122" s="53">
        <v>-0.83940000000000003</v>
      </c>
      <c r="HQ122" s="53">
        <v>-0.89639999999999997</v>
      </c>
      <c r="HR122" s="53">
        <v>-1.0799000000000001</v>
      </c>
      <c r="HS122" s="53">
        <v>-1.022</v>
      </c>
      <c r="HT122" s="53">
        <v>-1.0088999999999999</v>
      </c>
      <c r="HU122" s="53">
        <v>-0.94589999999999996</v>
      </c>
      <c r="HV122" s="53">
        <v>-0.82479999999999998</v>
      </c>
      <c r="HW122" s="53">
        <v>-0.86029999999999995</v>
      </c>
      <c r="HX122" s="53">
        <v>-0.83379999999999999</v>
      </c>
      <c r="HY122" s="53">
        <v>-0.76370000000000005</v>
      </c>
      <c r="HZ122" s="53">
        <v>-0.71830000000000005</v>
      </c>
      <c r="IA122" s="53">
        <v>-0.75949999999999995</v>
      </c>
      <c r="IB122" s="53">
        <v>-0.81179999999999997</v>
      </c>
      <c r="IC122" s="53">
        <v>-0.80789999999999995</v>
      </c>
      <c r="ID122" s="53">
        <v>-0.85750000000000004</v>
      </c>
      <c r="IE122" s="53">
        <v>-0.73319999999999996</v>
      </c>
      <c r="IF122" s="53">
        <v>-0.67310000000000003</v>
      </c>
      <c r="IG122" s="53">
        <v>-0.58889999999999998</v>
      </c>
      <c r="IH122" s="49">
        <v>-0.50780000000000003</v>
      </c>
      <c r="II122" s="49">
        <v>-0.52190000000000003</v>
      </c>
      <c r="IJ122" s="49">
        <v>-0.52480000000000004</v>
      </c>
      <c r="IK122" s="49">
        <v>-0.54510000000000003</v>
      </c>
      <c r="IL122" s="49">
        <v>-0.62939999999999996</v>
      </c>
      <c r="IM122" s="49">
        <v>-0.65839999999999999</v>
      </c>
      <c r="IN122" s="49">
        <v>-0.58989999999999998</v>
      </c>
      <c r="IO122" s="49">
        <v>-0.55840000000000001</v>
      </c>
      <c r="IP122" s="49">
        <v>-0.61539999999999995</v>
      </c>
      <c r="IQ122" s="49">
        <v>-0.64359999999999995</v>
      </c>
      <c r="IR122" s="49">
        <v>-0.57950000000000002</v>
      </c>
      <c r="IS122" s="49">
        <v>-0.57879999999999998</v>
      </c>
      <c r="IT122" s="49">
        <v>-0.55679999999999996</v>
      </c>
      <c r="IU122" s="49">
        <v>-0.55200000000000005</v>
      </c>
      <c r="IV122" s="49">
        <v>-0.48370000000000002</v>
      </c>
      <c r="IW122" s="49">
        <v>-0.50049999999999994</v>
      </c>
      <c r="IX122" s="49">
        <v>-0.5645</v>
      </c>
      <c r="IY122" s="49">
        <v>-0.56100000000000005</v>
      </c>
      <c r="IZ122" s="49">
        <v>-0.54500000000000004</v>
      </c>
      <c r="JA122" s="49">
        <v>-0.57540000000000002</v>
      </c>
      <c r="JB122" s="49">
        <v>-0.51280000000000003</v>
      </c>
      <c r="JC122" s="49">
        <v>-0.45700000000000002</v>
      </c>
      <c r="JD122" s="49">
        <v>-0.50370000000000004</v>
      </c>
      <c r="JE122" s="49">
        <v>-0.50629999999999997</v>
      </c>
      <c r="JF122" s="49">
        <v>-0.60470000000000002</v>
      </c>
      <c r="JG122" s="49">
        <v>-0.60429999999999995</v>
      </c>
      <c r="JH122" s="49">
        <v>-0.67689999999999995</v>
      </c>
      <c r="JI122" s="49">
        <v>-0.57620000000000005</v>
      </c>
      <c r="JJ122" s="49">
        <v>-0.53129999999999999</v>
      </c>
      <c r="JK122" s="49">
        <v>-0.4642</v>
      </c>
      <c r="JL122" s="49">
        <v>-0.47420000000000001</v>
      </c>
      <c r="JM122" s="49">
        <v>-0.4884</v>
      </c>
      <c r="JN122" s="49">
        <v>-0.48309999999999997</v>
      </c>
      <c r="JO122" s="49">
        <v>-0.41439999999999999</v>
      </c>
      <c r="JP122" s="49">
        <v>-0.41349999999999998</v>
      </c>
      <c r="JQ122" s="49">
        <v>-0.40389999999999998</v>
      </c>
      <c r="JR122" s="49">
        <v>-0.42130000000000001</v>
      </c>
      <c r="JS122" s="49">
        <v>-0.35570000000000002</v>
      </c>
      <c r="JT122" s="49">
        <v>-0.27950000000000003</v>
      </c>
      <c r="JU122" s="55">
        <v>-0.27210000000000001</v>
      </c>
      <c r="JV122" s="55">
        <v>-0.2959</v>
      </c>
      <c r="JW122" s="55">
        <v>-0.25719999999999998</v>
      </c>
      <c r="JX122" s="55">
        <v>-0.26750000000000002</v>
      </c>
      <c r="JY122" s="55">
        <v>-0.2888</v>
      </c>
      <c r="JZ122" s="55">
        <v>-0.31359999999999999</v>
      </c>
      <c r="KA122" s="55">
        <v>-0.3876</v>
      </c>
      <c r="KB122" s="55">
        <v>-0.3473</v>
      </c>
      <c r="KC122" s="55">
        <v>-0.36409999999999998</v>
      </c>
      <c r="KD122" s="55">
        <v>-0.3286</v>
      </c>
      <c r="KE122" s="55">
        <v>-0.34510000000000002</v>
      </c>
      <c r="KF122" s="55">
        <v>-0.33960000000000001</v>
      </c>
      <c r="KG122" s="51">
        <v>-0.34660000000000002</v>
      </c>
      <c r="KH122" s="55">
        <v>-0.33029999999999998</v>
      </c>
      <c r="KI122" s="55">
        <v>-0.3695</v>
      </c>
      <c r="KJ122" s="55">
        <v>-0.37259999999999999</v>
      </c>
      <c r="KK122" s="55">
        <v>-0.37680000000000002</v>
      </c>
      <c r="KL122" s="55">
        <v>-0.39369999999999999</v>
      </c>
      <c r="KM122" s="51">
        <v>-0.38290000000000002</v>
      </c>
      <c r="KN122" s="51">
        <v>-0.3372</v>
      </c>
      <c r="KO122" s="55">
        <v>-0.36520000000000002</v>
      </c>
      <c r="KP122" s="55">
        <v>-0.36030000000000001</v>
      </c>
      <c r="KQ122" s="55">
        <v>-0.35920000000000002</v>
      </c>
      <c r="KR122" s="55">
        <v>-0.38679999999999998</v>
      </c>
      <c r="KS122" s="55">
        <v>-0.41760000000000003</v>
      </c>
      <c r="KT122" s="55">
        <v>-0.39190000000000003</v>
      </c>
      <c r="KU122" s="55">
        <v>-0.42480000000000001</v>
      </c>
      <c r="KV122" s="55">
        <v>-0.43280000000000002</v>
      </c>
      <c r="KW122" s="55">
        <v>-0.43</v>
      </c>
      <c r="KX122" s="55">
        <v>-0.44419999999999998</v>
      </c>
      <c r="KY122" s="55">
        <v>-0.3972</v>
      </c>
      <c r="KZ122" s="55">
        <v>-0.41520000000000001</v>
      </c>
      <c r="LA122" s="55">
        <v>-0.44</v>
      </c>
      <c r="LB122" s="55">
        <v>-0.42680000000000001</v>
      </c>
      <c r="LC122" s="55">
        <v>-0.42920000000000003</v>
      </c>
      <c r="LD122" s="55">
        <v>-0.40970000000000001</v>
      </c>
      <c r="LE122" s="55">
        <v>-0.4027</v>
      </c>
      <c r="LF122" s="55">
        <v>-0.42780000000000001</v>
      </c>
      <c r="LG122" s="55">
        <v>-0.42970000000000003</v>
      </c>
      <c r="LH122" s="55">
        <v>-0.4461</v>
      </c>
      <c r="LI122" s="55">
        <v>-0.44519999999999998</v>
      </c>
      <c r="LJ122" s="55">
        <v>-0.51910000000000001</v>
      </c>
      <c r="LK122" s="55">
        <v>-0.47689999999999999</v>
      </c>
      <c r="LL122" s="55">
        <v>-0.45119999999999999</v>
      </c>
      <c r="LM122" s="55">
        <v>-0.43059999999999998</v>
      </c>
      <c r="LN122" s="55">
        <v>-0.42670000000000002</v>
      </c>
      <c r="LO122" s="55">
        <v>-0.4617</v>
      </c>
      <c r="LP122" s="55">
        <v>-0.46250000000000002</v>
      </c>
      <c r="LQ122" s="55">
        <v>-0.43659999999999999</v>
      </c>
      <c r="LR122" s="55">
        <v>-0.39460000000000001</v>
      </c>
      <c r="LS122" s="55">
        <v>-0.37380000000000002</v>
      </c>
      <c r="LT122" s="55">
        <v>-0.3574</v>
      </c>
      <c r="LU122" s="55">
        <v>-0.39019999999999999</v>
      </c>
      <c r="LV122" s="55">
        <v>-0.38009999999999999</v>
      </c>
      <c r="LW122" s="55">
        <v>-0.38800000000000001</v>
      </c>
      <c r="LX122" s="55">
        <v>-0.3679</v>
      </c>
      <c r="LY122" s="55">
        <v>-0.36649999999999999</v>
      </c>
      <c r="LZ122" s="55">
        <v>-0.34560000000000002</v>
      </c>
      <c r="MA122" s="55">
        <v>-0.36349999999999999</v>
      </c>
      <c r="MB122" s="55">
        <v>-0.35520000000000002</v>
      </c>
      <c r="MC122" s="55">
        <v>-0.36919999999999997</v>
      </c>
      <c r="MD122" s="55">
        <v>-0.3548</v>
      </c>
      <c r="ME122" s="55">
        <v>-0.40389999999999998</v>
      </c>
      <c r="MF122" s="55">
        <v>-0.37669999999999998</v>
      </c>
      <c r="MG122" s="55">
        <v>-0.38929999999999998</v>
      </c>
      <c r="MH122" s="55">
        <v>-0.36170000000000002</v>
      </c>
      <c r="MI122" s="55">
        <v>-0.38779999999999998</v>
      </c>
      <c r="MJ122" s="55">
        <v>-0.34339999999999998</v>
      </c>
      <c r="MK122" s="55">
        <v>-0.34820000000000001</v>
      </c>
      <c r="ML122" s="55">
        <v>-0.39329999999999998</v>
      </c>
      <c r="MM122" s="55">
        <v>-0.36919999999999997</v>
      </c>
      <c r="MN122" s="55">
        <v>-0.37730000000000002</v>
      </c>
      <c r="MO122" s="55">
        <v>-0.38190000000000002</v>
      </c>
      <c r="MP122" s="55">
        <v>-0.40110000000000001</v>
      </c>
      <c r="MQ122" s="55">
        <v>-0.42009999999999997</v>
      </c>
      <c r="MR122" s="55">
        <v>-0.42780000000000001</v>
      </c>
      <c r="MS122" s="55">
        <v>-0.42699999999999999</v>
      </c>
      <c r="MT122" s="55">
        <v>-0.44</v>
      </c>
      <c r="MU122" s="55">
        <v>-0.45140000000000002</v>
      </c>
      <c r="MV122" s="55">
        <v>-0.42009999999999997</v>
      </c>
      <c r="MW122" s="55">
        <v>-0.42420000000000002</v>
      </c>
      <c r="MX122" s="55">
        <v>-0.4002</v>
      </c>
      <c r="MY122" s="55">
        <v>-0.41</v>
      </c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T122" s="213"/>
    </row>
    <row r="123" spans="162:436" x14ac:dyDescent="0.25">
      <c r="FF123" s="213"/>
      <c r="FS123" t="s">
        <v>0</v>
      </c>
      <c r="FY123" t="s">
        <v>0</v>
      </c>
      <c r="IN123" t="s">
        <v>0</v>
      </c>
      <c r="IX123" t="s">
        <v>0</v>
      </c>
      <c r="IY123" t="s">
        <v>0</v>
      </c>
      <c r="IZ123" t="s">
        <v>0</v>
      </c>
      <c r="JB123" t="s">
        <v>0</v>
      </c>
      <c r="JD123" t="s">
        <v>0</v>
      </c>
      <c r="JE123" t="s">
        <v>0</v>
      </c>
      <c r="JG123" t="s">
        <v>0</v>
      </c>
      <c r="JJ123" t="s">
        <v>0</v>
      </c>
      <c r="JL123" t="s">
        <v>0</v>
      </c>
      <c r="JN123" t="s">
        <v>0</v>
      </c>
      <c r="JP123" t="s">
        <v>0</v>
      </c>
      <c r="JQ123" t="s">
        <v>0</v>
      </c>
      <c r="JS123" t="s">
        <v>0</v>
      </c>
      <c r="JT123" t="s">
        <v>0</v>
      </c>
      <c r="JU123" t="s">
        <v>0</v>
      </c>
      <c r="JW123" t="s">
        <v>0</v>
      </c>
      <c r="JX123" t="s">
        <v>0</v>
      </c>
      <c r="JY123" t="s">
        <v>0</v>
      </c>
      <c r="JZ123" t="s">
        <v>0</v>
      </c>
      <c r="KA123" t="s">
        <v>0</v>
      </c>
      <c r="KD123" t="s">
        <v>0</v>
      </c>
      <c r="KE123" t="s">
        <v>0</v>
      </c>
      <c r="KF123" t="s">
        <v>0</v>
      </c>
      <c r="KG123" t="s">
        <v>0</v>
      </c>
      <c r="KH123" t="s">
        <v>0</v>
      </c>
      <c r="KK123" t="s">
        <v>0</v>
      </c>
      <c r="KL123" t="s">
        <v>0</v>
      </c>
      <c r="KM123" t="s">
        <v>0</v>
      </c>
      <c r="KN123" t="s">
        <v>0</v>
      </c>
      <c r="KO123" t="s">
        <v>0</v>
      </c>
      <c r="KP123" t="s">
        <v>0</v>
      </c>
      <c r="KR123" t="s">
        <v>0</v>
      </c>
      <c r="KT123" t="s">
        <v>0</v>
      </c>
      <c r="KV123" t="s">
        <v>0</v>
      </c>
      <c r="KW123" t="s">
        <v>0</v>
      </c>
      <c r="KX123" t="s">
        <v>0</v>
      </c>
      <c r="KY123" t="s">
        <v>0</v>
      </c>
      <c r="KZ123" t="s">
        <v>0</v>
      </c>
      <c r="LA123" t="s">
        <v>0</v>
      </c>
      <c r="LC123" t="s">
        <v>0</v>
      </c>
      <c r="LF123" t="s">
        <v>0</v>
      </c>
      <c r="LH123" t="s">
        <v>0</v>
      </c>
      <c r="LL123" t="s">
        <v>0</v>
      </c>
      <c r="LM123" t="s">
        <v>0</v>
      </c>
      <c r="LP123" t="s">
        <v>0</v>
      </c>
      <c r="LR123" t="s">
        <v>0</v>
      </c>
      <c r="LV123" t="s">
        <v>0</v>
      </c>
      <c r="LX123" t="s">
        <v>0</v>
      </c>
      <c r="MG123" t="s">
        <v>0</v>
      </c>
      <c r="MI123" t="s">
        <v>0</v>
      </c>
      <c r="ML123" t="s">
        <v>0</v>
      </c>
      <c r="MM123" t="s">
        <v>0</v>
      </c>
      <c r="MO123" t="s">
        <v>0</v>
      </c>
      <c r="MR123" t="s">
        <v>0</v>
      </c>
      <c r="MZ123" t="s">
        <v>0</v>
      </c>
      <c r="ND123" t="s">
        <v>0</v>
      </c>
      <c r="NH123" t="s">
        <v>0</v>
      </c>
      <c r="NM123" t="s">
        <v>0</v>
      </c>
      <c r="NS123" t="s">
        <v>0</v>
      </c>
      <c r="NZ123" t="s">
        <v>0</v>
      </c>
      <c r="OB123" t="s">
        <v>0</v>
      </c>
      <c r="OH123" t="s">
        <v>0</v>
      </c>
      <c r="OK123" t="s">
        <v>0</v>
      </c>
      <c r="OL123" t="s">
        <v>0</v>
      </c>
      <c r="OP123" t="s">
        <v>0</v>
      </c>
      <c r="OQ123" t="s">
        <v>0</v>
      </c>
      <c r="OR123" t="s">
        <v>0</v>
      </c>
      <c r="OS123" t="s">
        <v>0</v>
      </c>
      <c r="OT123" t="s">
        <v>0</v>
      </c>
      <c r="OW123" t="s">
        <v>0</v>
      </c>
      <c r="OX123" t="s">
        <v>0</v>
      </c>
      <c r="OY123" t="s">
        <v>0</v>
      </c>
      <c r="OZ123" t="s">
        <v>0</v>
      </c>
      <c r="PT123" s="213"/>
    </row>
    <row r="124" spans="162:436" ht="15.75" thickBot="1" x14ac:dyDescent="0.3">
      <c r="FF124" s="213"/>
      <c r="FO124" t="s">
        <v>0</v>
      </c>
      <c r="FX124" t="s">
        <v>0</v>
      </c>
      <c r="GO124" t="s">
        <v>0</v>
      </c>
      <c r="GR124" t="s">
        <v>0</v>
      </c>
      <c r="GT124" t="s">
        <v>0</v>
      </c>
      <c r="GU124" t="s">
        <v>0</v>
      </c>
      <c r="GW124" t="s">
        <v>0</v>
      </c>
      <c r="GX124" t="s">
        <v>0</v>
      </c>
      <c r="GY124" t="s">
        <v>0</v>
      </c>
      <c r="HG124" t="s">
        <v>0</v>
      </c>
      <c r="HH124" t="s">
        <v>0</v>
      </c>
      <c r="HJ124" t="s">
        <v>0</v>
      </c>
      <c r="HL124" t="s">
        <v>0</v>
      </c>
      <c r="HP124" t="s">
        <v>0</v>
      </c>
      <c r="HR124" t="s">
        <v>0</v>
      </c>
      <c r="HU124" t="s">
        <v>0</v>
      </c>
      <c r="HX124" t="s">
        <v>0</v>
      </c>
      <c r="HY124" t="s">
        <v>0</v>
      </c>
      <c r="HZ124" t="s">
        <v>0</v>
      </c>
      <c r="IA124" t="s">
        <v>0</v>
      </c>
      <c r="IC124" t="s">
        <v>0</v>
      </c>
      <c r="IH124" t="s">
        <v>0</v>
      </c>
      <c r="IN124" t="s">
        <v>0</v>
      </c>
      <c r="IT124" t="s">
        <v>0</v>
      </c>
      <c r="IU124" t="s">
        <v>0</v>
      </c>
      <c r="IV124" t="s">
        <v>0</v>
      </c>
      <c r="IW124" t="s">
        <v>0</v>
      </c>
      <c r="IY124" t="s">
        <v>0</v>
      </c>
      <c r="JD124" t="s">
        <v>0</v>
      </c>
      <c r="JH124" t="s">
        <v>0</v>
      </c>
      <c r="JM124" t="s">
        <v>0</v>
      </c>
      <c r="JO124" t="s">
        <v>0</v>
      </c>
      <c r="JR124" t="s">
        <v>0</v>
      </c>
      <c r="JT124" t="s">
        <v>0</v>
      </c>
      <c r="KL124" t="s">
        <v>0</v>
      </c>
      <c r="KN124" t="s">
        <v>0</v>
      </c>
      <c r="KO124" t="s">
        <v>0</v>
      </c>
      <c r="KQ124" t="s">
        <v>0</v>
      </c>
      <c r="LE124" t="s">
        <v>0</v>
      </c>
      <c r="LG124" t="s">
        <v>0</v>
      </c>
      <c r="LH124" t="s">
        <v>0</v>
      </c>
      <c r="LI124" t="s">
        <v>0</v>
      </c>
      <c r="LJ124" t="s">
        <v>0</v>
      </c>
      <c r="LK124" t="s">
        <v>0</v>
      </c>
      <c r="LL124" t="s">
        <v>0</v>
      </c>
      <c r="LM124" t="s">
        <v>0</v>
      </c>
      <c r="LN124" t="s">
        <v>0</v>
      </c>
      <c r="LO124" t="s">
        <v>0</v>
      </c>
      <c r="LQ124" t="s">
        <v>0</v>
      </c>
      <c r="LS124" t="s">
        <v>0</v>
      </c>
      <c r="LU124" t="s">
        <v>0</v>
      </c>
      <c r="LW124" t="s">
        <v>0</v>
      </c>
      <c r="LY124" t="s">
        <v>0</v>
      </c>
      <c r="LZ124" t="s">
        <v>0</v>
      </c>
      <c r="MA124" t="s">
        <v>0</v>
      </c>
      <c r="MB124" t="s">
        <v>0</v>
      </c>
      <c r="MC124" t="s">
        <v>0</v>
      </c>
      <c r="MD124" t="s">
        <v>0</v>
      </c>
      <c r="ME124" t="s">
        <v>0</v>
      </c>
      <c r="MF124" t="s">
        <v>0</v>
      </c>
      <c r="MJ124" t="s">
        <v>0</v>
      </c>
      <c r="MK124" t="s">
        <v>0</v>
      </c>
      <c r="ML124" t="s">
        <v>0</v>
      </c>
      <c r="MN124" t="s">
        <v>0</v>
      </c>
      <c r="MP124" t="s">
        <v>0</v>
      </c>
      <c r="MQ124" t="s">
        <v>0</v>
      </c>
      <c r="MR124" t="s">
        <v>0</v>
      </c>
      <c r="MS124" t="s">
        <v>0</v>
      </c>
      <c r="MT124" t="s">
        <v>0</v>
      </c>
      <c r="MU124" t="s">
        <v>0</v>
      </c>
      <c r="MV124" t="s">
        <v>0</v>
      </c>
      <c r="MW124" t="s">
        <v>0</v>
      </c>
      <c r="MX124" t="s">
        <v>0</v>
      </c>
      <c r="MY124" t="s">
        <v>0</v>
      </c>
      <c r="MZ124" t="s">
        <v>0</v>
      </c>
      <c r="NA124" t="s">
        <v>0</v>
      </c>
      <c r="NB124" t="s">
        <v>0</v>
      </c>
      <c r="NC124" t="s">
        <v>0</v>
      </c>
      <c r="ND124" t="s">
        <v>0</v>
      </c>
      <c r="NE124" t="s">
        <v>0</v>
      </c>
      <c r="NF124" t="s">
        <v>0</v>
      </c>
      <c r="NG124" t="s">
        <v>0</v>
      </c>
      <c r="NH124" t="s">
        <v>0</v>
      </c>
      <c r="NK124" t="s">
        <v>0</v>
      </c>
      <c r="NL124" t="s">
        <v>0</v>
      </c>
      <c r="NM124" t="s">
        <v>0</v>
      </c>
      <c r="NP124" t="s">
        <v>0</v>
      </c>
      <c r="NR124" t="s">
        <v>0</v>
      </c>
      <c r="NS124" t="s">
        <v>0</v>
      </c>
      <c r="NX124" t="s">
        <v>0</v>
      </c>
      <c r="NY124" t="s">
        <v>0</v>
      </c>
      <c r="NZ124" t="s">
        <v>0</v>
      </c>
      <c r="OA124" t="s">
        <v>0</v>
      </c>
      <c r="OB124" t="s">
        <v>0</v>
      </c>
      <c r="OC124" t="s">
        <v>0</v>
      </c>
      <c r="OD124" t="s">
        <v>0</v>
      </c>
      <c r="OE124" t="s">
        <v>0</v>
      </c>
      <c r="OF124" t="s">
        <v>0</v>
      </c>
      <c r="OG124" t="s">
        <v>0</v>
      </c>
      <c r="OH124" t="s">
        <v>0</v>
      </c>
      <c r="OI124" t="s">
        <v>0</v>
      </c>
      <c r="OJ124" t="s">
        <v>0</v>
      </c>
      <c r="OK124" t="s">
        <v>0</v>
      </c>
      <c r="OL124" t="s">
        <v>0</v>
      </c>
      <c r="OM124" t="s">
        <v>0</v>
      </c>
      <c r="ON124" t="s">
        <v>0</v>
      </c>
      <c r="OO124" t="s">
        <v>0</v>
      </c>
      <c r="OP124" t="s">
        <v>0</v>
      </c>
      <c r="OQ124" t="s">
        <v>0</v>
      </c>
      <c r="OS124" t="s">
        <v>0</v>
      </c>
      <c r="OU124" t="s">
        <v>0</v>
      </c>
      <c r="OV124" t="s">
        <v>0</v>
      </c>
      <c r="PA124" t="s">
        <v>0</v>
      </c>
      <c r="PB124" t="s">
        <v>0</v>
      </c>
      <c r="PC124" t="s">
        <v>0</v>
      </c>
      <c r="PD124" t="s">
        <v>0</v>
      </c>
      <c r="PE124" t="s">
        <v>0</v>
      </c>
      <c r="PF124" t="s">
        <v>0</v>
      </c>
      <c r="PG124" t="s">
        <v>0</v>
      </c>
      <c r="PH124" t="s">
        <v>0</v>
      </c>
      <c r="PT124" s="213"/>
    </row>
    <row r="125" spans="162:436" ht="15.75" thickBot="1" x14ac:dyDescent="0.3">
      <c r="FF125" s="213"/>
      <c r="FM125" s="36" t="s">
        <v>129</v>
      </c>
      <c r="FN125" s="35"/>
      <c r="GJ125" s="36" t="s">
        <v>129</v>
      </c>
      <c r="GK125" s="35"/>
      <c r="GO125" t="s">
        <v>0</v>
      </c>
      <c r="GS125" t="s">
        <v>0</v>
      </c>
      <c r="HD125" s="36" t="s">
        <v>129</v>
      </c>
      <c r="HE125" s="35"/>
      <c r="HQ125" t="s">
        <v>0</v>
      </c>
      <c r="HV125" t="s">
        <v>0</v>
      </c>
      <c r="IA125" s="36" t="s">
        <v>130</v>
      </c>
      <c r="IB125" s="35"/>
      <c r="IC125" t="s">
        <v>0</v>
      </c>
      <c r="IF125" t="s">
        <v>0</v>
      </c>
      <c r="IG125" t="s">
        <v>0</v>
      </c>
      <c r="IH125" t="s">
        <v>0</v>
      </c>
      <c r="IJ125" t="s">
        <v>0</v>
      </c>
      <c r="IP125" t="s">
        <v>0</v>
      </c>
      <c r="IR125" t="s">
        <v>0</v>
      </c>
      <c r="IT125" t="s">
        <v>0</v>
      </c>
      <c r="IW125" s="36" t="s">
        <v>130</v>
      </c>
      <c r="IX125" s="35"/>
      <c r="IZ125" t="s">
        <v>0</v>
      </c>
      <c r="JA125" t="s">
        <v>0</v>
      </c>
      <c r="JB125" t="s">
        <v>0</v>
      </c>
      <c r="JC125" t="s">
        <v>0</v>
      </c>
      <c r="JD125" t="s">
        <v>0</v>
      </c>
      <c r="JE125" t="s">
        <v>0</v>
      </c>
      <c r="JF125" t="s">
        <v>0</v>
      </c>
      <c r="JG125" t="s">
        <v>0</v>
      </c>
      <c r="JH125" t="s">
        <v>0</v>
      </c>
      <c r="JI125" t="s">
        <v>0</v>
      </c>
      <c r="JJ125" t="s">
        <v>0</v>
      </c>
      <c r="JK125" t="s">
        <v>0</v>
      </c>
      <c r="JL125" t="s">
        <v>0</v>
      </c>
      <c r="JN125" t="s">
        <v>0</v>
      </c>
      <c r="JO125" t="s">
        <v>0</v>
      </c>
      <c r="JP125" t="s">
        <v>0</v>
      </c>
      <c r="JQ125" t="s">
        <v>0</v>
      </c>
      <c r="JR125" s="36" t="s">
        <v>130</v>
      </c>
      <c r="JS125" s="35"/>
      <c r="JT125" t="s">
        <v>0</v>
      </c>
      <c r="JU125" t="s">
        <v>0</v>
      </c>
      <c r="JV125" t="s">
        <v>0</v>
      </c>
      <c r="JW125" t="s">
        <v>0</v>
      </c>
      <c r="JX125" t="s">
        <v>0</v>
      </c>
      <c r="JY125" t="s">
        <v>0</v>
      </c>
      <c r="JZ125" t="s">
        <v>0</v>
      </c>
      <c r="KA125" t="s">
        <v>0</v>
      </c>
      <c r="KB125" t="s">
        <v>0</v>
      </c>
      <c r="KC125" t="s">
        <v>0</v>
      </c>
      <c r="KD125" t="s">
        <v>0</v>
      </c>
      <c r="KE125" t="s">
        <v>0</v>
      </c>
      <c r="KF125" t="s">
        <v>0</v>
      </c>
      <c r="KG125" t="s">
        <v>0</v>
      </c>
      <c r="KH125" t="s">
        <v>0</v>
      </c>
      <c r="KI125" t="s">
        <v>0</v>
      </c>
      <c r="KJ125" t="s">
        <v>0</v>
      </c>
      <c r="KK125" t="s">
        <v>0</v>
      </c>
      <c r="KN125" t="s">
        <v>0</v>
      </c>
      <c r="KO125" s="36" t="s">
        <v>131</v>
      </c>
      <c r="KP125" s="35"/>
      <c r="KU125" t="s">
        <v>0</v>
      </c>
      <c r="KV125" t="s">
        <v>0</v>
      </c>
      <c r="LB125" t="s">
        <v>0</v>
      </c>
      <c r="LG125" t="s">
        <v>0</v>
      </c>
      <c r="LK125" t="s">
        <v>0</v>
      </c>
      <c r="LL125" s="36" t="s">
        <v>131</v>
      </c>
      <c r="LM125" s="35"/>
      <c r="LQ125" t="s">
        <v>0</v>
      </c>
      <c r="LR125" t="s">
        <v>0</v>
      </c>
      <c r="LS125" t="s">
        <v>0</v>
      </c>
      <c r="LT125" t="s">
        <v>0</v>
      </c>
      <c r="LU125" t="s">
        <v>0</v>
      </c>
      <c r="LW125" t="s">
        <v>0</v>
      </c>
      <c r="LX125" t="s">
        <v>0</v>
      </c>
      <c r="MC125" t="s">
        <v>0</v>
      </c>
      <c r="MD125" t="s">
        <v>0</v>
      </c>
      <c r="MG125" s="36" t="s">
        <v>131</v>
      </c>
      <c r="MH125" s="35"/>
      <c r="MK125" t="s">
        <v>0</v>
      </c>
      <c r="MN125" t="s">
        <v>0</v>
      </c>
      <c r="MQ125" t="s">
        <v>0</v>
      </c>
      <c r="MV125" t="s">
        <v>0</v>
      </c>
      <c r="MW125" t="s">
        <v>0</v>
      </c>
      <c r="MY125" t="s">
        <v>0</v>
      </c>
      <c r="NC125" t="s">
        <v>0</v>
      </c>
      <c r="ND125" s="36" t="s">
        <v>132</v>
      </c>
      <c r="NE125" s="33" t="s">
        <v>29</v>
      </c>
      <c r="NZ125" s="36" t="s">
        <v>133</v>
      </c>
      <c r="OA125" s="35"/>
      <c r="OD125" t="s">
        <v>0</v>
      </c>
      <c r="OF125" t="s">
        <v>0</v>
      </c>
      <c r="OU125" s="36" t="s">
        <v>133</v>
      </c>
      <c r="OV125" s="35"/>
      <c r="OY125" t="s">
        <v>0</v>
      </c>
      <c r="PI125" t="s">
        <v>0</v>
      </c>
      <c r="PN125" t="s">
        <v>0</v>
      </c>
      <c r="PT125" s="213"/>
    </row>
    <row r="126" spans="162:436" ht="15.75" thickBot="1" x14ac:dyDescent="0.3">
      <c r="FF126" s="213"/>
      <c r="FM126" s="22">
        <v>43466</v>
      </c>
      <c r="FN126" s="22">
        <v>43467</v>
      </c>
      <c r="FO126" s="22">
        <v>43468</v>
      </c>
      <c r="FP126" s="22">
        <v>43471</v>
      </c>
      <c r="FQ126" s="22">
        <v>43472</v>
      </c>
      <c r="FR126" s="22">
        <v>43473</v>
      </c>
      <c r="FS126" s="22">
        <v>43474</v>
      </c>
      <c r="FT126" s="33" t="s">
        <v>29</v>
      </c>
      <c r="FU126" s="22">
        <v>43478</v>
      </c>
      <c r="FV126" s="22">
        <v>43479</v>
      </c>
      <c r="FW126" s="22">
        <v>43480</v>
      </c>
      <c r="FX126" s="22">
        <v>43481</v>
      </c>
      <c r="FY126" s="22">
        <v>43482</v>
      </c>
      <c r="FZ126" s="22">
        <v>43485</v>
      </c>
      <c r="GA126" s="22">
        <v>43486</v>
      </c>
      <c r="GB126" s="22">
        <v>43487</v>
      </c>
      <c r="GC126" s="22">
        <v>43488</v>
      </c>
      <c r="GD126" s="22">
        <v>43489</v>
      </c>
      <c r="GE126" s="22">
        <v>43492</v>
      </c>
      <c r="GF126" s="22">
        <v>43493</v>
      </c>
      <c r="GG126" s="22">
        <v>43494</v>
      </c>
      <c r="GH126" s="22">
        <v>43495</v>
      </c>
      <c r="GI126" s="22">
        <v>43496</v>
      </c>
      <c r="GJ126" s="22">
        <v>43499</v>
      </c>
      <c r="GK126" s="22">
        <v>43500</v>
      </c>
      <c r="GL126" s="22">
        <v>43501</v>
      </c>
      <c r="GM126" s="22">
        <v>43502</v>
      </c>
      <c r="GN126" s="33" t="s">
        <v>29</v>
      </c>
      <c r="GO126" s="22">
        <v>43506</v>
      </c>
      <c r="GP126" s="22">
        <v>43507</v>
      </c>
      <c r="GQ126" s="22">
        <v>43508</v>
      </c>
      <c r="GR126" s="22">
        <v>43509</v>
      </c>
      <c r="GS126" s="22">
        <v>43510</v>
      </c>
      <c r="GT126" s="22">
        <v>43513</v>
      </c>
      <c r="GU126" s="22">
        <v>43514</v>
      </c>
      <c r="GV126" s="22">
        <v>43515</v>
      </c>
      <c r="GW126" s="22">
        <v>43516</v>
      </c>
      <c r="GX126" s="22">
        <v>43517</v>
      </c>
      <c r="GY126" s="22">
        <v>43520</v>
      </c>
      <c r="GZ126" s="22">
        <v>43521</v>
      </c>
      <c r="HA126" s="22">
        <v>43522</v>
      </c>
      <c r="HB126" s="22">
        <v>43523</v>
      </c>
      <c r="HC126" s="22">
        <v>43524</v>
      </c>
      <c r="HD126" s="22">
        <v>43526</v>
      </c>
      <c r="HE126" s="22">
        <v>43527</v>
      </c>
      <c r="HF126" s="22">
        <v>43528</v>
      </c>
      <c r="HG126" s="22">
        <v>43529</v>
      </c>
      <c r="HH126" s="33" t="s">
        <v>29</v>
      </c>
      <c r="HI126" s="22">
        <v>43533</v>
      </c>
      <c r="HJ126" s="22">
        <v>43534</v>
      </c>
      <c r="HK126" s="22">
        <v>43535</v>
      </c>
      <c r="HL126" s="22">
        <v>43536</v>
      </c>
      <c r="HM126" s="22">
        <v>43537</v>
      </c>
      <c r="HN126" s="22">
        <v>43540</v>
      </c>
      <c r="HO126" s="22">
        <v>43541</v>
      </c>
      <c r="HP126" s="22">
        <v>43542</v>
      </c>
      <c r="HQ126" s="22">
        <v>43543</v>
      </c>
      <c r="HR126" s="22">
        <v>43544</v>
      </c>
      <c r="HS126" s="22">
        <v>43547</v>
      </c>
      <c r="HT126" s="22">
        <v>43548</v>
      </c>
      <c r="HU126" s="22">
        <v>43549</v>
      </c>
      <c r="HV126" s="22">
        <v>43550</v>
      </c>
      <c r="HW126" s="22">
        <v>43551</v>
      </c>
      <c r="HX126" s="22">
        <v>43554</v>
      </c>
      <c r="HY126" s="22">
        <v>43555</v>
      </c>
      <c r="IA126" s="22">
        <v>43556</v>
      </c>
      <c r="IB126" s="22">
        <v>43557</v>
      </c>
      <c r="IC126" s="33" t="s">
        <v>29</v>
      </c>
      <c r="ID126" s="22">
        <v>43561</v>
      </c>
      <c r="IE126" s="22">
        <v>43562</v>
      </c>
      <c r="IF126" s="22">
        <v>43563</v>
      </c>
      <c r="IG126" s="22">
        <v>43564</v>
      </c>
      <c r="IH126" s="22">
        <v>43565</v>
      </c>
      <c r="II126" s="22">
        <v>43568</v>
      </c>
      <c r="IJ126" s="22">
        <v>43569</v>
      </c>
      <c r="IK126" s="22">
        <v>43570</v>
      </c>
      <c r="IL126" s="22">
        <v>43571</v>
      </c>
      <c r="IM126" s="22">
        <v>43572</v>
      </c>
      <c r="IN126" s="22">
        <v>43575</v>
      </c>
      <c r="IO126" s="22">
        <v>43576</v>
      </c>
      <c r="IP126" s="22">
        <v>43577</v>
      </c>
      <c r="IQ126" s="22">
        <v>43578</v>
      </c>
      <c r="IR126" s="22">
        <v>43579</v>
      </c>
      <c r="IS126" s="22">
        <v>43582</v>
      </c>
      <c r="IT126" s="22">
        <v>43583</v>
      </c>
      <c r="IU126" s="22">
        <v>43584</v>
      </c>
      <c r="IV126" s="22">
        <v>43585</v>
      </c>
      <c r="IW126" s="22">
        <v>43586</v>
      </c>
      <c r="IX126" s="22">
        <v>43589</v>
      </c>
      <c r="IY126" s="22">
        <v>43590</v>
      </c>
      <c r="IZ126" s="22">
        <v>43591</v>
      </c>
      <c r="JA126" s="22">
        <v>43592</v>
      </c>
      <c r="JB126" s="33" t="s">
        <v>29</v>
      </c>
      <c r="JC126" s="22">
        <v>43596</v>
      </c>
      <c r="JD126" s="22">
        <v>43597</v>
      </c>
      <c r="JE126" s="22">
        <v>43598</v>
      </c>
      <c r="JF126" s="22">
        <v>43599</v>
      </c>
      <c r="JG126" s="22">
        <v>43600</v>
      </c>
      <c r="JH126" s="22">
        <v>43603</v>
      </c>
      <c r="JI126" s="22">
        <v>43604</v>
      </c>
      <c r="JJ126" s="22">
        <v>43605</v>
      </c>
      <c r="JK126" s="22">
        <v>43606</v>
      </c>
      <c r="JL126" s="22">
        <v>43607</v>
      </c>
      <c r="JM126" s="22">
        <v>43610</v>
      </c>
      <c r="JN126" s="22">
        <v>43611</v>
      </c>
      <c r="JO126" s="22">
        <v>43612</v>
      </c>
      <c r="JP126" s="22">
        <v>43613</v>
      </c>
      <c r="JQ126" s="22">
        <v>43614</v>
      </c>
      <c r="JR126" s="22">
        <v>43617</v>
      </c>
      <c r="JS126" s="22">
        <v>43618</v>
      </c>
      <c r="JT126" s="22">
        <v>43619</v>
      </c>
      <c r="JU126" s="22">
        <v>43620</v>
      </c>
      <c r="JV126" s="33" t="s">
        <v>29</v>
      </c>
      <c r="JW126" s="22">
        <v>43624</v>
      </c>
      <c r="JX126" s="22">
        <v>43625</v>
      </c>
      <c r="JY126" s="22">
        <v>43626</v>
      </c>
      <c r="JZ126" s="22">
        <v>43627</v>
      </c>
      <c r="KA126" s="22">
        <v>43628</v>
      </c>
      <c r="KB126" s="22">
        <v>43631</v>
      </c>
      <c r="KC126" s="22">
        <v>43632</v>
      </c>
      <c r="KD126" s="22">
        <v>43633</v>
      </c>
      <c r="KE126" s="22">
        <v>43634</v>
      </c>
      <c r="KF126" s="22">
        <v>43635</v>
      </c>
      <c r="KG126" s="22">
        <v>43638</v>
      </c>
      <c r="KH126" s="22">
        <v>43639</v>
      </c>
      <c r="KI126" s="22">
        <v>43640</v>
      </c>
      <c r="KJ126" s="22">
        <v>43641</v>
      </c>
      <c r="KK126" s="22">
        <v>43642</v>
      </c>
      <c r="KL126" s="22">
        <v>43645</v>
      </c>
      <c r="KM126" s="22">
        <v>43646</v>
      </c>
      <c r="KO126" s="22">
        <v>43647</v>
      </c>
      <c r="KP126" s="33" t="s">
        <v>29</v>
      </c>
      <c r="KQ126" s="22">
        <v>44015</v>
      </c>
      <c r="KR126" s="22">
        <v>43652</v>
      </c>
      <c r="KS126" s="22">
        <v>43653</v>
      </c>
      <c r="KT126" s="22">
        <v>43654</v>
      </c>
      <c r="KU126" s="22">
        <v>43655</v>
      </c>
      <c r="KV126" s="22">
        <v>43656</v>
      </c>
      <c r="KW126" s="22">
        <v>43659</v>
      </c>
      <c r="KX126" s="22">
        <v>43660</v>
      </c>
      <c r="KY126" s="22">
        <v>43661</v>
      </c>
      <c r="KZ126" s="22">
        <v>43662</v>
      </c>
      <c r="LA126" s="22">
        <v>43663</v>
      </c>
      <c r="LB126" s="22">
        <v>43666</v>
      </c>
      <c r="LC126" s="22">
        <v>43667</v>
      </c>
      <c r="LD126" s="22">
        <v>43668</v>
      </c>
      <c r="LE126" s="22">
        <v>43669</v>
      </c>
      <c r="LF126" s="22">
        <v>43670</v>
      </c>
      <c r="LG126" s="22">
        <v>43673</v>
      </c>
      <c r="LH126" s="22">
        <v>43674</v>
      </c>
      <c r="LI126" s="22">
        <v>43675</v>
      </c>
      <c r="LJ126" s="22">
        <v>43676</v>
      </c>
      <c r="LK126" s="22">
        <v>43677</v>
      </c>
      <c r="LL126" s="22">
        <v>43680</v>
      </c>
      <c r="LM126" s="22">
        <v>43681</v>
      </c>
      <c r="LN126" s="22">
        <v>43682</v>
      </c>
      <c r="LO126" s="22">
        <v>43683</v>
      </c>
      <c r="LP126" s="33" t="s">
        <v>29</v>
      </c>
      <c r="LQ126" s="22">
        <v>43687</v>
      </c>
      <c r="LR126" s="22">
        <v>43688</v>
      </c>
      <c r="LS126" s="22">
        <v>43689</v>
      </c>
      <c r="LT126" s="22">
        <v>43690</v>
      </c>
      <c r="LU126" s="22">
        <v>43691</v>
      </c>
      <c r="LV126" s="22">
        <v>43694</v>
      </c>
      <c r="LW126" s="22">
        <v>43695</v>
      </c>
      <c r="LX126" s="22">
        <v>43696</v>
      </c>
      <c r="LY126" s="22">
        <v>43697</v>
      </c>
      <c r="LZ126" s="22">
        <v>43698</v>
      </c>
      <c r="MA126" s="22">
        <v>43701</v>
      </c>
      <c r="MB126" s="22">
        <v>43702</v>
      </c>
      <c r="MC126" s="22">
        <v>43703</v>
      </c>
      <c r="MD126" s="22">
        <v>43704</v>
      </c>
      <c r="ME126" s="22">
        <v>43705</v>
      </c>
      <c r="MF126" s="22">
        <v>43708</v>
      </c>
      <c r="MG126" s="22">
        <v>43709</v>
      </c>
      <c r="MH126" s="22">
        <v>43710</v>
      </c>
      <c r="MI126" s="22">
        <v>43711</v>
      </c>
      <c r="MJ126" s="33" t="s">
        <v>29</v>
      </c>
      <c r="MK126" s="22">
        <v>43715</v>
      </c>
      <c r="ML126" s="22">
        <v>43716</v>
      </c>
      <c r="MM126" s="22">
        <v>43717</v>
      </c>
      <c r="MN126" s="22">
        <v>43718</v>
      </c>
      <c r="MO126" s="22">
        <v>43719</v>
      </c>
      <c r="MP126" s="22">
        <v>43722</v>
      </c>
      <c r="MQ126" s="22">
        <v>43723</v>
      </c>
      <c r="MR126" s="22">
        <v>43724</v>
      </c>
      <c r="MS126" s="22">
        <v>43725</v>
      </c>
      <c r="MT126" s="22">
        <v>43726</v>
      </c>
      <c r="MU126" s="22">
        <v>43729</v>
      </c>
      <c r="MV126" s="22">
        <v>43730</v>
      </c>
      <c r="MW126" s="22">
        <v>43731</v>
      </c>
      <c r="MX126" s="22">
        <v>43732</v>
      </c>
      <c r="MY126" s="22">
        <v>43733</v>
      </c>
      <c r="MZ126" s="22">
        <v>43736</v>
      </c>
      <c r="NA126" s="22">
        <v>43737</v>
      </c>
      <c r="NB126" s="23">
        <v>43738</v>
      </c>
      <c r="ND126" s="23">
        <v>43739</v>
      </c>
      <c r="NE126" s="23">
        <v>43740</v>
      </c>
      <c r="NF126" s="23">
        <v>43743</v>
      </c>
      <c r="NG126" s="23">
        <v>43744</v>
      </c>
      <c r="NH126" s="23">
        <v>43745</v>
      </c>
      <c r="NI126" s="23">
        <v>43746</v>
      </c>
      <c r="NJ126" s="23">
        <v>43747</v>
      </c>
      <c r="NK126" s="23">
        <v>43750</v>
      </c>
      <c r="NL126" s="23">
        <v>43751</v>
      </c>
      <c r="NM126" s="23">
        <v>43752</v>
      </c>
      <c r="NN126" s="23">
        <v>43753</v>
      </c>
      <c r="NO126" s="23">
        <v>43754</v>
      </c>
      <c r="NP126" s="23">
        <v>43757</v>
      </c>
      <c r="NQ126" s="23">
        <v>43758</v>
      </c>
      <c r="NR126" s="23">
        <v>43759</v>
      </c>
      <c r="NS126" s="23">
        <v>43760</v>
      </c>
      <c r="NT126" s="23">
        <v>43761</v>
      </c>
      <c r="NU126" s="23">
        <v>43764</v>
      </c>
      <c r="NV126" s="23">
        <v>43765</v>
      </c>
      <c r="NW126" s="23">
        <v>43766</v>
      </c>
      <c r="NX126" s="23">
        <v>43767</v>
      </c>
      <c r="NY126" s="22">
        <v>43768</v>
      </c>
      <c r="NZ126" s="22">
        <v>43771</v>
      </c>
      <c r="OA126" s="22">
        <v>43772</v>
      </c>
      <c r="OB126" s="22">
        <v>43773</v>
      </c>
      <c r="OC126" s="22">
        <v>43774</v>
      </c>
      <c r="OD126" s="33" t="s">
        <v>29</v>
      </c>
      <c r="OE126" s="22">
        <v>43778</v>
      </c>
      <c r="OF126" s="22">
        <v>43779</v>
      </c>
      <c r="OG126" s="22">
        <v>43780</v>
      </c>
      <c r="OH126" s="22">
        <v>43781</v>
      </c>
      <c r="OI126" s="22">
        <v>43782</v>
      </c>
      <c r="OJ126" s="22">
        <v>43785</v>
      </c>
      <c r="OK126" s="22">
        <v>43786</v>
      </c>
      <c r="OL126" s="22">
        <v>43787</v>
      </c>
      <c r="OM126" s="22">
        <v>43788</v>
      </c>
      <c r="ON126" s="22">
        <v>43789</v>
      </c>
      <c r="OO126" s="22">
        <v>43792</v>
      </c>
      <c r="OP126" s="22">
        <v>43793</v>
      </c>
      <c r="OQ126" s="22">
        <v>43794</v>
      </c>
      <c r="OR126" s="22">
        <v>43795</v>
      </c>
      <c r="OS126" s="22">
        <v>43796</v>
      </c>
      <c r="OT126" s="23">
        <v>43799</v>
      </c>
      <c r="OU126" s="22">
        <v>43800</v>
      </c>
      <c r="OV126" s="22">
        <v>43801</v>
      </c>
      <c r="OW126" s="22">
        <v>43802</v>
      </c>
      <c r="OX126" s="33" t="s">
        <v>29</v>
      </c>
      <c r="OY126" s="23">
        <v>43806</v>
      </c>
      <c r="OZ126" s="22">
        <v>43807</v>
      </c>
      <c r="PA126" s="22">
        <v>43808</v>
      </c>
      <c r="PB126" s="22">
        <v>43809</v>
      </c>
      <c r="PC126" s="22">
        <v>43810</v>
      </c>
      <c r="PD126" s="23">
        <v>43813</v>
      </c>
      <c r="PE126" s="22">
        <v>43814</v>
      </c>
      <c r="PF126" s="22">
        <v>43815</v>
      </c>
      <c r="PG126" s="22">
        <v>43816</v>
      </c>
      <c r="PH126" s="22">
        <v>43817</v>
      </c>
      <c r="PI126" s="23">
        <v>43820</v>
      </c>
      <c r="PJ126" s="22">
        <v>43821</v>
      </c>
      <c r="PK126" s="22">
        <v>43822</v>
      </c>
      <c r="PL126" s="22">
        <v>43823</v>
      </c>
      <c r="PM126" s="22">
        <v>43824</v>
      </c>
      <c r="PN126" s="22">
        <v>43827</v>
      </c>
      <c r="PO126" s="22">
        <v>43828</v>
      </c>
      <c r="PP126" s="22">
        <v>43829</v>
      </c>
      <c r="PQ126" s="22">
        <v>43830</v>
      </c>
      <c r="PT126" s="213"/>
    </row>
    <row r="127" spans="162:436" ht="15.75" thickBot="1" x14ac:dyDescent="0.3">
      <c r="FF127" s="213"/>
      <c r="FM127" s="58">
        <v>1.9800000000000002E-2</v>
      </c>
      <c r="FN127" s="57">
        <v>2.63E-2</v>
      </c>
      <c r="FO127" s="60">
        <v>7.7399999999999997E-2</v>
      </c>
      <c r="FP127" s="55">
        <v>4.0599999999999997E-2</v>
      </c>
      <c r="FQ127" s="52">
        <v>7.4800000000000005E-2</v>
      </c>
      <c r="FR127" s="52">
        <v>8.7499999999999994E-2</v>
      </c>
      <c r="FS127" s="52">
        <v>0.11700000000000001</v>
      </c>
      <c r="FT127" s="52">
        <v>0.123</v>
      </c>
      <c r="FU127" s="52">
        <v>0.15909999999999999</v>
      </c>
      <c r="FV127" s="52">
        <v>0.1676</v>
      </c>
      <c r="FW127" s="52">
        <v>0.15310000000000001</v>
      </c>
      <c r="FX127" s="52">
        <v>0.1653</v>
      </c>
      <c r="FY127" s="52">
        <v>0.20930000000000001</v>
      </c>
      <c r="FZ127" s="52">
        <v>0.19969999999999999</v>
      </c>
      <c r="GA127" s="52">
        <v>0.15790000000000001</v>
      </c>
      <c r="GB127" s="52">
        <v>0.15559999999999999</v>
      </c>
      <c r="GC127" s="52">
        <v>0.11840000000000001</v>
      </c>
      <c r="GD127" s="52">
        <v>0.13139999999999999</v>
      </c>
      <c r="GE127" s="52">
        <v>0.15210000000000001</v>
      </c>
      <c r="GF127" s="52">
        <v>0.1598</v>
      </c>
      <c r="GG127" s="52">
        <v>0.16930000000000001</v>
      </c>
      <c r="GH127" s="52">
        <v>0.16520000000000001</v>
      </c>
      <c r="GI127" s="52">
        <v>0.1522</v>
      </c>
      <c r="GJ127" s="57">
        <v>0.1517</v>
      </c>
      <c r="GK127" s="57">
        <v>0.14680000000000001</v>
      </c>
      <c r="GL127" s="57">
        <v>0.1578</v>
      </c>
      <c r="GM127" s="57">
        <v>0.17249999999999999</v>
      </c>
      <c r="GN127" s="57">
        <v>0.2036</v>
      </c>
      <c r="GO127" s="57">
        <v>0.2036</v>
      </c>
      <c r="GP127" s="52">
        <v>0.19120000000000001</v>
      </c>
      <c r="GQ127" s="57">
        <v>0.1807</v>
      </c>
      <c r="GR127" s="57">
        <v>0.18479999999999999</v>
      </c>
      <c r="GS127" s="57">
        <v>0.1898</v>
      </c>
      <c r="GT127" s="57">
        <v>0.1893</v>
      </c>
      <c r="GU127" s="57">
        <v>0.2114</v>
      </c>
      <c r="GV127" s="57">
        <v>0.2278</v>
      </c>
      <c r="GW127" s="57">
        <v>0.2636</v>
      </c>
      <c r="GX127" s="57">
        <v>0.2331</v>
      </c>
      <c r="GY127" s="57">
        <v>0.23880000000000001</v>
      </c>
      <c r="GZ127" s="57">
        <v>0.2258</v>
      </c>
      <c r="HA127" s="57">
        <v>0.25480000000000003</v>
      </c>
      <c r="HB127" s="57">
        <v>0.2208</v>
      </c>
      <c r="HC127" s="60">
        <v>0.23080000000000001</v>
      </c>
      <c r="HD127" s="56">
        <v>0.24940000000000001</v>
      </c>
      <c r="HE127" s="56">
        <v>0.24679999999999999</v>
      </c>
      <c r="HF127" s="56">
        <v>0.22770000000000001</v>
      </c>
      <c r="HG127" s="56">
        <v>0.30070000000000002</v>
      </c>
      <c r="HH127" s="56">
        <v>0.3357</v>
      </c>
      <c r="HI127" s="60">
        <v>0.48980000000000001</v>
      </c>
      <c r="HJ127" s="56">
        <v>0.39900000000000002</v>
      </c>
      <c r="HK127" s="56">
        <v>0.41849999999999998</v>
      </c>
      <c r="HL127" s="60">
        <v>0.51900000000000002</v>
      </c>
      <c r="HM127" s="56">
        <v>0.48060000000000003</v>
      </c>
      <c r="HN127" s="56">
        <v>0.50880000000000003</v>
      </c>
      <c r="HO127" s="56">
        <v>0.49320000000000003</v>
      </c>
      <c r="HP127" s="57">
        <v>0.61609999999999998</v>
      </c>
      <c r="HQ127" s="57">
        <v>0.71819999999999995</v>
      </c>
      <c r="HR127" s="57">
        <v>0.67069999999999996</v>
      </c>
      <c r="HS127" s="57">
        <v>0.68759999999999999</v>
      </c>
      <c r="HT127" s="57">
        <v>0.60950000000000004</v>
      </c>
      <c r="HU127" s="57">
        <v>0.56910000000000005</v>
      </c>
      <c r="HV127" s="56">
        <v>0.4526</v>
      </c>
      <c r="HW127" s="56">
        <v>0.47749999999999998</v>
      </c>
      <c r="HX127" s="56">
        <v>0.43480000000000002</v>
      </c>
      <c r="HY127" s="56">
        <v>0.41880000000000001</v>
      </c>
      <c r="IA127" s="60">
        <v>6.4899999999999999E-2</v>
      </c>
      <c r="IB127" s="57">
        <v>5.6000000000000001E-2</v>
      </c>
      <c r="IC127" s="57">
        <v>0.1043</v>
      </c>
      <c r="ID127" s="57">
        <v>8.0199999999999994E-2</v>
      </c>
      <c r="IE127" s="53">
        <v>8.6400000000000005E-2</v>
      </c>
      <c r="IF127" s="53">
        <v>0.1706</v>
      </c>
      <c r="IG127" s="53">
        <v>0.27010000000000001</v>
      </c>
      <c r="IH127" s="53">
        <v>0.28189999999999998</v>
      </c>
      <c r="II127" s="53">
        <v>0.32400000000000001</v>
      </c>
      <c r="IJ127" s="53">
        <v>0.36470000000000002</v>
      </c>
      <c r="IK127" s="53">
        <v>0.27010000000000001</v>
      </c>
      <c r="IL127" s="53">
        <v>0.29949999999999999</v>
      </c>
      <c r="IM127" s="53">
        <v>0.318</v>
      </c>
      <c r="IN127" s="53">
        <v>0.30459999999999998</v>
      </c>
      <c r="IO127" s="53">
        <v>0.2747</v>
      </c>
      <c r="IP127" s="53">
        <v>0.32729999999999998</v>
      </c>
      <c r="IQ127" s="53">
        <v>0.37819999999999998</v>
      </c>
      <c r="IR127" s="53">
        <v>0.40250000000000002</v>
      </c>
      <c r="IS127" s="53">
        <v>0.47510000000000002</v>
      </c>
      <c r="IT127" s="53">
        <v>0.50449999999999995</v>
      </c>
      <c r="IU127" s="53">
        <v>0.54759999999999998</v>
      </c>
      <c r="IV127" s="53">
        <v>0.47420000000000001</v>
      </c>
      <c r="IW127" s="53">
        <v>0.37709999999999999</v>
      </c>
      <c r="IX127" s="53">
        <v>0.40289999999999998</v>
      </c>
      <c r="IY127" s="53">
        <v>0.42009999999999997</v>
      </c>
      <c r="IZ127" s="53">
        <v>0.41239999999999999</v>
      </c>
      <c r="JA127" s="53">
        <v>0.49440000000000001</v>
      </c>
      <c r="JB127" s="53">
        <v>0.52349999999999997</v>
      </c>
      <c r="JC127" s="53">
        <v>0.51359999999999995</v>
      </c>
      <c r="JD127" s="53">
        <v>0.48909999999999998</v>
      </c>
      <c r="JE127" s="53">
        <v>0.49680000000000002</v>
      </c>
      <c r="JF127" s="53">
        <v>0.50519999999999998</v>
      </c>
      <c r="JG127" s="53">
        <v>0.46829999999999999</v>
      </c>
      <c r="JH127" s="53">
        <v>0.5625</v>
      </c>
      <c r="JI127" s="53">
        <v>0.57030000000000003</v>
      </c>
      <c r="JJ127" s="53">
        <v>0.61980000000000002</v>
      </c>
      <c r="JK127" s="53">
        <v>0.60219999999999996</v>
      </c>
      <c r="JL127" s="53">
        <v>0.58689999999999998</v>
      </c>
      <c r="JM127" s="53">
        <v>0.59770000000000001</v>
      </c>
      <c r="JN127" s="53">
        <v>0.67220000000000002</v>
      </c>
      <c r="JO127" s="53">
        <v>0.64880000000000004</v>
      </c>
      <c r="JP127" s="53">
        <v>0.64590000000000003</v>
      </c>
      <c r="JQ127" s="53">
        <v>0.67749999999999999</v>
      </c>
      <c r="JR127" s="53">
        <v>0.78459999999999996</v>
      </c>
      <c r="JS127" s="53">
        <v>0.88529999999999998</v>
      </c>
      <c r="JT127" s="53">
        <v>0.89959999999999996</v>
      </c>
      <c r="JU127" s="53">
        <v>0.90639999999999998</v>
      </c>
      <c r="JV127" s="53">
        <v>0.92749999999999999</v>
      </c>
      <c r="JW127" s="53">
        <v>0.95279999999999998</v>
      </c>
      <c r="JX127" s="53">
        <v>0.87849999999999995</v>
      </c>
      <c r="JY127" s="53">
        <v>0.89610000000000001</v>
      </c>
      <c r="JZ127" s="53">
        <v>0.77580000000000005</v>
      </c>
      <c r="KA127" s="53">
        <v>0.80840000000000001</v>
      </c>
      <c r="KB127" s="53">
        <v>0.85089999999999999</v>
      </c>
      <c r="KC127" s="53">
        <v>0.82679999999999998</v>
      </c>
      <c r="KD127" s="53">
        <v>0.81799999999999995</v>
      </c>
      <c r="KE127" s="53">
        <v>0.80610000000000004</v>
      </c>
      <c r="KF127" s="53">
        <v>0.79879999999999995</v>
      </c>
      <c r="KG127" s="53">
        <v>0.84379999999999999</v>
      </c>
      <c r="KH127" s="53">
        <v>0.85189999999999999</v>
      </c>
      <c r="KI127" s="53">
        <v>0.82569999999999999</v>
      </c>
      <c r="KJ127" s="53">
        <v>0.84830000000000005</v>
      </c>
      <c r="KK127" s="53">
        <v>0.82889999999999997</v>
      </c>
      <c r="KL127" s="53">
        <v>0.83789999999999998</v>
      </c>
      <c r="KM127" s="53">
        <v>0.86029999999999995</v>
      </c>
      <c r="KN127" t="s">
        <v>0</v>
      </c>
      <c r="KO127" s="51">
        <v>3.8300000000000001E-2</v>
      </c>
      <c r="KP127" s="49">
        <v>5.4199999999999998E-2</v>
      </c>
      <c r="KQ127" s="49">
        <v>7.0900000000000005E-2</v>
      </c>
      <c r="KR127" s="49">
        <v>6.7599999999999993E-2</v>
      </c>
      <c r="KS127" s="49">
        <v>6.6299999999999998E-2</v>
      </c>
      <c r="KT127" s="51">
        <v>7.4800000000000005E-2</v>
      </c>
      <c r="KU127" s="51">
        <v>8.43E-2</v>
      </c>
      <c r="KV127" s="51">
        <v>9.6199999999999994E-2</v>
      </c>
      <c r="KW127" s="51">
        <v>5.91E-2</v>
      </c>
      <c r="KX127" s="58">
        <v>6.8699999999999997E-2</v>
      </c>
      <c r="KY127" s="49">
        <v>5.91E-2</v>
      </c>
      <c r="KZ127" s="58">
        <v>5.96E-2</v>
      </c>
      <c r="LA127" s="58">
        <v>7.2999999999999995E-2</v>
      </c>
      <c r="LB127" s="51">
        <v>9.1399999999999995E-2</v>
      </c>
      <c r="LC127" s="53">
        <v>0.13900000000000001</v>
      </c>
      <c r="LD127" s="53">
        <v>0.1457</v>
      </c>
      <c r="LE127" s="58">
        <v>0.12889999999999999</v>
      </c>
      <c r="LF127" s="58">
        <v>0.1502</v>
      </c>
      <c r="LG127" s="58">
        <v>0.18379999999999999</v>
      </c>
      <c r="LH127" s="58">
        <v>0.15759999999999999</v>
      </c>
      <c r="LI127" s="58">
        <v>0.1885</v>
      </c>
      <c r="LJ127" s="51">
        <v>0.22389999999999999</v>
      </c>
      <c r="LK127" s="51">
        <v>0.252</v>
      </c>
      <c r="LL127" s="51">
        <v>0.25729999999999997</v>
      </c>
      <c r="LM127" s="51">
        <v>0.23230000000000001</v>
      </c>
      <c r="LN127" s="51">
        <v>0.23100000000000001</v>
      </c>
      <c r="LO127" s="51">
        <v>0.24210000000000001</v>
      </c>
      <c r="LP127" s="51">
        <v>0.23569999999999999</v>
      </c>
      <c r="LQ127" s="51">
        <v>0.25519999999999998</v>
      </c>
      <c r="LR127" s="51">
        <v>0.2429</v>
      </c>
      <c r="LS127" s="51">
        <v>0.218</v>
      </c>
      <c r="LT127" s="51">
        <v>0.2399</v>
      </c>
      <c r="LU127" s="51">
        <v>0.2487</v>
      </c>
      <c r="LV127" s="51">
        <v>0.23449999999999999</v>
      </c>
      <c r="LW127" s="51">
        <v>0.28839999999999999</v>
      </c>
      <c r="LX127" s="51">
        <v>0.2487</v>
      </c>
      <c r="LY127" s="51">
        <v>0.30640000000000001</v>
      </c>
      <c r="LZ127" s="51">
        <v>0.24590000000000001</v>
      </c>
      <c r="MA127" s="51">
        <v>0.23769999999999999</v>
      </c>
      <c r="MB127" s="51">
        <v>0.27310000000000001</v>
      </c>
      <c r="MC127" s="51">
        <v>0.28399999999999997</v>
      </c>
      <c r="MD127" s="51">
        <v>0.27789999999999998</v>
      </c>
      <c r="ME127" s="51">
        <v>0.30980000000000002</v>
      </c>
      <c r="MF127" s="51">
        <v>0.31709999999999999</v>
      </c>
      <c r="MG127" s="51">
        <v>0.33100000000000002</v>
      </c>
      <c r="MH127" s="51">
        <v>0.32319999999999999</v>
      </c>
      <c r="MI127" s="51">
        <v>0.30480000000000002</v>
      </c>
      <c r="MJ127" s="51">
        <v>0.3004</v>
      </c>
      <c r="MK127" s="51">
        <v>0.24229999999999999</v>
      </c>
      <c r="ML127" s="58">
        <v>0.18049999999999999</v>
      </c>
      <c r="MM127" s="58">
        <v>0.16639999999999999</v>
      </c>
      <c r="MN127" s="58">
        <v>0.20250000000000001</v>
      </c>
      <c r="MO127" s="58">
        <v>0.21329999999999999</v>
      </c>
      <c r="MP127" s="58">
        <v>0.20899999999999999</v>
      </c>
      <c r="MQ127" s="58">
        <v>0.18479999999999999</v>
      </c>
      <c r="MR127" s="58">
        <v>0.1484</v>
      </c>
      <c r="MS127" s="58">
        <v>0.1605</v>
      </c>
      <c r="MT127" s="58">
        <v>0.17219999999999999</v>
      </c>
      <c r="MU127" s="58">
        <v>0.17100000000000001</v>
      </c>
      <c r="MV127" s="58">
        <v>0.15620000000000001</v>
      </c>
      <c r="MW127" s="58">
        <v>0.17319999999999999</v>
      </c>
      <c r="MX127" s="58">
        <v>0.18740000000000001</v>
      </c>
      <c r="MY127" s="58">
        <v>0.1797</v>
      </c>
      <c r="MZ127" s="29"/>
      <c r="NA127" s="29"/>
      <c r="NB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T127" s="213"/>
    </row>
    <row r="128" spans="162:436" ht="15.75" thickBot="1" x14ac:dyDescent="0.3">
      <c r="FF128" s="213"/>
      <c r="FM128" s="55">
        <v>9.4999999999999998E-3</v>
      </c>
      <c r="FN128" s="55">
        <v>2.5899999999999999E-2</v>
      </c>
      <c r="FO128" s="57">
        <v>4.1099999999999998E-2</v>
      </c>
      <c r="FP128" s="60">
        <v>3.9199999999999999E-2</v>
      </c>
      <c r="FQ128" s="60">
        <v>5.5599999999999997E-2</v>
      </c>
      <c r="FR128" s="57">
        <v>7.0699999999999999E-2</v>
      </c>
      <c r="FS128" s="57">
        <v>8.3299999999999999E-2</v>
      </c>
      <c r="FT128" s="57">
        <v>6.8199999999999997E-2</v>
      </c>
      <c r="FU128" s="57">
        <v>7.1499999999999994E-2</v>
      </c>
      <c r="FV128" s="57">
        <v>7.0900000000000005E-2</v>
      </c>
      <c r="FW128" s="56">
        <v>8.8300000000000003E-2</v>
      </c>
      <c r="FX128" s="56">
        <v>8.0799999999999997E-2</v>
      </c>
      <c r="FY128" s="57">
        <v>7.4700000000000003E-2</v>
      </c>
      <c r="FZ128" s="57">
        <v>7.4099999999999999E-2</v>
      </c>
      <c r="GA128" s="57">
        <v>8.3000000000000004E-2</v>
      </c>
      <c r="GB128" s="57">
        <v>7.9200000000000007E-2</v>
      </c>
      <c r="GC128" s="57">
        <v>8.0799999999999997E-2</v>
      </c>
      <c r="GD128" s="57">
        <v>9.4200000000000006E-2</v>
      </c>
      <c r="GE128" s="57">
        <v>0.1129</v>
      </c>
      <c r="GF128" s="57">
        <v>0.11799999999999999</v>
      </c>
      <c r="GG128" s="57">
        <v>0.12770000000000001</v>
      </c>
      <c r="GH128" s="57">
        <v>0.12659999999999999</v>
      </c>
      <c r="GI128" s="56">
        <v>0.1389</v>
      </c>
      <c r="GJ128" s="56">
        <v>0.15040000000000001</v>
      </c>
      <c r="GK128" s="56">
        <v>0.1123</v>
      </c>
      <c r="GL128" s="52">
        <v>0.15260000000000001</v>
      </c>
      <c r="GM128" s="52">
        <v>0.1711</v>
      </c>
      <c r="GN128" s="52">
        <v>0.16139999999999999</v>
      </c>
      <c r="GO128" s="52">
        <v>0.18440000000000001</v>
      </c>
      <c r="GP128" s="57">
        <v>0.1865</v>
      </c>
      <c r="GQ128" s="52">
        <v>0.1774</v>
      </c>
      <c r="GR128" s="52">
        <v>0.17499999999999999</v>
      </c>
      <c r="GS128" s="52">
        <v>0.16470000000000001</v>
      </c>
      <c r="GT128" s="52">
        <v>0.17549999999999999</v>
      </c>
      <c r="GU128" s="52">
        <v>0.1762</v>
      </c>
      <c r="GV128" s="52">
        <v>0.19470000000000001</v>
      </c>
      <c r="GW128" s="52">
        <v>0.1983</v>
      </c>
      <c r="GX128" s="52">
        <v>0.1653</v>
      </c>
      <c r="GY128" s="52">
        <v>0.16889999999999999</v>
      </c>
      <c r="GZ128" s="52">
        <v>0.16850000000000001</v>
      </c>
      <c r="HA128" s="52">
        <v>0.1867</v>
      </c>
      <c r="HB128" s="56">
        <v>0.19389999999999999</v>
      </c>
      <c r="HC128" s="57">
        <v>0.22789999999999999</v>
      </c>
      <c r="HD128" s="52">
        <v>0.21160000000000001</v>
      </c>
      <c r="HE128" s="60">
        <v>0.22500000000000001</v>
      </c>
      <c r="HF128" s="52">
        <v>0.2228</v>
      </c>
      <c r="HG128" s="60">
        <v>0.25330000000000003</v>
      </c>
      <c r="HH128" s="60">
        <v>0.27950000000000003</v>
      </c>
      <c r="HI128" s="56">
        <v>0.4345</v>
      </c>
      <c r="HJ128" s="60">
        <v>0.31040000000000001</v>
      </c>
      <c r="HK128" s="60">
        <v>0.40660000000000002</v>
      </c>
      <c r="HL128" s="56">
        <v>0.48330000000000001</v>
      </c>
      <c r="HM128" s="58">
        <v>0.35189999999999999</v>
      </c>
      <c r="HN128" s="60">
        <v>0.45739999999999997</v>
      </c>
      <c r="HO128" s="57">
        <v>0.46539999999999998</v>
      </c>
      <c r="HP128" s="56">
        <v>0.57940000000000003</v>
      </c>
      <c r="HQ128" s="52">
        <v>0.55579999999999996</v>
      </c>
      <c r="HR128" s="52">
        <v>0.54969999999999997</v>
      </c>
      <c r="HS128" s="52">
        <v>0.55900000000000005</v>
      </c>
      <c r="HT128" s="52">
        <v>0.52170000000000005</v>
      </c>
      <c r="HU128" s="56">
        <v>0.44879999999999998</v>
      </c>
      <c r="HV128" s="57">
        <v>0.44590000000000002</v>
      </c>
      <c r="HW128" s="58">
        <v>0.42549999999999999</v>
      </c>
      <c r="HX128" s="57">
        <v>0.39489999999999997</v>
      </c>
      <c r="HY128" s="57">
        <v>0.39960000000000001</v>
      </c>
      <c r="IA128" s="57">
        <v>3.7900000000000003E-2</v>
      </c>
      <c r="IB128" s="52">
        <v>5.6000000000000001E-2</v>
      </c>
      <c r="IC128" s="52">
        <v>9.5000000000000001E-2</v>
      </c>
      <c r="ID128" s="52">
        <v>7.3200000000000001E-2</v>
      </c>
      <c r="IE128" s="52">
        <v>6.5000000000000002E-2</v>
      </c>
      <c r="IF128" s="49">
        <v>7.7499999999999999E-2</v>
      </c>
      <c r="IG128" s="49">
        <v>0.12970000000000001</v>
      </c>
      <c r="IH128" s="49">
        <v>0.11559999999999999</v>
      </c>
      <c r="II128" s="49">
        <v>0.11269999999999999</v>
      </c>
      <c r="IJ128" s="49">
        <v>9.2399999999999996E-2</v>
      </c>
      <c r="IK128" s="51">
        <v>7.2900000000000006E-2</v>
      </c>
      <c r="IL128" s="51">
        <v>5.5199999999999999E-2</v>
      </c>
      <c r="IM128" s="51">
        <v>5.2400000000000002E-2</v>
      </c>
      <c r="IN128" s="49">
        <v>7.9100000000000004E-2</v>
      </c>
      <c r="IO128" s="49">
        <v>2.2100000000000002E-2</v>
      </c>
      <c r="IP128" s="52">
        <v>1.54E-2</v>
      </c>
      <c r="IQ128" s="49">
        <v>5.8000000000000003E-2</v>
      </c>
      <c r="IR128" s="49">
        <v>5.8700000000000002E-2</v>
      </c>
      <c r="IS128" s="49">
        <v>8.0699999999999994E-2</v>
      </c>
      <c r="IT128" s="49">
        <v>8.5500000000000007E-2</v>
      </c>
      <c r="IU128" s="49">
        <v>0.15379999999999999</v>
      </c>
      <c r="IV128" s="49">
        <v>0.13700000000000001</v>
      </c>
      <c r="IW128" s="49">
        <v>7.2999999999999995E-2</v>
      </c>
      <c r="IX128" s="49">
        <v>7.6499999999999999E-2</v>
      </c>
      <c r="IY128" s="49">
        <v>9.2499999999999999E-2</v>
      </c>
      <c r="IZ128" s="49">
        <v>6.2100000000000002E-2</v>
      </c>
      <c r="JA128" s="49">
        <v>0.12470000000000001</v>
      </c>
      <c r="JB128" s="49">
        <v>0.18049999999999999</v>
      </c>
      <c r="JC128" s="49">
        <v>0.1338</v>
      </c>
      <c r="JD128" s="49">
        <v>0.13120000000000001</v>
      </c>
      <c r="JE128" s="49">
        <v>3.2800000000000003E-2</v>
      </c>
      <c r="JF128" s="49">
        <v>3.32E-2</v>
      </c>
      <c r="JG128" s="57">
        <v>9.7000000000000003E-3</v>
      </c>
      <c r="JH128" s="49">
        <v>6.13E-2</v>
      </c>
      <c r="JI128" s="49">
        <v>0.1062</v>
      </c>
      <c r="JJ128" s="49">
        <v>0.17330000000000001</v>
      </c>
      <c r="JK128" s="49">
        <v>0.1633</v>
      </c>
      <c r="JL128" s="49">
        <v>0.14910000000000001</v>
      </c>
      <c r="JM128" s="49">
        <v>0.15440000000000001</v>
      </c>
      <c r="JN128" s="49">
        <v>0.22309999999999999</v>
      </c>
      <c r="JO128" s="49">
        <v>0.224</v>
      </c>
      <c r="JP128" s="49">
        <v>0.2336</v>
      </c>
      <c r="JQ128" s="49">
        <v>0.2162</v>
      </c>
      <c r="JR128" s="49">
        <v>0.28179999999999999</v>
      </c>
      <c r="JS128" s="49">
        <v>0.35799999999999998</v>
      </c>
      <c r="JT128" s="49">
        <v>0.41799999999999998</v>
      </c>
      <c r="JU128" s="49">
        <v>0.44700000000000001</v>
      </c>
      <c r="JV128" s="49">
        <v>0.49730000000000002</v>
      </c>
      <c r="JW128" s="49">
        <v>0.53010000000000002</v>
      </c>
      <c r="JX128" s="49">
        <v>0.46760000000000002</v>
      </c>
      <c r="JY128" s="49">
        <v>0.46949999999999997</v>
      </c>
      <c r="JZ128" s="49">
        <v>0.38969999999999999</v>
      </c>
      <c r="KA128" s="49">
        <v>0.43049999999999999</v>
      </c>
      <c r="KB128" s="49">
        <v>0.443</v>
      </c>
      <c r="KC128" s="49">
        <v>0.42670000000000002</v>
      </c>
      <c r="KD128" s="49">
        <v>0.43540000000000001</v>
      </c>
      <c r="KE128" s="49">
        <v>0.42259999999999998</v>
      </c>
      <c r="KF128" s="49">
        <v>0.40649999999999997</v>
      </c>
      <c r="KG128" s="49">
        <v>0.4597</v>
      </c>
      <c r="KH128" s="49">
        <v>0.45750000000000002</v>
      </c>
      <c r="KI128" s="49">
        <v>0.39439999999999997</v>
      </c>
      <c r="KJ128" s="49">
        <v>0.42270000000000002</v>
      </c>
      <c r="KK128" s="49">
        <v>0.4259</v>
      </c>
      <c r="KL128" s="49">
        <v>0.42820000000000003</v>
      </c>
      <c r="KM128" s="49">
        <v>0.4506</v>
      </c>
      <c r="KO128" s="60">
        <v>2.1499999999999998E-2</v>
      </c>
      <c r="KP128" s="51">
        <v>2.6800000000000001E-2</v>
      </c>
      <c r="KQ128" s="51">
        <v>2.8500000000000001E-2</v>
      </c>
      <c r="KR128" s="53">
        <v>4.4400000000000002E-2</v>
      </c>
      <c r="KS128" s="51">
        <v>5.8400000000000001E-2</v>
      </c>
      <c r="KT128" s="49">
        <v>7.3599999999999999E-2</v>
      </c>
      <c r="KU128" s="49">
        <v>7.8600000000000003E-2</v>
      </c>
      <c r="KV128" s="49">
        <v>8.1000000000000003E-2</v>
      </c>
      <c r="KW128" s="49">
        <v>4.7500000000000001E-2</v>
      </c>
      <c r="KX128" s="51">
        <v>5.0299999999999997E-2</v>
      </c>
      <c r="KY128" s="58">
        <v>5.6399999999999999E-2</v>
      </c>
      <c r="KZ128" s="51">
        <v>5.5399999999999998E-2</v>
      </c>
      <c r="LA128" s="51">
        <v>4.65E-2</v>
      </c>
      <c r="LB128" s="58">
        <v>7.4700000000000003E-2</v>
      </c>
      <c r="LC128" s="51">
        <v>8.6199999999999999E-2</v>
      </c>
      <c r="LD128" s="58">
        <v>0.1082</v>
      </c>
      <c r="LE128" s="53">
        <v>9.1300000000000006E-2</v>
      </c>
      <c r="LF128" s="51">
        <v>0.1014</v>
      </c>
      <c r="LG128" s="51">
        <v>0.1187</v>
      </c>
      <c r="LH128" s="51">
        <v>0.153</v>
      </c>
      <c r="LI128" s="51">
        <v>0.16850000000000001</v>
      </c>
      <c r="LJ128" s="58">
        <v>0.21240000000000001</v>
      </c>
      <c r="LK128" s="58">
        <v>0.20050000000000001</v>
      </c>
      <c r="LL128" s="58">
        <v>0.19839999999999999</v>
      </c>
      <c r="LM128" s="58">
        <v>0.20469999999999999</v>
      </c>
      <c r="LN128" s="58">
        <v>0.22159999999999999</v>
      </c>
      <c r="LO128" s="58">
        <v>0.22059999999999999</v>
      </c>
      <c r="LP128" s="58">
        <v>0.20530000000000001</v>
      </c>
      <c r="LQ128" s="58">
        <v>0.1749</v>
      </c>
      <c r="LR128" s="58">
        <v>0.1817</v>
      </c>
      <c r="LS128" s="58">
        <v>0.2029</v>
      </c>
      <c r="LT128" s="58">
        <v>0.2253</v>
      </c>
      <c r="LU128" s="58">
        <v>0.23719999999999999</v>
      </c>
      <c r="LV128" s="58">
        <v>0.23219999999999999</v>
      </c>
      <c r="LW128" s="58">
        <v>0.23980000000000001</v>
      </c>
      <c r="LX128" s="58">
        <v>0.2301</v>
      </c>
      <c r="LY128" s="58">
        <v>0.21920000000000001</v>
      </c>
      <c r="LZ128" s="58">
        <v>0.19400000000000001</v>
      </c>
      <c r="MA128" s="58">
        <v>0.2001</v>
      </c>
      <c r="MB128" s="58">
        <v>0.21079999999999999</v>
      </c>
      <c r="MC128" s="58">
        <v>0.17780000000000001</v>
      </c>
      <c r="MD128" s="58">
        <v>0.17219999999999999</v>
      </c>
      <c r="ME128" s="58">
        <v>0.16450000000000001</v>
      </c>
      <c r="MF128" s="58">
        <v>0.18529999999999999</v>
      </c>
      <c r="MG128" s="58">
        <v>0.17180000000000001</v>
      </c>
      <c r="MH128" s="58">
        <v>0.1406</v>
      </c>
      <c r="MI128" s="58">
        <v>0.16719999999999999</v>
      </c>
      <c r="MJ128" s="58">
        <v>0.156</v>
      </c>
      <c r="MK128" s="58">
        <v>0.15720000000000001</v>
      </c>
      <c r="ML128" s="51">
        <v>0.16800000000000001</v>
      </c>
      <c r="MM128" s="51">
        <v>0.14430000000000001</v>
      </c>
      <c r="MN128" s="53">
        <v>0.12139999999999999</v>
      </c>
      <c r="MO128" s="53">
        <v>0.1399</v>
      </c>
      <c r="MP128" s="53">
        <v>0.126</v>
      </c>
      <c r="MQ128" s="53">
        <v>0.13059999999999999</v>
      </c>
      <c r="MR128" s="53">
        <v>0.1203</v>
      </c>
      <c r="MS128" s="53">
        <v>0.11749999999999999</v>
      </c>
      <c r="MT128" s="53">
        <v>0.10199999999999999</v>
      </c>
      <c r="MU128" s="53">
        <v>7.3099999999999998E-2</v>
      </c>
      <c r="MV128" s="52">
        <v>0.12429999999999999</v>
      </c>
      <c r="MW128" s="52">
        <v>0.13750000000000001</v>
      </c>
      <c r="MX128" s="52">
        <v>0.12559999999999999</v>
      </c>
      <c r="MY128" s="52">
        <v>0.1389</v>
      </c>
      <c r="MZ128" s="29"/>
      <c r="NA128" s="29"/>
      <c r="NB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T128" s="213"/>
    </row>
    <row r="129" spans="162:436" ht="15.75" thickBot="1" x14ac:dyDescent="0.3">
      <c r="FF129" s="213"/>
      <c r="FM129" s="56">
        <v>8.3999999999999995E-3</v>
      </c>
      <c r="FN129" s="52">
        <v>2.29E-2</v>
      </c>
      <c r="FO129" s="52">
        <v>3.5099999999999999E-2</v>
      </c>
      <c r="FP129" s="57">
        <v>2.7699999999999999E-2</v>
      </c>
      <c r="FQ129" s="57">
        <v>5.1999999999999998E-2</v>
      </c>
      <c r="FR129" s="55">
        <v>3.2399999999999998E-2</v>
      </c>
      <c r="FS129" s="55">
        <v>3.0599999999999999E-2</v>
      </c>
      <c r="FT129" s="55">
        <v>2.0899999999999998E-2</v>
      </c>
      <c r="FU129" s="56">
        <v>4.1099999999999998E-2</v>
      </c>
      <c r="FV129" s="56">
        <v>6.7100000000000007E-2</v>
      </c>
      <c r="FW129" s="57">
        <v>5.8500000000000003E-2</v>
      </c>
      <c r="FX129" s="57">
        <v>5.67E-2</v>
      </c>
      <c r="FY129" s="56">
        <v>7.1900000000000006E-2</v>
      </c>
      <c r="FZ129" s="56">
        <v>6.5799999999999997E-2</v>
      </c>
      <c r="GA129" s="56">
        <v>6.8199999999999997E-2</v>
      </c>
      <c r="GB129" s="56">
        <v>7.2900000000000006E-2</v>
      </c>
      <c r="GC129" s="56">
        <v>6.3299999999999995E-2</v>
      </c>
      <c r="GD129" s="56">
        <v>5.4600000000000003E-2</v>
      </c>
      <c r="GE129" s="56">
        <v>8.7900000000000006E-2</v>
      </c>
      <c r="GF129" s="56">
        <v>5.9299999999999999E-2</v>
      </c>
      <c r="GG129" s="60">
        <v>6.9099999999999995E-2</v>
      </c>
      <c r="GH129" s="56">
        <v>9.5500000000000002E-2</v>
      </c>
      <c r="GI129" s="57">
        <v>0.1113</v>
      </c>
      <c r="GJ129" s="60">
        <v>0.1169</v>
      </c>
      <c r="GK129" s="52">
        <v>0.1077</v>
      </c>
      <c r="GL129" s="56">
        <v>8.3799999999999999E-2</v>
      </c>
      <c r="GM129" s="56">
        <v>8.7400000000000005E-2</v>
      </c>
      <c r="GN129" s="56">
        <v>9.1899999999999996E-2</v>
      </c>
      <c r="GO129" s="56">
        <v>9.2600000000000002E-2</v>
      </c>
      <c r="GP129" s="56">
        <v>0.09</v>
      </c>
      <c r="GQ129" s="56">
        <v>6.0600000000000001E-2</v>
      </c>
      <c r="GR129" s="56">
        <v>5.3499999999999999E-2</v>
      </c>
      <c r="GS129" s="60">
        <v>6.0499999999999998E-2</v>
      </c>
      <c r="GT129" s="60">
        <v>4.7800000000000002E-2</v>
      </c>
      <c r="GU129" s="60">
        <v>6.8699999999999997E-2</v>
      </c>
      <c r="GV129" s="56">
        <v>5.7500000000000002E-2</v>
      </c>
      <c r="GW129" s="56">
        <v>8.9700000000000002E-2</v>
      </c>
      <c r="GX129" s="56">
        <v>0.1139</v>
      </c>
      <c r="GY129" s="56">
        <v>0.1091</v>
      </c>
      <c r="GZ129" s="56">
        <v>0.1205</v>
      </c>
      <c r="HA129" s="56">
        <v>0.1426</v>
      </c>
      <c r="HB129" s="52">
        <v>0.184</v>
      </c>
      <c r="HC129" s="56">
        <v>0.215</v>
      </c>
      <c r="HD129" s="57">
        <v>0.20469999999999999</v>
      </c>
      <c r="HE129" s="58">
        <v>0.19919999999999999</v>
      </c>
      <c r="HF129" s="60">
        <v>0.17649999999999999</v>
      </c>
      <c r="HG129" s="58">
        <v>0.2024</v>
      </c>
      <c r="HH129" s="58">
        <v>0.21179999999999999</v>
      </c>
      <c r="HI129" s="58">
        <v>0.31009999999999999</v>
      </c>
      <c r="HJ129" s="58">
        <v>0.30220000000000002</v>
      </c>
      <c r="HK129" s="58">
        <v>0.29720000000000002</v>
      </c>
      <c r="HL129" s="58">
        <v>0.35089999999999999</v>
      </c>
      <c r="HM129" s="57">
        <v>0.34939999999999999</v>
      </c>
      <c r="HN129" s="58">
        <v>0.40610000000000002</v>
      </c>
      <c r="HO129" s="52">
        <v>0.43309999999999998</v>
      </c>
      <c r="HP129" s="60">
        <v>0.54149999999999998</v>
      </c>
      <c r="HQ129" s="56">
        <v>0.51590000000000003</v>
      </c>
      <c r="HR129" s="56">
        <v>0.47070000000000001</v>
      </c>
      <c r="HS129" s="56">
        <v>0.49559999999999998</v>
      </c>
      <c r="HT129" s="56">
        <v>0.45119999999999999</v>
      </c>
      <c r="HU129" s="58">
        <v>0.42320000000000002</v>
      </c>
      <c r="HV129" s="58">
        <v>0.4284</v>
      </c>
      <c r="HW129" s="57">
        <v>0.35659999999999997</v>
      </c>
      <c r="HX129" s="58">
        <v>0.39190000000000003</v>
      </c>
      <c r="HY129" s="58">
        <v>0.38979999999999998</v>
      </c>
      <c r="HZ129" t="s">
        <v>0</v>
      </c>
      <c r="IA129" s="52">
        <v>0.02</v>
      </c>
      <c r="IB129" s="51">
        <v>5.0799999999999998E-2</v>
      </c>
      <c r="IC129" s="55">
        <v>2.1299999999999999E-2</v>
      </c>
      <c r="ID129" s="55">
        <v>5.5500000000000001E-2</v>
      </c>
      <c r="IE129" s="55">
        <v>6.1499999999999999E-2</v>
      </c>
      <c r="IF129" s="55">
        <v>3.9100000000000003E-2</v>
      </c>
      <c r="IG129" s="52">
        <v>6.4000000000000003E-3</v>
      </c>
      <c r="IH129" s="52">
        <v>4.4999999999999997E-3</v>
      </c>
      <c r="II129" s="55">
        <v>3.1800000000000002E-2</v>
      </c>
      <c r="IJ129" s="51">
        <v>6.7699999999999996E-2</v>
      </c>
      <c r="IK129" s="49">
        <v>8.0999999999999996E-3</v>
      </c>
      <c r="IL129" s="52">
        <v>6.6E-3</v>
      </c>
      <c r="IM129" s="49">
        <v>4.7600000000000003E-2</v>
      </c>
      <c r="IN129" s="51">
        <v>2.63E-2</v>
      </c>
      <c r="IO129" s="52">
        <v>1.24E-2</v>
      </c>
      <c r="IP129" s="57">
        <v>3.5000000000000001E-3</v>
      </c>
      <c r="IQ129" s="52">
        <v>1.9199999999999998E-2</v>
      </c>
      <c r="IR129" s="52">
        <v>-7.4000000000000003E-3</v>
      </c>
      <c r="IS129" s="51">
        <v>4.1000000000000003E-3</v>
      </c>
      <c r="IT129" s="51">
        <v>-1.2200000000000001E-2</v>
      </c>
      <c r="IU129" s="55">
        <v>-3.3E-3</v>
      </c>
      <c r="IV129" s="51">
        <v>5.4800000000000001E-2</v>
      </c>
      <c r="IW129" s="51">
        <v>1.4800000000000001E-2</v>
      </c>
      <c r="IX129" s="51">
        <v>-6.0000000000000001E-3</v>
      </c>
      <c r="IY129" s="51">
        <v>4.0000000000000002E-4</v>
      </c>
      <c r="IZ129" s="60">
        <v>3.49E-2</v>
      </c>
      <c r="JA129" s="60">
        <v>-2.76E-2</v>
      </c>
      <c r="JB129" s="60">
        <v>-8.8599999999999998E-2</v>
      </c>
      <c r="JC129" s="55">
        <v>-4.2700000000000002E-2</v>
      </c>
      <c r="JD129" s="57">
        <v>-4.5499999999999999E-2</v>
      </c>
      <c r="JE129" s="57">
        <v>-2.0299999999999999E-2</v>
      </c>
      <c r="JF129" s="57">
        <v>-2.0199999999999999E-2</v>
      </c>
      <c r="JG129" s="60">
        <v>-3.2800000000000003E-2</v>
      </c>
      <c r="JH129" s="55">
        <v>-4.0000000000000001E-3</v>
      </c>
      <c r="JI129" s="55">
        <v>-1.7600000000000001E-2</v>
      </c>
      <c r="JJ129" s="55">
        <v>-2.8000000000000001E-2</v>
      </c>
      <c r="JK129" s="55">
        <v>-3.7199999999999997E-2</v>
      </c>
      <c r="JL129" s="55">
        <v>-4.2099999999999999E-2</v>
      </c>
      <c r="JM129" s="55">
        <v>-3.0099999999999998E-2</v>
      </c>
      <c r="JN129" s="55">
        <v>2.7099999999999999E-2</v>
      </c>
      <c r="JO129" s="55">
        <v>0.06</v>
      </c>
      <c r="JP129" s="55">
        <v>2.6599999999999999E-2</v>
      </c>
      <c r="JQ129" s="58">
        <v>2.3E-2</v>
      </c>
      <c r="JR129" s="55">
        <v>7.4999999999999997E-2</v>
      </c>
      <c r="JS129" s="55">
        <v>8.0500000000000002E-2</v>
      </c>
      <c r="JT129" s="55">
        <v>7.5499999999999998E-2</v>
      </c>
      <c r="JU129" s="55">
        <v>5.1700000000000003E-2</v>
      </c>
      <c r="JV129" s="55">
        <v>9.0399999999999994E-2</v>
      </c>
      <c r="JW129" s="55">
        <v>8.0100000000000005E-2</v>
      </c>
      <c r="JX129" s="55">
        <v>5.8799999999999998E-2</v>
      </c>
      <c r="JY129" s="55">
        <v>3.4000000000000002E-2</v>
      </c>
      <c r="JZ129" s="58">
        <v>4.1599999999999998E-2</v>
      </c>
      <c r="KA129" s="58">
        <v>2.3699999999999999E-2</v>
      </c>
      <c r="KB129" s="58">
        <v>4.9299999999999997E-2</v>
      </c>
      <c r="KC129" s="58">
        <v>1.9699999999999999E-2</v>
      </c>
      <c r="KD129" s="55">
        <v>2.5000000000000001E-3</v>
      </c>
      <c r="KE129" s="55">
        <v>8.0000000000000002E-3</v>
      </c>
      <c r="KF129" s="55">
        <v>1.35E-2</v>
      </c>
      <c r="KG129" s="55">
        <v>1.7299999999999999E-2</v>
      </c>
      <c r="KH129" s="58">
        <v>2.9600000000000001E-2</v>
      </c>
      <c r="KI129" s="58">
        <v>3.6400000000000002E-2</v>
      </c>
      <c r="KJ129" s="58">
        <v>7.1999999999999998E-3</v>
      </c>
      <c r="KK129" s="58">
        <v>2.4E-2</v>
      </c>
      <c r="KL129" s="58">
        <v>4.9599999999999998E-2</v>
      </c>
      <c r="KM129" s="58">
        <v>1.67E-2</v>
      </c>
      <c r="KO129" s="49">
        <v>1.52E-2</v>
      </c>
      <c r="KP129" s="60">
        <v>1.03E-2</v>
      </c>
      <c r="KQ129" s="53">
        <v>2.1100000000000001E-2</v>
      </c>
      <c r="KR129" s="51">
        <v>1.1900000000000001E-2</v>
      </c>
      <c r="KS129" s="53">
        <v>1.83E-2</v>
      </c>
      <c r="KT129" s="53">
        <v>3.0200000000000001E-2</v>
      </c>
      <c r="KU129" s="53">
        <v>1.9699999999999999E-2</v>
      </c>
      <c r="KV129" s="52">
        <v>8.8999999999999999E-3</v>
      </c>
      <c r="KW129" s="58">
        <v>3.4700000000000002E-2</v>
      </c>
      <c r="KX129" s="53">
        <v>3.5999999999999997E-2</v>
      </c>
      <c r="KY129" s="53">
        <v>5.4600000000000003E-2</v>
      </c>
      <c r="KZ129" s="49">
        <v>3.5400000000000001E-2</v>
      </c>
      <c r="LA129" s="53">
        <v>4.53E-2</v>
      </c>
      <c r="LB129" s="53">
        <v>5.5599999999999997E-2</v>
      </c>
      <c r="LC129" s="58">
        <v>8.3900000000000002E-2</v>
      </c>
      <c r="LD129" s="49">
        <v>0.1014</v>
      </c>
      <c r="LE129" s="51">
        <v>8.2500000000000004E-2</v>
      </c>
      <c r="LF129" s="56">
        <v>5.9799999999999999E-2</v>
      </c>
      <c r="LG129" s="53">
        <v>3.7699999999999997E-2</v>
      </c>
      <c r="LH129" s="53">
        <v>4.6899999999999997E-2</v>
      </c>
      <c r="LI129" s="56">
        <v>6.7199999999999996E-2</v>
      </c>
      <c r="LJ129" s="56">
        <v>8.6099999999999996E-2</v>
      </c>
      <c r="LK129" s="56">
        <v>7.6499999999999999E-2</v>
      </c>
      <c r="LL129" s="56">
        <v>4.36E-2</v>
      </c>
      <c r="LM129" s="56">
        <v>6.3299999999999995E-2</v>
      </c>
      <c r="LN129" s="56">
        <v>7.8799999999999995E-2</v>
      </c>
      <c r="LO129" s="53">
        <v>9.0899999999999995E-2</v>
      </c>
      <c r="LP129" s="56">
        <v>7.8899999999999998E-2</v>
      </c>
      <c r="LQ129" s="56">
        <v>5.3699999999999998E-2</v>
      </c>
      <c r="LR129" s="56">
        <v>4.4900000000000002E-2</v>
      </c>
      <c r="LS129" s="56">
        <v>7.9100000000000004E-2</v>
      </c>
      <c r="LT129" s="56">
        <v>9.9699999999999997E-2</v>
      </c>
      <c r="LU129" s="56">
        <v>9.6799999999999997E-2</v>
      </c>
      <c r="LV129" s="56">
        <v>9.4500000000000001E-2</v>
      </c>
      <c r="LW129" s="56">
        <v>8.6800000000000002E-2</v>
      </c>
      <c r="LX129" s="53">
        <v>4.3099999999999999E-2</v>
      </c>
      <c r="LY129" s="56">
        <v>7.9299999999999995E-2</v>
      </c>
      <c r="LZ129" s="56">
        <v>6.1199999999999997E-2</v>
      </c>
      <c r="MA129" s="56">
        <v>6.83E-2</v>
      </c>
      <c r="MB129" s="56">
        <v>8.6900000000000005E-2</v>
      </c>
      <c r="MC129" s="53">
        <v>6.5500000000000003E-2</v>
      </c>
      <c r="MD129" s="53">
        <v>9.7799999999999998E-2</v>
      </c>
      <c r="ME129" s="53">
        <v>0.15679999999999999</v>
      </c>
      <c r="MF129" s="53">
        <v>0.1628</v>
      </c>
      <c r="MG129" s="53">
        <v>0.16339999999999999</v>
      </c>
      <c r="MH129" s="53">
        <v>0.13339999999999999</v>
      </c>
      <c r="MI129" s="53">
        <v>8.3000000000000004E-2</v>
      </c>
      <c r="MJ129" s="53">
        <v>9.7799999999999998E-2</v>
      </c>
      <c r="MK129" s="53">
        <v>0.1113</v>
      </c>
      <c r="ML129" s="53">
        <v>8.2000000000000003E-2</v>
      </c>
      <c r="MM129" s="53">
        <v>0.1295</v>
      </c>
      <c r="MN129" s="56">
        <v>5.0900000000000001E-2</v>
      </c>
      <c r="MO129" s="56">
        <v>5.7200000000000001E-2</v>
      </c>
      <c r="MP129" s="56">
        <v>4.2900000000000001E-2</v>
      </c>
      <c r="MQ129" s="51">
        <v>5.57E-2</v>
      </c>
      <c r="MR129" s="51">
        <v>9.5500000000000002E-2</v>
      </c>
      <c r="MS129" s="51">
        <v>9.3399999999999997E-2</v>
      </c>
      <c r="MT129" s="51">
        <v>7.0000000000000007E-2</v>
      </c>
      <c r="MU129" s="52">
        <v>6.5699999999999995E-2</v>
      </c>
      <c r="MV129" s="53">
        <v>3.5299999999999998E-2</v>
      </c>
      <c r="MW129" s="51">
        <v>6.5000000000000002E-2</v>
      </c>
      <c r="MX129" s="51">
        <v>8.3799999999999999E-2</v>
      </c>
      <c r="MY129" s="51">
        <v>9.4200000000000006E-2</v>
      </c>
      <c r="MZ129" s="31"/>
      <c r="NA129" s="31"/>
      <c r="NB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T129" s="213"/>
    </row>
    <row r="130" spans="162:436" ht="15.75" thickBot="1" x14ac:dyDescent="0.3">
      <c r="FF130" s="213"/>
      <c r="FM130" s="57">
        <v>0</v>
      </c>
      <c r="FN130" s="60">
        <v>2.1100000000000001E-2</v>
      </c>
      <c r="FO130" s="55">
        <v>2.9499999999999998E-2</v>
      </c>
      <c r="FP130" s="56">
        <v>2.5100000000000001E-2</v>
      </c>
      <c r="FQ130" s="55">
        <v>3.7199999999999997E-2</v>
      </c>
      <c r="FR130" s="60">
        <v>1.84E-2</v>
      </c>
      <c r="FS130" s="56">
        <v>2.75E-2</v>
      </c>
      <c r="FT130" s="56">
        <v>1.9900000000000001E-2</v>
      </c>
      <c r="FU130" s="55">
        <v>2.0400000000000001E-2</v>
      </c>
      <c r="FV130" s="55">
        <v>1.3299999999999999E-2</v>
      </c>
      <c r="FW130" s="55">
        <v>1.6899999999999998E-2</v>
      </c>
      <c r="FX130" s="55">
        <v>1.5800000000000002E-2</v>
      </c>
      <c r="FY130" s="55">
        <v>1.7000000000000001E-2</v>
      </c>
      <c r="FZ130" s="55">
        <v>2.9600000000000001E-2</v>
      </c>
      <c r="GA130" s="55">
        <v>2.2800000000000001E-2</v>
      </c>
      <c r="GB130" s="51">
        <v>2.7000000000000001E-3</v>
      </c>
      <c r="GC130" s="51">
        <v>-5.4000000000000003E-3</v>
      </c>
      <c r="GD130" s="60">
        <v>2.1700000000000001E-2</v>
      </c>
      <c r="GE130" s="60">
        <v>6.9599999999999995E-2</v>
      </c>
      <c r="GF130" s="60">
        <v>5.1400000000000001E-2</v>
      </c>
      <c r="GG130" s="56">
        <v>6.4199999999999993E-2</v>
      </c>
      <c r="GH130" s="60">
        <v>7.1900000000000006E-2</v>
      </c>
      <c r="GI130" s="60">
        <v>0.1077</v>
      </c>
      <c r="GJ130" s="52">
        <v>8.2400000000000001E-2</v>
      </c>
      <c r="GK130" s="60">
        <v>3.9300000000000002E-2</v>
      </c>
      <c r="GL130" s="60">
        <v>2.53E-2</v>
      </c>
      <c r="GM130" s="60">
        <v>2.64E-2</v>
      </c>
      <c r="GN130" s="60">
        <v>7.5800000000000006E-2</v>
      </c>
      <c r="GO130" s="60">
        <v>7.2099999999999997E-2</v>
      </c>
      <c r="GP130" s="60">
        <v>5.4399999999999997E-2</v>
      </c>
      <c r="GQ130" s="60">
        <v>2.2499999999999999E-2</v>
      </c>
      <c r="GR130" s="60">
        <v>4.7699999999999999E-2</v>
      </c>
      <c r="GS130" s="51">
        <v>5.1400000000000001E-2</v>
      </c>
      <c r="GT130" s="56">
        <v>4.58E-2</v>
      </c>
      <c r="GU130" s="56">
        <v>4.6600000000000003E-2</v>
      </c>
      <c r="GV130" s="55">
        <v>5.2999999999999999E-2</v>
      </c>
      <c r="GW130" s="55">
        <v>6.3299999999999995E-2</v>
      </c>
      <c r="GX130" s="55">
        <v>5.7799999999999997E-2</v>
      </c>
      <c r="GY130" s="51">
        <v>2.1700000000000001E-2</v>
      </c>
      <c r="GZ130" s="51">
        <v>5.91E-2</v>
      </c>
      <c r="HA130" s="60">
        <v>5.0900000000000001E-2</v>
      </c>
      <c r="HB130" s="58">
        <v>0.1019</v>
      </c>
      <c r="HC130" s="52">
        <v>0.2039</v>
      </c>
      <c r="HD130" s="58">
        <v>0.19309999999999999</v>
      </c>
      <c r="HE130" s="52">
        <v>0.18940000000000001</v>
      </c>
      <c r="HF130" s="57">
        <v>0.16619999999999999</v>
      </c>
      <c r="HG130" s="52">
        <v>0.18</v>
      </c>
      <c r="HH130" s="52">
        <v>0.14130000000000001</v>
      </c>
      <c r="HI130" s="52">
        <v>9.8900000000000002E-2</v>
      </c>
      <c r="HJ130" s="52">
        <v>0.192</v>
      </c>
      <c r="HK130" s="52">
        <v>0.18770000000000001</v>
      </c>
      <c r="HL130" s="57">
        <v>0.28239999999999998</v>
      </c>
      <c r="HM130" s="52">
        <v>0.31879999999999997</v>
      </c>
      <c r="HN130" s="57">
        <v>0.34749999999999998</v>
      </c>
      <c r="HO130" s="60">
        <v>0.42709999999999998</v>
      </c>
      <c r="HP130" s="52">
        <v>0.53869999999999996</v>
      </c>
      <c r="HQ130" s="60">
        <v>0.42209999999999998</v>
      </c>
      <c r="HR130" s="60">
        <v>0.37809999999999999</v>
      </c>
      <c r="HS130" s="58">
        <v>0.40379999999999999</v>
      </c>
      <c r="HT130" s="58">
        <v>0.38340000000000002</v>
      </c>
      <c r="HU130" s="52">
        <v>0.41110000000000002</v>
      </c>
      <c r="HV130" s="52">
        <v>0.34129999999999999</v>
      </c>
      <c r="HW130" s="60">
        <v>0.2737</v>
      </c>
      <c r="HX130" s="60">
        <v>0.30830000000000002</v>
      </c>
      <c r="HY130" s="60">
        <v>0.33050000000000002</v>
      </c>
      <c r="IA130" s="51">
        <v>1.23E-2</v>
      </c>
      <c r="IB130" s="60">
        <v>2.18E-2</v>
      </c>
      <c r="IC130" s="60">
        <v>1.9900000000000001E-2</v>
      </c>
      <c r="ID130" s="49">
        <v>3.5999999999999997E-2</v>
      </c>
      <c r="IE130" s="49">
        <v>3.4700000000000002E-2</v>
      </c>
      <c r="IF130" s="52">
        <v>3.49E-2</v>
      </c>
      <c r="IG130" s="55">
        <v>3.0999999999999999E-3</v>
      </c>
      <c r="IH130" s="55">
        <v>1.0699999999999999E-2</v>
      </c>
      <c r="II130" s="51">
        <v>1.89E-2</v>
      </c>
      <c r="IJ130" s="55">
        <v>2.3E-3</v>
      </c>
      <c r="IK130" s="52">
        <v>-9.4999999999999998E-3</v>
      </c>
      <c r="IL130" s="57">
        <v>-1.2500000000000001E-2</v>
      </c>
      <c r="IM130" s="55">
        <v>-2.4799999999999999E-2</v>
      </c>
      <c r="IN130" s="52">
        <v>-4.4999999999999997E-3</v>
      </c>
      <c r="IO130" s="57">
        <v>6.7000000000000002E-3</v>
      </c>
      <c r="IP130" s="49">
        <v>-6.1000000000000004E-3</v>
      </c>
      <c r="IQ130" s="57">
        <v>-1.55E-2</v>
      </c>
      <c r="IR130" s="51">
        <v>-2.0199999999999999E-2</v>
      </c>
      <c r="IS130" s="52">
        <v>-3.9399999999999998E-2</v>
      </c>
      <c r="IT130" s="55">
        <v>-3.3599999999999998E-2</v>
      </c>
      <c r="IU130" s="51">
        <v>-2.3300000000000001E-2</v>
      </c>
      <c r="IV130" s="55">
        <v>-5.5800000000000002E-2</v>
      </c>
      <c r="IW130" s="52">
        <v>-5.3400000000000003E-2</v>
      </c>
      <c r="IX130" s="60">
        <v>-5.3499999999999999E-2</v>
      </c>
      <c r="IY130" s="60">
        <v>-2.9499999999999998E-2</v>
      </c>
      <c r="IZ130" s="57">
        <v>-2.3099999999999999E-2</v>
      </c>
      <c r="JA130" s="55">
        <v>-3.8699999999999998E-2</v>
      </c>
      <c r="JB130" s="55">
        <v>-3.1300000000000001E-2</v>
      </c>
      <c r="JC130" s="57">
        <v>-4.5600000000000002E-2</v>
      </c>
      <c r="JD130" s="52">
        <v>-6.6400000000000001E-2</v>
      </c>
      <c r="JE130" s="52">
        <v>-5.3100000000000001E-2</v>
      </c>
      <c r="JF130" s="55">
        <v>-4.19E-2</v>
      </c>
      <c r="JG130" s="52">
        <v>-3.3500000000000002E-2</v>
      </c>
      <c r="JH130" s="58">
        <v>-4.7800000000000002E-2</v>
      </c>
      <c r="JI130" s="58">
        <v>-4.6600000000000003E-2</v>
      </c>
      <c r="JJ130" s="58">
        <v>-3.7499999999999999E-2</v>
      </c>
      <c r="JK130" s="58">
        <v>-3.3799999999999997E-2</v>
      </c>
      <c r="JL130" s="57">
        <v>-4.8099999999999997E-2</v>
      </c>
      <c r="JM130" s="57">
        <v>-5.2499999999999998E-2</v>
      </c>
      <c r="JN130" s="58">
        <v>-5.8000000000000003E-2</v>
      </c>
      <c r="JO130" s="58">
        <v>-2.0400000000000001E-2</v>
      </c>
      <c r="JP130" s="58">
        <v>1.47E-2</v>
      </c>
      <c r="JQ130" s="55">
        <v>1.37E-2</v>
      </c>
      <c r="JR130" s="58">
        <v>-1.3899999999999999E-2</v>
      </c>
      <c r="JS130" s="58">
        <v>-1.5699999999999999E-2</v>
      </c>
      <c r="JT130" s="58">
        <v>1.8800000000000001E-2</v>
      </c>
      <c r="JU130" s="58">
        <v>7.3999999999999996E-2</v>
      </c>
      <c r="JV130" s="58">
        <v>2.7099999999999999E-2</v>
      </c>
      <c r="JW130" s="58">
        <v>-9.9000000000000008E-3</v>
      </c>
      <c r="JX130" s="58">
        <v>2.52E-2</v>
      </c>
      <c r="JY130" s="58">
        <v>2.6700000000000002E-2</v>
      </c>
      <c r="JZ130" s="55">
        <v>-0.04</v>
      </c>
      <c r="KA130" s="55">
        <v>2.9999999999999997E-4</v>
      </c>
      <c r="KB130" s="55">
        <v>-1.6500000000000001E-2</v>
      </c>
      <c r="KC130" s="55">
        <v>1.9E-2</v>
      </c>
      <c r="KD130" s="58">
        <v>5.9999999999999995E-4</v>
      </c>
      <c r="KE130" s="58">
        <v>2.5000000000000001E-3</v>
      </c>
      <c r="KF130" s="58">
        <v>-7.1000000000000004E-3</v>
      </c>
      <c r="KG130" s="58">
        <v>8.6999999999999994E-3</v>
      </c>
      <c r="KH130" s="55">
        <v>-2.1899999999999999E-2</v>
      </c>
      <c r="KI130" s="55">
        <v>-2.5000000000000001E-2</v>
      </c>
      <c r="KJ130" s="55">
        <v>-2.92E-2</v>
      </c>
      <c r="KK130" s="55">
        <v>-4.6100000000000002E-2</v>
      </c>
      <c r="KL130" s="55">
        <v>-2.3300000000000001E-2</v>
      </c>
      <c r="KM130" s="55">
        <v>7.1000000000000004E-3</v>
      </c>
      <c r="KO130" s="53">
        <v>-1.1999999999999999E-3</v>
      </c>
      <c r="KP130" s="53">
        <v>6.0000000000000001E-3</v>
      </c>
      <c r="KQ130" s="60">
        <v>5.4999999999999997E-3</v>
      </c>
      <c r="KR130" s="58">
        <v>3.7000000000000002E-3</v>
      </c>
      <c r="KS130" s="52">
        <v>1.5800000000000002E-2</v>
      </c>
      <c r="KT130" s="56">
        <v>1E-4</v>
      </c>
      <c r="KU130" s="52">
        <v>1.7500000000000002E-2</v>
      </c>
      <c r="KV130" s="60">
        <v>4.8999999999999998E-3</v>
      </c>
      <c r="KW130" s="52">
        <v>2.2499999999999999E-2</v>
      </c>
      <c r="KX130" s="49">
        <v>2.63E-2</v>
      </c>
      <c r="KY130" s="51">
        <v>5.3499999999999999E-2</v>
      </c>
      <c r="KZ130" s="53">
        <v>3.4000000000000002E-2</v>
      </c>
      <c r="LA130" s="49">
        <v>4.3299999999999998E-2</v>
      </c>
      <c r="LB130" s="49">
        <v>5.2499999999999998E-2</v>
      </c>
      <c r="LC130" s="49">
        <v>8.3900000000000002E-2</v>
      </c>
      <c r="LD130" s="51">
        <v>8.1299999999999997E-2</v>
      </c>
      <c r="LE130" s="49">
        <v>6.3399999999999998E-2</v>
      </c>
      <c r="LF130" s="53">
        <v>2.4500000000000001E-2</v>
      </c>
      <c r="LG130" s="49">
        <v>2.92E-2</v>
      </c>
      <c r="LH130" s="56">
        <v>4.2900000000000001E-2</v>
      </c>
      <c r="LI130" s="53">
        <v>5.7599999999999998E-2</v>
      </c>
      <c r="LJ130" s="53">
        <v>4.99E-2</v>
      </c>
      <c r="LK130" s="53">
        <v>2.1700000000000001E-2</v>
      </c>
      <c r="LL130" s="53">
        <v>9.4000000000000004E-3</v>
      </c>
      <c r="LM130" s="53">
        <v>3.5099999999999999E-2</v>
      </c>
      <c r="LN130" s="53">
        <v>4.2500000000000003E-2</v>
      </c>
      <c r="LO130" s="56">
        <v>5.4100000000000002E-2</v>
      </c>
      <c r="LP130" s="53">
        <v>4.8899999999999999E-2</v>
      </c>
      <c r="LQ130" s="53">
        <v>4.5699999999999998E-2</v>
      </c>
      <c r="LR130" s="53">
        <v>4.2999999999999997E-2</v>
      </c>
      <c r="LS130" s="53">
        <v>5.5500000000000001E-2</v>
      </c>
      <c r="LT130" s="53">
        <v>1.3100000000000001E-2</v>
      </c>
      <c r="LU130" s="53">
        <v>3.7699999999999997E-2</v>
      </c>
      <c r="LV130" s="53">
        <v>6.5299999999999997E-2</v>
      </c>
      <c r="LW130" s="53">
        <v>6.0999999999999999E-2</v>
      </c>
      <c r="LX130" s="56">
        <v>3.0200000000000001E-2</v>
      </c>
      <c r="LY130" s="53">
        <v>3.39E-2</v>
      </c>
      <c r="LZ130" s="53">
        <v>1.7299999999999999E-2</v>
      </c>
      <c r="MA130" s="53">
        <v>2.7900000000000001E-2</v>
      </c>
      <c r="MB130" s="53">
        <v>4.41E-2</v>
      </c>
      <c r="MC130" s="56">
        <v>5.1200000000000002E-2</v>
      </c>
      <c r="MD130" s="56">
        <v>4.5199999999999997E-2</v>
      </c>
      <c r="ME130" s="56">
        <v>2.1899999999999999E-2</v>
      </c>
      <c r="MF130" s="56">
        <v>1.9599999999999999E-2</v>
      </c>
      <c r="MG130" s="49">
        <v>-3.5000000000000001E-3</v>
      </c>
      <c r="MH130" s="49">
        <v>2.47E-2</v>
      </c>
      <c r="MI130" s="56">
        <v>7.7999999999999996E-3</v>
      </c>
      <c r="MJ130" s="55">
        <v>-2.8999999999999998E-3</v>
      </c>
      <c r="MK130" s="55">
        <v>-7.7000000000000002E-3</v>
      </c>
      <c r="ML130" s="52">
        <v>1.66E-2</v>
      </c>
      <c r="MM130" s="56">
        <v>9.1000000000000004E-3</v>
      </c>
      <c r="MN130" s="51">
        <v>3.7100000000000001E-2</v>
      </c>
      <c r="MO130" s="51">
        <v>2.07E-2</v>
      </c>
      <c r="MP130" s="51">
        <v>3.6700000000000003E-2</v>
      </c>
      <c r="MQ130" s="52">
        <v>5.1400000000000001E-2</v>
      </c>
      <c r="MR130" s="52">
        <v>7.5600000000000001E-2</v>
      </c>
      <c r="MS130" s="52">
        <v>5.0099999999999999E-2</v>
      </c>
      <c r="MT130" s="52">
        <v>5.5100000000000003E-2</v>
      </c>
      <c r="MU130" s="51">
        <v>5.1999999999999998E-2</v>
      </c>
      <c r="MV130" s="51">
        <v>2.3900000000000001E-2</v>
      </c>
      <c r="MW130" s="56">
        <v>-2.9999999999999997E-4</v>
      </c>
      <c r="MX130" s="56">
        <v>-2.24E-2</v>
      </c>
      <c r="MY130" s="56">
        <v>-3.3500000000000002E-2</v>
      </c>
      <c r="MZ130" s="29"/>
      <c r="NA130" s="29"/>
      <c r="NB130" s="29"/>
      <c r="NC130" t="s">
        <v>0</v>
      </c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T130" s="213"/>
    </row>
    <row r="131" spans="162:436" ht="15.75" thickBot="1" x14ac:dyDescent="0.3">
      <c r="FF131" s="213"/>
      <c r="FM131" s="52">
        <v>-1.5E-3</v>
      </c>
      <c r="FN131" s="58">
        <v>-4.0000000000000001E-3</v>
      </c>
      <c r="FO131" s="58">
        <v>-1.6999999999999999E-3</v>
      </c>
      <c r="FP131" s="58">
        <v>1.7399999999999999E-2</v>
      </c>
      <c r="FQ131" s="56">
        <v>2.6599999999999999E-2</v>
      </c>
      <c r="FR131" s="56">
        <v>1.18E-2</v>
      </c>
      <c r="FS131" s="58">
        <v>-2.3999999999999998E-3</v>
      </c>
      <c r="FT131" s="58">
        <v>-6.1999999999999998E-3</v>
      </c>
      <c r="FU131" s="58">
        <v>1.06E-2</v>
      </c>
      <c r="FV131" s="58">
        <v>2.8E-3</v>
      </c>
      <c r="FW131" s="58">
        <v>1.2999999999999999E-2</v>
      </c>
      <c r="FX131" s="58">
        <v>-8.9999999999999998E-4</v>
      </c>
      <c r="FY131" s="58">
        <v>-2.0400000000000001E-2</v>
      </c>
      <c r="FZ131" s="58">
        <v>-1.5699999999999999E-2</v>
      </c>
      <c r="GA131" s="58">
        <v>-1.3299999999999999E-2</v>
      </c>
      <c r="GB131" s="58">
        <v>-1.15E-2</v>
      </c>
      <c r="GC131" s="60">
        <v>-8.0000000000000002E-3</v>
      </c>
      <c r="GD131" s="55">
        <v>-2.0500000000000001E-2</v>
      </c>
      <c r="GE131" s="51">
        <v>-2.01E-2</v>
      </c>
      <c r="GF131" s="55">
        <v>-5.4999999999999997E-3</v>
      </c>
      <c r="GG131" s="58">
        <v>-2.1600000000000001E-2</v>
      </c>
      <c r="GH131" s="51">
        <v>1.6E-2</v>
      </c>
      <c r="GI131" s="51">
        <v>7.7100000000000002E-2</v>
      </c>
      <c r="GJ131" s="58">
        <v>4.6800000000000001E-2</v>
      </c>
      <c r="GK131" s="58">
        <v>3.0599999999999999E-2</v>
      </c>
      <c r="GL131" s="58">
        <v>6.4999999999999997E-3</v>
      </c>
      <c r="GM131" s="58">
        <v>6.4000000000000003E-3</v>
      </c>
      <c r="GN131" s="58">
        <v>7.7999999999999996E-3</v>
      </c>
      <c r="GO131" s="58">
        <v>-1.6500000000000001E-2</v>
      </c>
      <c r="GP131" s="51">
        <v>-1.5599999999999999E-2</v>
      </c>
      <c r="GQ131" s="55">
        <v>-1.4800000000000001E-2</v>
      </c>
      <c r="GR131" s="51">
        <v>4.4499999999999998E-2</v>
      </c>
      <c r="GS131" s="56">
        <v>3.2599999999999997E-2</v>
      </c>
      <c r="GT131" s="51">
        <v>2.0899999999999998E-2</v>
      </c>
      <c r="GU131" s="51">
        <v>4.0599999999999997E-2</v>
      </c>
      <c r="GV131" s="51">
        <v>5.4000000000000003E-3</v>
      </c>
      <c r="GW131" s="51">
        <v>1.4500000000000001E-2</v>
      </c>
      <c r="GX131" s="51">
        <v>3.8399999999999997E-2</v>
      </c>
      <c r="GY131" s="55">
        <v>1.8700000000000001E-2</v>
      </c>
      <c r="GZ131" s="60">
        <v>3.8800000000000001E-2</v>
      </c>
      <c r="HA131" s="58">
        <v>3.2000000000000001E-2</v>
      </c>
      <c r="HB131" s="60">
        <v>8.0799999999999997E-2</v>
      </c>
      <c r="HC131" s="58">
        <v>0.12280000000000001</v>
      </c>
      <c r="HD131" s="60">
        <v>0.15790000000000001</v>
      </c>
      <c r="HE131" s="57">
        <v>0.1716</v>
      </c>
      <c r="HF131" s="58">
        <v>0.1588</v>
      </c>
      <c r="HG131" s="57">
        <v>0.12230000000000001</v>
      </c>
      <c r="HH131" s="57">
        <v>8.0299999999999996E-2</v>
      </c>
      <c r="HI131" s="57">
        <v>5.16E-2</v>
      </c>
      <c r="HJ131" s="57">
        <v>0.15670000000000001</v>
      </c>
      <c r="HK131" s="57">
        <v>0.1583</v>
      </c>
      <c r="HL131" s="52">
        <v>0.2198</v>
      </c>
      <c r="HM131" s="60">
        <v>0.2949</v>
      </c>
      <c r="HN131" s="52">
        <v>0.33889999999999998</v>
      </c>
      <c r="HO131" s="58">
        <v>0.37780000000000002</v>
      </c>
      <c r="HP131" s="58">
        <v>0.46189999999999998</v>
      </c>
      <c r="HQ131" s="58">
        <v>0.3831</v>
      </c>
      <c r="HR131" s="58">
        <v>0.3387</v>
      </c>
      <c r="HS131" s="60">
        <v>0.34870000000000001</v>
      </c>
      <c r="HT131" s="60">
        <v>0.26229999999999998</v>
      </c>
      <c r="HU131" s="60">
        <v>0.2228</v>
      </c>
      <c r="HV131" s="60">
        <v>0.23130000000000001</v>
      </c>
      <c r="HW131" s="52">
        <v>0.22750000000000001</v>
      </c>
      <c r="HX131" s="52">
        <v>0.2525</v>
      </c>
      <c r="HY131" s="52">
        <v>0.27929999999999999</v>
      </c>
      <c r="IA131" s="56">
        <v>-3.2000000000000002E-3</v>
      </c>
      <c r="IB131" s="55">
        <v>1.2800000000000001E-2</v>
      </c>
      <c r="IC131" s="51">
        <v>6.1000000000000004E-3</v>
      </c>
      <c r="ID131" s="53">
        <v>2.63E-2</v>
      </c>
      <c r="IE131" s="57">
        <v>1.2999999999999999E-2</v>
      </c>
      <c r="IF131" s="57">
        <v>5.3E-3</v>
      </c>
      <c r="IG131" s="51">
        <v>-2.2000000000000001E-3</v>
      </c>
      <c r="IH131" s="51">
        <v>-2.5999999999999999E-3</v>
      </c>
      <c r="II131" s="52">
        <v>-3.09E-2</v>
      </c>
      <c r="IJ131" s="52">
        <v>-6.1600000000000002E-2</v>
      </c>
      <c r="IK131" s="57">
        <v>-4.2099999999999999E-2</v>
      </c>
      <c r="IL131" s="49">
        <v>-2.0899999999999998E-2</v>
      </c>
      <c r="IM131" s="52">
        <v>-2.5000000000000001E-2</v>
      </c>
      <c r="IN131" s="57">
        <v>-2.93E-2</v>
      </c>
      <c r="IO131" s="51">
        <v>-3.2500000000000001E-2</v>
      </c>
      <c r="IP131" s="51">
        <v>-1.24E-2</v>
      </c>
      <c r="IQ131" s="51">
        <v>-2.2499999999999999E-2</v>
      </c>
      <c r="IR131" s="57">
        <v>-2.64E-2</v>
      </c>
      <c r="IS131" s="55">
        <v>-4.5100000000000001E-2</v>
      </c>
      <c r="IT131" s="60">
        <v>-5.2999999999999999E-2</v>
      </c>
      <c r="IU131" s="60">
        <v>-7.4700000000000003E-2</v>
      </c>
      <c r="IV131" s="52">
        <v>-0.1038</v>
      </c>
      <c r="IW131" s="58">
        <v>-6.1100000000000002E-2</v>
      </c>
      <c r="IX131" s="52">
        <v>-5.8000000000000003E-2</v>
      </c>
      <c r="IY131" s="52">
        <v>-5.3400000000000003E-2</v>
      </c>
      <c r="IZ131" s="51">
        <v>-3.3799999999999997E-2</v>
      </c>
      <c r="JA131" s="51">
        <v>-6.5299999999999997E-2</v>
      </c>
      <c r="JB131" s="51">
        <v>-5.2200000000000003E-2</v>
      </c>
      <c r="JC131" s="51">
        <v>-5.6300000000000003E-2</v>
      </c>
      <c r="JD131" s="55">
        <v>-8.6199999999999999E-2</v>
      </c>
      <c r="JE131" s="60">
        <v>-6.0199999999999997E-2</v>
      </c>
      <c r="JF131" s="52">
        <v>-5.4399999999999997E-2</v>
      </c>
      <c r="JG131" s="49">
        <v>-3.9399999999999998E-2</v>
      </c>
      <c r="JH131" s="57">
        <v>-4.99E-2</v>
      </c>
      <c r="JI131" s="57">
        <v>-6.0299999999999999E-2</v>
      </c>
      <c r="JJ131" s="57">
        <v>-9.7299999999999998E-2</v>
      </c>
      <c r="JK131" s="57">
        <v>-7.1199999999999999E-2</v>
      </c>
      <c r="JL131" s="58">
        <v>-4.9399999999999999E-2</v>
      </c>
      <c r="JM131" s="58">
        <v>-5.4899999999999997E-2</v>
      </c>
      <c r="JN131" s="57">
        <v>-0.1283</v>
      </c>
      <c r="JO131" s="57">
        <v>-0.11119999999999999</v>
      </c>
      <c r="JP131" s="57">
        <v>-0.13689999999999999</v>
      </c>
      <c r="JQ131" s="51">
        <v>-0.13950000000000001</v>
      </c>
      <c r="JR131" s="57">
        <v>-0.2132</v>
      </c>
      <c r="JS131" s="51">
        <v>-8.6800000000000002E-2</v>
      </c>
      <c r="JT131" s="51">
        <v>-8.9200000000000002E-2</v>
      </c>
      <c r="JU131" s="51">
        <v>-9.9400000000000002E-2</v>
      </c>
      <c r="JV131" s="51">
        <v>-5.5800000000000002E-2</v>
      </c>
      <c r="JW131" s="51">
        <v>-5.6800000000000003E-2</v>
      </c>
      <c r="JX131" s="51">
        <v>-5.2400000000000002E-2</v>
      </c>
      <c r="JY131" s="51">
        <v>-6.8699999999999997E-2</v>
      </c>
      <c r="JZ131" s="51">
        <v>-0.104</v>
      </c>
      <c r="KA131" s="51">
        <v>-0.13159999999999999</v>
      </c>
      <c r="KB131" s="51">
        <v>-0.1128</v>
      </c>
      <c r="KC131" s="51">
        <v>-0.1206</v>
      </c>
      <c r="KD131" s="51">
        <v>-0.13439999999999999</v>
      </c>
      <c r="KE131" s="51">
        <v>-0.2016</v>
      </c>
      <c r="KF131" s="56">
        <v>-0.1991</v>
      </c>
      <c r="KG131" s="56">
        <v>-0.2044</v>
      </c>
      <c r="KH131" s="51">
        <v>-0.18729999999999999</v>
      </c>
      <c r="KI131" s="56">
        <v>-0.17510000000000001</v>
      </c>
      <c r="KJ131" s="56">
        <v>-0.1804</v>
      </c>
      <c r="KK131" s="56">
        <v>-0.16320000000000001</v>
      </c>
      <c r="KL131" s="56">
        <v>-0.187</v>
      </c>
      <c r="KM131" s="56">
        <v>-0.1784</v>
      </c>
      <c r="KO131" s="58">
        <v>-3.5000000000000001E-3</v>
      </c>
      <c r="KP131" s="56">
        <v>-6.4999999999999997E-3</v>
      </c>
      <c r="KQ131" s="56">
        <v>-1.2699999999999999E-2</v>
      </c>
      <c r="KR131" s="52">
        <v>6.9999999999999999E-4</v>
      </c>
      <c r="KS131" s="56">
        <v>-3.5000000000000001E-3</v>
      </c>
      <c r="KT131" s="58">
        <v>-4.0000000000000001E-3</v>
      </c>
      <c r="KU131" s="56">
        <v>-6.4000000000000003E-3</v>
      </c>
      <c r="KV131" s="53">
        <v>-8.0000000000000004E-4</v>
      </c>
      <c r="KW131" s="53">
        <v>4.0000000000000002E-4</v>
      </c>
      <c r="KX131" s="52">
        <v>5.7000000000000002E-3</v>
      </c>
      <c r="KY131" s="52">
        <v>2.5000000000000001E-3</v>
      </c>
      <c r="KZ131" s="52">
        <v>2.6200000000000001E-2</v>
      </c>
      <c r="LA131" s="52">
        <v>1.8E-3</v>
      </c>
      <c r="LB131" s="52">
        <v>-8.9999999999999998E-4</v>
      </c>
      <c r="LC131" s="56">
        <v>-2.6200000000000001E-2</v>
      </c>
      <c r="LD131" s="56">
        <v>-2.0999999999999999E-3</v>
      </c>
      <c r="LE131" s="56">
        <v>3.78E-2</v>
      </c>
      <c r="LF131" s="49">
        <v>1.46E-2</v>
      </c>
      <c r="LG131" s="56">
        <v>2.3300000000000001E-2</v>
      </c>
      <c r="LH131" s="60">
        <v>-4.3E-3</v>
      </c>
      <c r="LI131" s="60">
        <v>-1.9199999999999998E-2</v>
      </c>
      <c r="LJ131" s="49">
        <v>3.0000000000000001E-3</v>
      </c>
      <c r="LK131" s="49">
        <v>-5.4199999999999998E-2</v>
      </c>
      <c r="LL131" s="49">
        <v>-6.5199999999999994E-2</v>
      </c>
      <c r="LM131" s="49">
        <v>-7.5399999999999995E-2</v>
      </c>
      <c r="LN131" s="49">
        <v>-7.2999999999999995E-2</v>
      </c>
      <c r="LO131" s="49">
        <v>-2.8799999999999999E-2</v>
      </c>
      <c r="LP131" s="49">
        <v>-9.4E-2</v>
      </c>
      <c r="LQ131" s="55">
        <v>-9.6100000000000005E-2</v>
      </c>
      <c r="LR131" s="55">
        <v>-5.4100000000000002E-2</v>
      </c>
      <c r="LS131" s="55">
        <v>-3.3300000000000003E-2</v>
      </c>
      <c r="LT131" s="55">
        <v>-1.6899999999999998E-2</v>
      </c>
      <c r="LU131" s="55">
        <v>-4.9700000000000001E-2</v>
      </c>
      <c r="LV131" s="55">
        <v>-3.9600000000000003E-2</v>
      </c>
      <c r="LW131" s="55">
        <v>-4.7500000000000001E-2</v>
      </c>
      <c r="LX131" s="55">
        <v>-2.7400000000000001E-2</v>
      </c>
      <c r="LY131" s="55">
        <v>-2.5999999999999999E-2</v>
      </c>
      <c r="LZ131" s="55">
        <v>-5.1000000000000004E-3</v>
      </c>
      <c r="MA131" s="55">
        <v>-2.3E-2</v>
      </c>
      <c r="MB131" s="55">
        <v>-1.47E-2</v>
      </c>
      <c r="MC131" s="55">
        <v>-2.87E-2</v>
      </c>
      <c r="MD131" s="55">
        <v>-1.43E-2</v>
      </c>
      <c r="ME131" s="49">
        <v>-2.41E-2</v>
      </c>
      <c r="MF131" s="55">
        <v>-3.6200000000000003E-2</v>
      </c>
      <c r="MG131" s="56">
        <v>-3.39E-2</v>
      </c>
      <c r="MH131" s="55">
        <v>-2.12E-2</v>
      </c>
      <c r="MI131" s="49">
        <v>-2.2599999999999999E-2</v>
      </c>
      <c r="MJ131" s="49">
        <v>-1.3100000000000001E-2</v>
      </c>
      <c r="MK131" s="52">
        <v>-1.0800000000000001E-2</v>
      </c>
      <c r="ML131" s="56">
        <v>-9.4999999999999998E-3</v>
      </c>
      <c r="MM131" s="52">
        <v>-1.4E-3</v>
      </c>
      <c r="MN131" s="52">
        <v>1.8499999999999999E-2</v>
      </c>
      <c r="MO131" s="52">
        <v>1.5900000000000001E-2</v>
      </c>
      <c r="MP131" s="52">
        <v>2.4799999999999999E-2</v>
      </c>
      <c r="MQ131" s="56">
        <v>3.3099999999999997E-2</v>
      </c>
      <c r="MR131" s="56">
        <v>4.4000000000000003E-3</v>
      </c>
      <c r="MS131" s="56">
        <v>5.1000000000000004E-3</v>
      </c>
      <c r="MT131" s="49">
        <v>3.32E-2</v>
      </c>
      <c r="MU131" s="56">
        <v>1.0999999999999999E-2</v>
      </c>
      <c r="MV131" s="56">
        <v>-1.06E-2</v>
      </c>
      <c r="MW131" s="53">
        <v>-3.7699999999999997E-2</v>
      </c>
      <c r="MX131" s="60">
        <v>-5.2999999999999999E-2</v>
      </c>
      <c r="MY131" s="60">
        <v>-5.7500000000000002E-2</v>
      </c>
      <c r="MZ131" s="29"/>
      <c r="NA131" s="29"/>
      <c r="NB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T131" s="213"/>
    </row>
    <row r="132" spans="162:436" ht="15.75" thickBot="1" x14ac:dyDescent="0.3">
      <c r="FF132" s="213"/>
      <c r="FM132" s="53">
        <v>-2.7000000000000001E-3</v>
      </c>
      <c r="FN132" s="56">
        <v>-7.0000000000000001E-3</v>
      </c>
      <c r="FO132" s="56">
        <v>-3.5999999999999999E-3</v>
      </c>
      <c r="FP132" s="52">
        <v>9.1999999999999998E-3</v>
      </c>
      <c r="FQ132" s="58">
        <v>3.7000000000000002E-3</v>
      </c>
      <c r="FR132" s="58">
        <v>-1.26E-2</v>
      </c>
      <c r="FS132" s="60">
        <v>-4.1000000000000003E-3</v>
      </c>
      <c r="FT132" s="60">
        <v>-1.2500000000000001E-2</v>
      </c>
      <c r="FU132" s="60">
        <v>-4.99E-2</v>
      </c>
      <c r="FV132" s="60">
        <v>-5.96E-2</v>
      </c>
      <c r="FW132" s="60">
        <v>-6.3700000000000007E-2</v>
      </c>
      <c r="FX132" s="51">
        <v>-6.4199999999999993E-2</v>
      </c>
      <c r="FY132" s="60">
        <v>-6.4100000000000004E-2</v>
      </c>
      <c r="FZ132" s="60">
        <v>-6.9699999999999998E-2</v>
      </c>
      <c r="GA132" s="60">
        <v>-3.6799999999999999E-2</v>
      </c>
      <c r="GB132" s="55">
        <v>-2.52E-2</v>
      </c>
      <c r="GC132" s="55">
        <v>-1.89E-2</v>
      </c>
      <c r="GD132" s="51">
        <v>-2.86E-2</v>
      </c>
      <c r="GE132" s="58">
        <v>-2.7799999999999998E-2</v>
      </c>
      <c r="GF132" s="58">
        <v>-1.9300000000000001E-2</v>
      </c>
      <c r="GG132" s="55">
        <v>-2.75E-2</v>
      </c>
      <c r="GH132" s="58">
        <v>-4.1999999999999997E-3</v>
      </c>
      <c r="GI132" s="58">
        <v>2.8199999999999999E-2</v>
      </c>
      <c r="GJ132" s="51">
        <v>-2.1600000000000001E-2</v>
      </c>
      <c r="GK132" s="51">
        <v>-2E-3</v>
      </c>
      <c r="GL132" s="51">
        <v>-1.21E-2</v>
      </c>
      <c r="GM132" s="55">
        <v>-4.2500000000000003E-2</v>
      </c>
      <c r="GN132" s="55">
        <v>-2.58E-2</v>
      </c>
      <c r="GO132" s="51">
        <v>-2.7099999999999999E-2</v>
      </c>
      <c r="GP132" s="58">
        <v>-2.8400000000000002E-2</v>
      </c>
      <c r="GQ132" s="51">
        <v>-1.7999999999999999E-2</v>
      </c>
      <c r="GR132" s="55">
        <v>-2.23E-2</v>
      </c>
      <c r="GS132" s="55">
        <v>-6.1000000000000004E-3</v>
      </c>
      <c r="GT132" s="55">
        <v>3.3E-3</v>
      </c>
      <c r="GU132" s="55">
        <v>9.4000000000000004E-3</v>
      </c>
      <c r="GV132" s="60">
        <v>-3.85E-2</v>
      </c>
      <c r="GW132" s="58">
        <v>-4.7500000000000001E-2</v>
      </c>
      <c r="GX132" s="58">
        <v>-2.35E-2</v>
      </c>
      <c r="GY132" s="60">
        <v>1.5299999999999999E-2</v>
      </c>
      <c r="GZ132" s="55">
        <v>1.2200000000000001E-2</v>
      </c>
      <c r="HA132" s="51">
        <v>1.67E-2</v>
      </c>
      <c r="HB132" s="51">
        <v>-2.3599999999999999E-2</v>
      </c>
      <c r="HC132" s="55">
        <v>-6.4500000000000002E-2</v>
      </c>
      <c r="HD132" s="55">
        <v>-4.19E-2</v>
      </c>
      <c r="HE132" s="55">
        <v>-0.1118</v>
      </c>
      <c r="HF132" s="51">
        <v>-8.9399999999999993E-2</v>
      </c>
      <c r="HG132" s="51">
        <v>-6.93E-2</v>
      </c>
      <c r="HH132" s="51">
        <v>-4.3200000000000002E-2</v>
      </c>
      <c r="HI132" s="51">
        <v>-1.78E-2</v>
      </c>
      <c r="HJ132" s="51">
        <v>-5.1200000000000002E-2</v>
      </c>
      <c r="HK132" s="51">
        <v>-0.10440000000000001</v>
      </c>
      <c r="HL132" s="51">
        <v>-0.16220000000000001</v>
      </c>
      <c r="HM132" s="55">
        <v>-0.22370000000000001</v>
      </c>
      <c r="HN132" s="51">
        <v>-0.28210000000000002</v>
      </c>
      <c r="HO132" s="51">
        <v>-0.32119999999999999</v>
      </c>
      <c r="HP132" s="55">
        <v>-0.4002</v>
      </c>
      <c r="HQ132" s="55">
        <v>-0.30059999999999998</v>
      </c>
      <c r="HR132" s="55">
        <v>-0.24110000000000001</v>
      </c>
      <c r="HS132" s="55">
        <v>-0.33250000000000002</v>
      </c>
      <c r="HT132" s="55">
        <v>-0.38290000000000002</v>
      </c>
      <c r="HU132" s="55">
        <v>-0.2525</v>
      </c>
      <c r="HV132" s="51">
        <v>-0.22109999999999999</v>
      </c>
      <c r="HW132" s="51">
        <v>-0.12130000000000001</v>
      </c>
      <c r="HX132" s="51">
        <v>-0.1113</v>
      </c>
      <c r="HY132" s="51">
        <v>-0.1072</v>
      </c>
      <c r="IA132" s="58">
        <v>-1.47E-2</v>
      </c>
      <c r="IB132" s="49">
        <v>-9.7999999999999997E-3</v>
      </c>
      <c r="IC132" s="56">
        <v>-3.6400000000000002E-2</v>
      </c>
      <c r="ID132" s="51">
        <v>-3.9E-2</v>
      </c>
      <c r="IE132" s="51">
        <v>-2.69E-2</v>
      </c>
      <c r="IF132" s="51">
        <v>-2.5999999999999999E-3</v>
      </c>
      <c r="IG132" s="57">
        <v>-5.1999999999999998E-2</v>
      </c>
      <c r="IH132" s="57">
        <v>-5.8599999999999999E-2</v>
      </c>
      <c r="II132" s="57">
        <v>-7.3700000000000002E-2</v>
      </c>
      <c r="IJ132" s="56">
        <v>-0.1111</v>
      </c>
      <c r="IK132" s="60">
        <v>-6.1600000000000002E-2</v>
      </c>
      <c r="IL132" s="55">
        <v>-3.6600000000000001E-2</v>
      </c>
      <c r="IM132" s="57">
        <v>-4.9700000000000001E-2</v>
      </c>
      <c r="IN132" s="60">
        <v>-7.4300000000000005E-2</v>
      </c>
      <c r="IO132" s="60">
        <v>-4.7500000000000001E-2</v>
      </c>
      <c r="IP132" s="60">
        <v>-5.3600000000000002E-2</v>
      </c>
      <c r="IQ132" s="55">
        <v>-2.7E-2</v>
      </c>
      <c r="IR132" s="55">
        <v>-5.5E-2</v>
      </c>
      <c r="IS132" s="57">
        <v>-5.0099999999999999E-2</v>
      </c>
      <c r="IT132" s="57">
        <v>-6.2899999999999998E-2</v>
      </c>
      <c r="IU132" s="57">
        <v>-0.106</v>
      </c>
      <c r="IV132" s="57">
        <v>-0.1164</v>
      </c>
      <c r="IW132" s="60">
        <v>-8.2600000000000007E-2</v>
      </c>
      <c r="IX132" s="57">
        <v>-6.8500000000000005E-2</v>
      </c>
      <c r="IY132" s="57">
        <v>-5.9400000000000001E-2</v>
      </c>
      <c r="IZ132" s="52">
        <v>-7.1499999999999994E-2</v>
      </c>
      <c r="JA132" s="57">
        <v>-7.0099999999999996E-2</v>
      </c>
      <c r="JB132" s="57">
        <v>-9.0499999999999997E-2</v>
      </c>
      <c r="JC132" s="52">
        <v>-8.4900000000000003E-2</v>
      </c>
      <c r="JD132" s="60">
        <v>-9.2499999999999999E-2</v>
      </c>
      <c r="JE132" s="55">
        <v>-7.7899999999999997E-2</v>
      </c>
      <c r="JF132" s="60">
        <v>-7.7499999999999999E-2</v>
      </c>
      <c r="JG132" s="55">
        <v>-4.9500000000000002E-2</v>
      </c>
      <c r="JH132" s="52">
        <v>-0.1021</v>
      </c>
      <c r="JI132" s="52">
        <v>-0.10290000000000001</v>
      </c>
      <c r="JJ132" s="52">
        <v>-0.13089999999999999</v>
      </c>
      <c r="JK132" s="52">
        <v>-0.1323</v>
      </c>
      <c r="JL132" s="52">
        <v>-0.1268</v>
      </c>
      <c r="JM132" s="52">
        <v>-0.1381</v>
      </c>
      <c r="JN132" s="51">
        <v>-0.12909999999999999</v>
      </c>
      <c r="JO132" s="51">
        <v>-0.16600000000000001</v>
      </c>
      <c r="JP132" s="51">
        <v>-0.14729999999999999</v>
      </c>
      <c r="JQ132" s="57">
        <v>-0.14729999999999999</v>
      </c>
      <c r="JR132" s="51">
        <v>-0.10100000000000001</v>
      </c>
      <c r="JS132" s="57">
        <v>-0.2437</v>
      </c>
      <c r="JT132" s="57">
        <v>-0.26290000000000002</v>
      </c>
      <c r="JU132" s="57">
        <v>-0.28760000000000002</v>
      </c>
      <c r="JV132" s="57">
        <v>-0.29659999999999997</v>
      </c>
      <c r="JW132" s="57">
        <v>-0.33710000000000001</v>
      </c>
      <c r="JX132" s="56">
        <v>-0.27279999999999999</v>
      </c>
      <c r="JY132" s="56">
        <v>-0.23350000000000001</v>
      </c>
      <c r="JZ132" s="56">
        <v>-0.16800000000000001</v>
      </c>
      <c r="KA132" s="56">
        <v>-0.22770000000000001</v>
      </c>
      <c r="KB132" s="56">
        <v>-0.22550000000000001</v>
      </c>
      <c r="KC132" s="56">
        <v>-0.22869999999999999</v>
      </c>
      <c r="KD132" s="56">
        <v>-0.20580000000000001</v>
      </c>
      <c r="KE132" s="56">
        <v>-0.20219999999999999</v>
      </c>
      <c r="KF132" s="51">
        <v>-0.2394</v>
      </c>
      <c r="KG132" s="51">
        <v>-0.20580000000000001</v>
      </c>
      <c r="KH132" s="56">
        <v>-0.19670000000000001</v>
      </c>
      <c r="KI132" s="51">
        <v>-0.20749999999999999</v>
      </c>
      <c r="KJ132" s="51">
        <v>-0.20960000000000001</v>
      </c>
      <c r="KK132" s="57">
        <v>-0.253</v>
      </c>
      <c r="KL132" s="57">
        <v>-0.24709999999999999</v>
      </c>
      <c r="KM132" s="51">
        <v>-0.23</v>
      </c>
      <c r="KO132" s="56">
        <v>-3.8E-3</v>
      </c>
      <c r="KP132" s="58">
        <v>-1.9400000000000001E-2</v>
      </c>
      <c r="KQ132" s="55">
        <v>-1.8700000000000001E-2</v>
      </c>
      <c r="KR132" s="56">
        <v>-1.2500000000000001E-2</v>
      </c>
      <c r="KS132" s="58">
        <v>-1.2800000000000001E-2</v>
      </c>
      <c r="KT132" s="52">
        <v>-7.4999999999999997E-3</v>
      </c>
      <c r="KU132" s="60">
        <v>-1.7500000000000002E-2</v>
      </c>
      <c r="KV132" s="58">
        <v>-1.49E-2</v>
      </c>
      <c r="KW132" s="56">
        <v>-9.4999999999999998E-3</v>
      </c>
      <c r="KX132" s="56">
        <v>-2.5999999999999999E-3</v>
      </c>
      <c r="KY132" s="60">
        <v>-1.5599999999999999E-2</v>
      </c>
      <c r="KZ132" s="60">
        <v>-1.95E-2</v>
      </c>
      <c r="LA132" s="56">
        <v>-1.11E-2</v>
      </c>
      <c r="LB132" s="56">
        <v>-2.7400000000000001E-2</v>
      </c>
      <c r="LC132" s="52">
        <v>-5.3100000000000001E-2</v>
      </c>
      <c r="LD132" s="55">
        <v>-6.9199999999999998E-2</v>
      </c>
      <c r="LE132" s="55">
        <v>-6.2199999999999998E-2</v>
      </c>
      <c r="LF132" s="60">
        <v>-4.7800000000000002E-2</v>
      </c>
      <c r="LG132" s="60">
        <v>-2.7699999999999999E-2</v>
      </c>
      <c r="LH132" s="49">
        <v>-6.1000000000000004E-3</v>
      </c>
      <c r="LI132" s="49">
        <v>-2.1600000000000001E-2</v>
      </c>
      <c r="LJ132" s="60">
        <v>-2.07E-2</v>
      </c>
      <c r="LK132" s="60">
        <v>-8.4500000000000006E-2</v>
      </c>
      <c r="LL132" s="60">
        <v>-8.5599999999999996E-2</v>
      </c>
      <c r="LM132" s="55">
        <v>-9.01E-2</v>
      </c>
      <c r="LN132" s="55">
        <v>-8.6199999999999999E-2</v>
      </c>
      <c r="LO132" s="60">
        <v>-0.1179</v>
      </c>
      <c r="LP132" s="60">
        <v>-9.8900000000000002E-2</v>
      </c>
      <c r="LQ132" s="60">
        <v>-9.6600000000000005E-2</v>
      </c>
      <c r="LR132" s="52">
        <v>-8.2600000000000007E-2</v>
      </c>
      <c r="LS132" s="52">
        <v>-8.2199999999999995E-2</v>
      </c>
      <c r="LT132" s="52">
        <v>-9.1899999999999996E-2</v>
      </c>
      <c r="LU132" s="52">
        <v>-0.10340000000000001</v>
      </c>
      <c r="LV132" s="52">
        <v>-0.11</v>
      </c>
      <c r="LW132" s="52">
        <v>-0.13489999999999999</v>
      </c>
      <c r="LX132" s="52">
        <v>-7.9000000000000001E-2</v>
      </c>
      <c r="LY132" s="52">
        <v>-9.2999999999999999E-2</v>
      </c>
      <c r="LZ132" s="52">
        <v>-7.2499999999999995E-2</v>
      </c>
      <c r="MA132" s="52">
        <v>-6.6400000000000001E-2</v>
      </c>
      <c r="MB132" s="52">
        <v>-7.9200000000000007E-2</v>
      </c>
      <c r="MC132" s="52">
        <v>-7.3599999999999999E-2</v>
      </c>
      <c r="MD132" s="52">
        <v>-8.1000000000000003E-2</v>
      </c>
      <c r="ME132" s="55">
        <v>-6.3399999999999998E-2</v>
      </c>
      <c r="MF132" s="49">
        <v>-3.9899999999999998E-2</v>
      </c>
      <c r="MG132" s="55">
        <v>-4.8800000000000003E-2</v>
      </c>
      <c r="MH132" s="56">
        <v>-3.3700000000000001E-2</v>
      </c>
      <c r="MI132" s="55">
        <v>-4.7300000000000002E-2</v>
      </c>
      <c r="MJ132" s="56">
        <v>-3.3099999999999997E-2</v>
      </c>
      <c r="MK132" s="49">
        <v>-3.1600000000000003E-2</v>
      </c>
      <c r="ML132" s="55">
        <v>-5.28E-2</v>
      </c>
      <c r="MM132" s="55">
        <v>-2.87E-2</v>
      </c>
      <c r="MN132" s="55">
        <v>-3.6799999999999999E-2</v>
      </c>
      <c r="MO132" s="55">
        <v>-4.1399999999999999E-2</v>
      </c>
      <c r="MP132" s="49">
        <v>-1.4999999999999999E-2</v>
      </c>
      <c r="MQ132" s="49">
        <v>-1.11E-2</v>
      </c>
      <c r="MR132" s="49">
        <v>-1.9E-3</v>
      </c>
      <c r="MS132" s="49">
        <v>1.8499999999999999E-2</v>
      </c>
      <c r="MT132" s="56">
        <v>-1.14E-2</v>
      </c>
      <c r="MU132" s="49">
        <v>-3.5799999999999998E-2</v>
      </c>
      <c r="MV132" s="49">
        <v>-5.3400000000000003E-2</v>
      </c>
      <c r="MW132" s="60">
        <v>-5.33E-2</v>
      </c>
      <c r="MX132" s="55">
        <v>-5.9700000000000003E-2</v>
      </c>
      <c r="MY132" s="55">
        <v>-6.9500000000000006E-2</v>
      </c>
      <c r="MZ132" s="29"/>
      <c r="NA132" s="29"/>
      <c r="NB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T132" s="213"/>
    </row>
    <row r="133" spans="162:436" ht="15.75" thickBot="1" x14ac:dyDescent="0.3">
      <c r="FF133" s="213"/>
      <c r="FL133" t="s">
        <v>0</v>
      </c>
      <c r="FM133" s="60">
        <v>-8.0999999999999996E-3</v>
      </c>
      <c r="FN133" s="53">
        <v>-8.6E-3</v>
      </c>
      <c r="FO133" s="53">
        <v>-4.65E-2</v>
      </c>
      <c r="FP133" s="51">
        <v>-3.1399999999999997E-2</v>
      </c>
      <c r="FQ133" s="51">
        <v>-3.85E-2</v>
      </c>
      <c r="FR133" s="51">
        <v>-3.8600000000000002E-2</v>
      </c>
      <c r="FS133" s="51">
        <v>-4.7800000000000002E-2</v>
      </c>
      <c r="FT133" s="51">
        <v>-6.4100000000000004E-2</v>
      </c>
      <c r="FU133" s="49">
        <v>-6.7799999999999999E-2</v>
      </c>
      <c r="FV133" s="53">
        <v>-7.5999999999999998E-2</v>
      </c>
      <c r="FW133" s="53">
        <v>-0.08</v>
      </c>
      <c r="FX133" s="49">
        <v>-7.4800000000000005E-2</v>
      </c>
      <c r="FY133" s="49">
        <v>-8.8300000000000003E-2</v>
      </c>
      <c r="FZ133" s="49">
        <v>-8.8900000000000007E-2</v>
      </c>
      <c r="GA133" s="51">
        <v>-5.7799999999999997E-2</v>
      </c>
      <c r="GB133" s="60">
        <v>-3.7600000000000001E-2</v>
      </c>
      <c r="GC133" s="58">
        <v>-3.5900000000000001E-2</v>
      </c>
      <c r="GD133" s="58">
        <v>-4.4999999999999998E-2</v>
      </c>
      <c r="GE133" s="55">
        <v>-3.4500000000000003E-2</v>
      </c>
      <c r="GF133" s="51">
        <v>-3.6200000000000003E-2</v>
      </c>
      <c r="GG133" s="51">
        <v>-3.3599999999999998E-2</v>
      </c>
      <c r="GH133" s="55">
        <v>-3.0599999999999999E-2</v>
      </c>
      <c r="GI133" s="55">
        <v>-6.4000000000000001E-2</v>
      </c>
      <c r="GJ133" s="55">
        <v>-6.1899999999999997E-2</v>
      </c>
      <c r="GK133" s="55">
        <v>-6.2700000000000006E-2</v>
      </c>
      <c r="GL133" s="55">
        <v>-5.4699999999999999E-2</v>
      </c>
      <c r="GM133" s="51">
        <v>-4.7399999999999998E-2</v>
      </c>
      <c r="GN133" s="51">
        <v>-4.7E-2</v>
      </c>
      <c r="GO133" s="55">
        <v>-3.4200000000000001E-2</v>
      </c>
      <c r="GP133" s="55">
        <v>-3.2500000000000001E-2</v>
      </c>
      <c r="GQ133" s="58">
        <v>-6.7500000000000004E-2</v>
      </c>
      <c r="GR133" s="58">
        <v>-8.9200000000000002E-2</v>
      </c>
      <c r="GS133" s="58">
        <v>-9.3600000000000003E-2</v>
      </c>
      <c r="GT133" s="58">
        <v>-8.9800000000000005E-2</v>
      </c>
      <c r="GU133" s="58">
        <v>-9.9699999999999997E-2</v>
      </c>
      <c r="GV133" s="58">
        <v>-6.9800000000000001E-2</v>
      </c>
      <c r="GW133" s="60">
        <v>-6.3700000000000007E-2</v>
      </c>
      <c r="GX133" s="60">
        <v>-5.2699999999999997E-2</v>
      </c>
      <c r="GY133" s="58">
        <v>-9.4000000000000004E-3</v>
      </c>
      <c r="GZ133" s="58">
        <v>-1E-4</v>
      </c>
      <c r="HA133" s="55">
        <v>6.0000000000000001E-3</v>
      </c>
      <c r="HB133" s="55">
        <v>-6.3700000000000007E-2</v>
      </c>
      <c r="HC133" s="51">
        <v>-6.9000000000000006E-2</v>
      </c>
      <c r="HD133" s="51">
        <v>-0.1366</v>
      </c>
      <c r="HE133" s="51">
        <v>-0.11799999999999999</v>
      </c>
      <c r="HF133" s="55">
        <v>-0.1241</v>
      </c>
      <c r="HG133" s="55">
        <v>-0.17499999999999999</v>
      </c>
      <c r="HH133" s="55">
        <v>-0.22450000000000001</v>
      </c>
      <c r="HI133" s="55">
        <v>-0.43419999999999997</v>
      </c>
      <c r="HJ133" s="55">
        <v>-0.3574</v>
      </c>
      <c r="HK133" s="55">
        <v>-0.39439999999999997</v>
      </c>
      <c r="HL133" s="55">
        <v>-0.36770000000000003</v>
      </c>
      <c r="HM133" s="51">
        <v>-0.2656</v>
      </c>
      <c r="HN133" s="55">
        <v>-0.35449999999999998</v>
      </c>
      <c r="HO133" s="55">
        <v>-0.35510000000000003</v>
      </c>
      <c r="HP133" s="51">
        <v>-0.49059999999999998</v>
      </c>
      <c r="HQ133" s="51">
        <v>-0.49380000000000002</v>
      </c>
      <c r="HR133" s="51">
        <v>-0.42609999999999998</v>
      </c>
      <c r="HS133" s="51">
        <v>-0.49220000000000003</v>
      </c>
      <c r="HT133" s="51">
        <v>-0.39960000000000001</v>
      </c>
      <c r="HU133" s="51">
        <v>-0.33700000000000002</v>
      </c>
      <c r="HV133" s="55">
        <v>-0.26829999999999998</v>
      </c>
      <c r="HW133" s="55">
        <v>-0.3367</v>
      </c>
      <c r="HX133" s="55">
        <v>-0.41899999999999998</v>
      </c>
      <c r="HY133" s="55">
        <v>-0.34760000000000002</v>
      </c>
      <c r="IA133" s="49">
        <v>-2.9700000000000001E-2</v>
      </c>
      <c r="IB133" s="53">
        <v>-4.8399999999999999E-2</v>
      </c>
      <c r="IC133" s="49">
        <v>-4.8000000000000001E-2</v>
      </c>
      <c r="ID133" s="60">
        <v>-6.7799999999999999E-2</v>
      </c>
      <c r="IE133" s="56">
        <v>-6.0100000000000001E-2</v>
      </c>
      <c r="IF133" s="56">
        <v>-9.3799999999999994E-2</v>
      </c>
      <c r="IG133" s="56">
        <v>-9.8000000000000004E-2</v>
      </c>
      <c r="IH133" s="56">
        <v>-9.5899999999999999E-2</v>
      </c>
      <c r="II133" s="60">
        <v>-0.1144</v>
      </c>
      <c r="IJ133" s="60">
        <v>-0.1173</v>
      </c>
      <c r="IK133" s="55">
        <v>-6.5699999999999995E-2</v>
      </c>
      <c r="IL133" s="60">
        <v>-7.22E-2</v>
      </c>
      <c r="IM133" s="60">
        <v>-8.1299999999999997E-2</v>
      </c>
      <c r="IN133" s="56">
        <v>-9.2399999999999996E-2</v>
      </c>
      <c r="IO133" s="56">
        <v>-6.8099999999999994E-2</v>
      </c>
      <c r="IP133" s="55">
        <v>-6.3399999999999998E-2</v>
      </c>
      <c r="IQ133" s="60">
        <v>-6.2E-2</v>
      </c>
      <c r="IR133" s="60">
        <v>-6.25E-2</v>
      </c>
      <c r="IS133" s="60">
        <v>-7.0599999999999996E-2</v>
      </c>
      <c r="IT133" s="52">
        <v>-8.0600000000000005E-2</v>
      </c>
      <c r="IU133" s="52">
        <v>-0.1128</v>
      </c>
      <c r="IV133" s="58">
        <v>-0.1167</v>
      </c>
      <c r="IW133" s="57">
        <v>-8.3299999999999999E-2</v>
      </c>
      <c r="IX133" s="58">
        <v>-9.8199999999999996E-2</v>
      </c>
      <c r="IY133" s="55">
        <v>-6.9800000000000001E-2</v>
      </c>
      <c r="IZ133" s="55">
        <v>-9.7100000000000006E-2</v>
      </c>
      <c r="JA133" s="52">
        <v>-8.7999999999999995E-2</v>
      </c>
      <c r="JB133" s="52">
        <v>-9.8599999999999993E-2</v>
      </c>
      <c r="JC133" s="60">
        <v>-0.1331</v>
      </c>
      <c r="JD133" s="58">
        <v>-0.10349999999999999</v>
      </c>
      <c r="JE133" s="58">
        <v>-9.8500000000000004E-2</v>
      </c>
      <c r="JF133" s="51">
        <v>-0.1065</v>
      </c>
      <c r="JG133" s="58">
        <v>-7.0300000000000001E-2</v>
      </c>
      <c r="JH133" s="60">
        <v>-0.1148</v>
      </c>
      <c r="JI133" s="51">
        <v>-0.13059999999999999</v>
      </c>
      <c r="JJ133" s="56">
        <v>-0.16470000000000001</v>
      </c>
      <c r="JK133" s="56">
        <v>-0.1908</v>
      </c>
      <c r="JL133" s="60">
        <v>-0.14660000000000001</v>
      </c>
      <c r="JM133" s="60">
        <v>-0.1593</v>
      </c>
      <c r="JN133" s="56">
        <v>-0.20219999999999999</v>
      </c>
      <c r="JO133" s="56">
        <v>-0.21079999999999999</v>
      </c>
      <c r="JP133" s="56">
        <v>-0.1968</v>
      </c>
      <c r="JQ133" s="56">
        <v>-0.17860000000000001</v>
      </c>
      <c r="JR133" s="56">
        <v>-0.24579999999999999</v>
      </c>
      <c r="JS133" s="52">
        <v>-0.2797</v>
      </c>
      <c r="JT133" s="56">
        <v>-0.2959</v>
      </c>
      <c r="JU133" s="56">
        <v>-0.26910000000000001</v>
      </c>
      <c r="JV133" s="52">
        <v>-0.30869999999999997</v>
      </c>
      <c r="JW133" s="52">
        <v>-0.3377</v>
      </c>
      <c r="JX133" s="57">
        <v>-0.33560000000000001</v>
      </c>
      <c r="JY133" s="52">
        <v>-0.35349999999999998</v>
      </c>
      <c r="JZ133" s="52">
        <v>-0.2868</v>
      </c>
      <c r="KA133" s="57">
        <v>-0.27589999999999998</v>
      </c>
      <c r="KB133" s="57">
        <v>-0.3039</v>
      </c>
      <c r="KC133" s="57">
        <v>-0.28899999999999998</v>
      </c>
      <c r="KD133" s="57">
        <v>-0.29039999999999999</v>
      </c>
      <c r="KE133" s="57">
        <v>-0.26129999999999998</v>
      </c>
      <c r="KF133" s="57">
        <v>-0.2495</v>
      </c>
      <c r="KG133" s="52">
        <v>-0.29520000000000002</v>
      </c>
      <c r="KH133" s="52">
        <v>-0.30299999999999999</v>
      </c>
      <c r="KI133" s="57">
        <v>-0.26840000000000003</v>
      </c>
      <c r="KJ133" s="57">
        <v>-0.26850000000000002</v>
      </c>
      <c r="KK133" s="51">
        <v>-0.25430000000000003</v>
      </c>
      <c r="KL133" s="52">
        <v>-0.25829999999999997</v>
      </c>
      <c r="KM133" s="52">
        <v>-0.26600000000000001</v>
      </c>
      <c r="KO133" s="57">
        <v>-1.7899999999999999E-2</v>
      </c>
      <c r="KP133" s="55">
        <v>-1.9800000000000002E-2</v>
      </c>
      <c r="KQ133" s="58">
        <v>-2.6599999999999999E-2</v>
      </c>
      <c r="KR133" s="60">
        <v>-1.6E-2</v>
      </c>
      <c r="KS133" s="60">
        <v>-2.2200000000000001E-2</v>
      </c>
      <c r="KT133" s="60">
        <v>-3.6600000000000001E-2</v>
      </c>
      <c r="KU133" s="58">
        <v>-2.58E-2</v>
      </c>
      <c r="KV133" s="56">
        <v>-1.7299999999999999E-2</v>
      </c>
      <c r="KW133" s="60">
        <v>-1.14E-2</v>
      </c>
      <c r="KX133" s="60">
        <v>-1.6799999999999999E-2</v>
      </c>
      <c r="KY133" s="55">
        <v>-5.67E-2</v>
      </c>
      <c r="KZ133" s="56">
        <v>-5.67E-2</v>
      </c>
      <c r="LA133" s="60">
        <v>-1.9599999999999999E-2</v>
      </c>
      <c r="LB133" s="60">
        <v>-6.2700000000000006E-2</v>
      </c>
      <c r="LC133" s="60">
        <v>-7.6499999999999999E-2</v>
      </c>
      <c r="LD133" s="52">
        <v>-8.8599999999999998E-2</v>
      </c>
      <c r="LE133" s="52">
        <v>-9.11E-2</v>
      </c>
      <c r="LF133" s="55">
        <v>-8.7300000000000003E-2</v>
      </c>
      <c r="LG133" s="55">
        <v>-8.9200000000000002E-2</v>
      </c>
      <c r="LH133" s="55">
        <v>-0.1056</v>
      </c>
      <c r="LI133" s="55">
        <v>-0.1047</v>
      </c>
      <c r="LJ133" s="55">
        <v>-0.17860000000000001</v>
      </c>
      <c r="LK133" s="55">
        <v>-0.13639999999999999</v>
      </c>
      <c r="LL133" s="55">
        <v>-0.11070000000000001</v>
      </c>
      <c r="LM133" s="60">
        <v>-9.11E-2</v>
      </c>
      <c r="LN133" s="60">
        <v>-0.1134</v>
      </c>
      <c r="LO133" s="55">
        <v>-0.1212</v>
      </c>
      <c r="LP133" s="52">
        <v>-0.1201</v>
      </c>
      <c r="LQ133" s="49">
        <v>-9.8199999999999996E-2</v>
      </c>
      <c r="LR133" s="49">
        <v>-0.11210000000000001</v>
      </c>
      <c r="LS133" s="49">
        <v>-0.1177</v>
      </c>
      <c r="LT133" s="49">
        <v>-0.16009999999999999</v>
      </c>
      <c r="LU133" s="60">
        <v>-0.1704</v>
      </c>
      <c r="LV133" s="60">
        <v>-0.14779999999999999</v>
      </c>
      <c r="LW133" s="60">
        <v>-0.13850000000000001</v>
      </c>
      <c r="LX133" s="60">
        <v>-0.1434</v>
      </c>
      <c r="LY133" s="60">
        <v>-0.14119999999999999</v>
      </c>
      <c r="LZ133" s="60">
        <v>-0.1202</v>
      </c>
      <c r="MA133" s="60">
        <v>-0.12570000000000001</v>
      </c>
      <c r="MB133" s="49">
        <v>-0.18360000000000001</v>
      </c>
      <c r="MC133" s="49">
        <v>-0.11269999999999999</v>
      </c>
      <c r="MD133" s="49">
        <v>-8.6699999999999999E-2</v>
      </c>
      <c r="ME133" s="52">
        <v>-0.1143</v>
      </c>
      <c r="MF133" s="52">
        <v>-9.8400000000000001E-2</v>
      </c>
      <c r="MG133" s="52">
        <v>-7.0999999999999994E-2</v>
      </c>
      <c r="MH133" s="52">
        <v>-6.4399999999999999E-2</v>
      </c>
      <c r="MI133" s="52">
        <v>-4.82E-2</v>
      </c>
      <c r="MJ133" s="52">
        <v>-4.7199999999999999E-2</v>
      </c>
      <c r="MK133" s="56">
        <v>-3.9800000000000002E-2</v>
      </c>
      <c r="ML133" s="49">
        <v>-8.2100000000000006E-2</v>
      </c>
      <c r="MM133" s="49">
        <v>-2.9100000000000001E-2</v>
      </c>
      <c r="MN133" s="49">
        <v>-5.3100000000000001E-2</v>
      </c>
      <c r="MO133" s="49">
        <v>-4.2299999999999997E-2</v>
      </c>
      <c r="MP133" s="55">
        <v>-6.0600000000000001E-2</v>
      </c>
      <c r="MQ133" s="55">
        <v>-7.9600000000000004E-2</v>
      </c>
      <c r="MR133" s="55">
        <v>-8.7300000000000003E-2</v>
      </c>
      <c r="MS133" s="55">
        <v>-8.6499999999999994E-2</v>
      </c>
      <c r="MT133" s="55">
        <v>-9.9500000000000005E-2</v>
      </c>
      <c r="MU133" s="60">
        <v>-6.5600000000000006E-2</v>
      </c>
      <c r="MV133" s="60">
        <v>-6.3799999999999996E-2</v>
      </c>
      <c r="MW133" s="55">
        <v>-8.3699999999999997E-2</v>
      </c>
      <c r="MX133" s="53">
        <v>-6.4600000000000005E-2</v>
      </c>
      <c r="MY133" s="53">
        <v>-7.51E-2</v>
      </c>
      <c r="MZ133" s="29"/>
      <c r="NA133" s="29"/>
      <c r="NB133" s="29"/>
      <c r="NC133" t="s">
        <v>0</v>
      </c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T133" s="213"/>
    </row>
    <row r="134" spans="162:436" ht="15.75" thickBot="1" x14ac:dyDescent="0.3">
      <c r="FF134" s="213"/>
      <c r="FJ134" t="s">
        <v>0</v>
      </c>
      <c r="FK134" t="s">
        <v>0</v>
      </c>
      <c r="FM134" s="51">
        <v>-9.9000000000000008E-3</v>
      </c>
      <c r="FN134" s="49">
        <v>-2.1399999999999999E-2</v>
      </c>
      <c r="FO134" s="49">
        <v>-5.3100000000000001E-2</v>
      </c>
      <c r="FP134" s="49">
        <v>-5.6399999999999999E-2</v>
      </c>
      <c r="FQ134" s="49">
        <v>-7.22E-2</v>
      </c>
      <c r="FR134" s="49">
        <v>-4.4999999999999998E-2</v>
      </c>
      <c r="FS134" s="49">
        <v>-8.0100000000000005E-2</v>
      </c>
      <c r="FT134" s="49">
        <v>-6.59E-2</v>
      </c>
      <c r="FU134" s="53">
        <v>-7.3499999999999996E-2</v>
      </c>
      <c r="FV134" s="49">
        <v>-9.2999999999999999E-2</v>
      </c>
      <c r="FW134" s="51">
        <v>-8.8900000000000007E-2</v>
      </c>
      <c r="FX134" s="60">
        <v>-8.6199999999999999E-2</v>
      </c>
      <c r="FY134" s="51">
        <v>-9.4600000000000004E-2</v>
      </c>
      <c r="FZ134" s="51">
        <v>-9.3399999999999997E-2</v>
      </c>
      <c r="GA134" s="49">
        <v>-9.5699999999999993E-2</v>
      </c>
      <c r="GB134" s="49">
        <v>-0.10290000000000001</v>
      </c>
      <c r="GC134" s="49">
        <v>-6.83E-2</v>
      </c>
      <c r="GD134" s="49">
        <v>-6.7900000000000002E-2</v>
      </c>
      <c r="GE134" s="49">
        <v>-0.13270000000000001</v>
      </c>
      <c r="GF134" s="49">
        <v>-0.1278</v>
      </c>
      <c r="GG134" s="49">
        <v>-0.14380000000000001</v>
      </c>
      <c r="GH134" s="49">
        <v>-0.19450000000000001</v>
      </c>
      <c r="GI134" s="49">
        <v>-0.2432</v>
      </c>
      <c r="GJ134" s="49">
        <v>-0.20519999999999999</v>
      </c>
      <c r="GK134" s="49">
        <v>-0.1694</v>
      </c>
      <c r="GL134" s="49">
        <v>-0.17910000000000001</v>
      </c>
      <c r="GM134" s="53">
        <v>-0.18690000000000001</v>
      </c>
      <c r="GN134" s="53">
        <v>-0.23169999999999999</v>
      </c>
      <c r="GO134" s="53">
        <v>-0.21479999999999999</v>
      </c>
      <c r="GP134" s="53">
        <v>-0.19500000000000001</v>
      </c>
      <c r="GQ134" s="53">
        <v>-0.1678</v>
      </c>
      <c r="GR134" s="53">
        <v>-0.187</v>
      </c>
      <c r="GS134" s="53">
        <v>-0.19270000000000001</v>
      </c>
      <c r="GT134" s="53">
        <v>-0.191</v>
      </c>
      <c r="GU134" s="53">
        <v>-0.20219999999999999</v>
      </c>
      <c r="GV134" s="53">
        <v>-0.19600000000000001</v>
      </c>
      <c r="GW134" s="53">
        <v>-0.245</v>
      </c>
      <c r="GX134" s="53">
        <v>-0.25650000000000001</v>
      </c>
      <c r="GY134" s="53">
        <v>-0.28010000000000002</v>
      </c>
      <c r="GZ134" s="53">
        <v>-0.2999</v>
      </c>
      <c r="HA134" s="49">
        <v>-0.34079999999999999</v>
      </c>
      <c r="HB134" s="53">
        <v>-0.34560000000000002</v>
      </c>
      <c r="HC134" s="53">
        <v>-0.43090000000000001</v>
      </c>
      <c r="HD134" s="53">
        <v>-0.40310000000000001</v>
      </c>
      <c r="HE134" s="53">
        <v>-0.3634</v>
      </c>
      <c r="HF134" s="53">
        <v>-0.31909999999999999</v>
      </c>
      <c r="HG134" s="53">
        <v>-0.37040000000000001</v>
      </c>
      <c r="HH134" s="53">
        <v>-0.37240000000000001</v>
      </c>
      <c r="HI134" s="49">
        <v>-0.4647</v>
      </c>
      <c r="HJ134" s="49">
        <v>-0.46510000000000001</v>
      </c>
      <c r="HK134" s="49">
        <v>-0.45939999999999998</v>
      </c>
      <c r="HL134" s="49">
        <v>-0.59299999999999997</v>
      </c>
      <c r="HM134" s="49">
        <v>-0.5625</v>
      </c>
      <c r="HN134" s="49">
        <v>-0.5827</v>
      </c>
      <c r="HO134" s="49">
        <v>-0.62390000000000001</v>
      </c>
      <c r="HP134" s="49">
        <v>-0.76690000000000003</v>
      </c>
      <c r="HQ134" s="49">
        <v>-0.77869999999999995</v>
      </c>
      <c r="HR134" s="49">
        <v>-0.76559999999999995</v>
      </c>
      <c r="HS134" s="49">
        <v>-0.75790000000000002</v>
      </c>
      <c r="HT134" s="49">
        <v>-0.65459999999999996</v>
      </c>
      <c r="HU134" s="49">
        <v>-0.65900000000000003</v>
      </c>
      <c r="HV134" s="49">
        <v>-0.61009999999999998</v>
      </c>
      <c r="HW134" s="49">
        <v>-0.57289999999999996</v>
      </c>
      <c r="HX134" s="49">
        <v>-0.56759999999999999</v>
      </c>
      <c r="HY134" s="49">
        <v>-0.63749999999999996</v>
      </c>
      <c r="IA134" s="55">
        <v>-3.5200000000000002E-2</v>
      </c>
      <c r="IB134" s="56">
        <v>-6.0699999999999997E-2</v>
      </c>
      <c r="IC134" s="58">
        <v>-6.4199999999999993E-2</v>
      </c>
      <c r="ID134" s="56">
        <v>-7.5499999999999998E-2</v>
      </c>
      <c r="IE134" s="58">
        <v>-7.1499999999999994E-2</v>
      </c>
      <c r="IF134" s="58">
        <v>-0.1099</v>
      </c>
      <c r="IG134" s="58">
        <v>-0.1055</v>
      </c>
      <c r="IH134" s="58">
        <v>-0.1082</v>
      </c>
      <c r="II134" s="56">
        <v>-0.13139999999999999</v>
      </c>
      <c r="IJ134" s="57">
        <v>-0.11749999999999999</v>
      </c>
      <c r="IK134" s="56">
        <v>-7.3700000000000002E-2</v>
      </c>
      <c r="IL134" s="56">
        <v>-9.4799999999999995E-2</v>
      </c>
      <c r="IM134" s="56">
        <v>-0.10340000000000001</v>
      </c>
      <c r="IN134" s="55">
        <v>-9.35E-2</v>
      </c>
      <c r="IO134" s="58">
        <v>-8.09E-2</v>
      </c>
      <c r="IP134" s="56">
        <v>-9.5799999999999996E-2</v>
      </c>
      <c r="IQ134" s="56">
        <v>-0.158</v>
      </c>
      <c r="IR134" s="56">
        <v>-0.14280000000000001</v>
      </c>
      <c r="IS134" s="58">
        <v>-0.16020000000000001</v>
      </c>
      <c r="IT134" s="58">
        <v>-0.1777</v>
      </c>
      <c r="IU134" s="58">
        <v>-0.17419999999999999</v>
      </c>
      <c r="IV134" s="60">
        <v>-0.1323</v>
      </c>
      <c r="IW134" s="56">
        <v>-0.1031</v>
      </c>
      <c r="IX134" s="55">
        <v>-0.10249999999999999</v>
      </c>
      <c r="IY134" s="58">
        <v>-0.14430000000000001</v>
      </c>
      <c r="IZ134" s="58">
        <v>-0.1411</v>
      </c>
      <c r="JA134" s="58">
        <v>-0.15670000000000001</v>
      </c>
      <c r="JB134" s="58">
        <v>-0.16839999999999999</v>
      </c>
      <c r="JC134" s="58">
        <v>-0.1389</v>
      </c>
      <c r="JD134" s="51">
        <v>-0.111</v>
      </c>
      <c r="JE134" s="51">
        <v>-0.1032</v>
      </c>
      <c r="JF134" s="58">
        <v>-0.11219999999999999</v>
      </c>
      <c r="JG134" s="56">
        <v>-0.1134</v>
      </c>
      <c r="JH134" s="51">
        <v>-0.16200000000000001</v>
      </c>
      <c r="JI134" s="60">
        <v>-0.16250000000000001</v>
      </c>
      <c r="JJ134" s="51">
        <v>-0.17849999999999999</v>
      </c>
      <c r="JK134" s="51">
        <v>-0.16259999999999999</v>
      </c>
      <c r="JL134" s="56">
        <v>-0.17460000000000001</v>
      </c>
      <c r="JM134" s="51">
        <v>-0.16669999999999999</v>
      </c>
      <c r="JN134" s="52">
        <v>-0.21199999999999999</v>
      </c>
      <c r="JO134" s="52">
        <v>-0.2319</v>
      </c>
      <c r="JP134" s="52">
        <v>-0.2291</v>
      </c>
      <c r="JQ134" s="52">
        <v>-0.22939999999999999</v>
      </c>
      <c r="JR134" s="52">
        <v>-0.2828</v>
      </c>
      <c r="JS134" s="56">
        <v>-0.29020000000000001</v>
      </c>
      <c r="JT134" s="52">
        <v>-0.317</v>
      </c>
      <c r="JU134" s="52">
        <v>-0.32969999999999999</v>
      </c>
      <c r="JV134" s="56">
        <v>-0.34160000000000001</v>
      </c>
      <c r="JW134" s="56">
        <v>-0.33789999999999998</v>
      </c>
      <c r="JX134" s="52">
        <v>-0.34360000000000002</v>
      </c>
      <c r="JY134" s="57">
        <v>-0.36470000000000002</v>
      </c>
      <c r="JZ134" s="57">
        <v>-0.2944</v>
      </c>
      <c r="KA134" s="52">
        <v>-0.28920000000000001</v>
      </c>
      <c r="KB134" s="52">
        <v>-0.32400000000000001</v>
      </c>
      <c r="KC134" s="52">
        <v>-0.30790000000000001</v>
      </c>
      <c r="KD134" s="52">
        <v>-0.30580000000000002</v>
      </c>
      <c r="KE134" s="52">
        <v>-0.28470000000000001</v>
      </c>
      <c r="KF134" s="52">
        <v>-0.25340000000000001</v>
      </c>
      <c r="KG134" s="57">
        <v>-0.30159999999999998</v>
      </c>
      <c r="KH134" s="57">
        <v>-0.32019999999999998</v>
      </c>
      <c r="KI134" s="52">
        <v>-0.27810000000000001</v>
      </c>
      <c r="KJ134" s="52">
        <v>-0.27689999999999998</v>
      </c>
      <c r="KK134" s="52">
        <v>-0.26229999999999998</v>
      </c>
      <c r="KL134" s="51">
        <v>-0.2757</v>
      </c>
      <c r="KM134" s="57">
        <v>-0.2752</v>
      </c>
      <c r="KO134" s="52">
        <v>-2.3900000000000001E-2</v>
      </c>
      <c r="KP134" s="57">
        <v>-2.52E-2</v>
      </c>
      <c r="KQ134" s="57">
        <v>-3.39E-2</v>
      </c>
      <c r="KR134" s="55">
        <v>-4.6300000000000001E-2</v>
      </c>
      <c r="KS134" s="57">
        <v>-4.2999999999999997E-2</v>
      </c>
      <c r="KT134" s="55">
        <v>-5.1400000000000001E-2</v>
      </c>
      <c r="KU134" s="57">
        <v>-6.59E-2</v>
      </c>
      <c r="KV134" s="57">
        <v>-6.5500000000000003E-2</v>
      </c>
      <c r="KW134" s="57">
        <v>-5.3600000000000002E-2</v>
      </c>
      <c r="KX134" s="57">
        <v>-6.3700000000000007E-2</v>
      </c>
      <c r="KY134" s="56">
        <v>-6.8400000000000002E-2</v>
      </c>
      <c r="KZ134" s="57">
        <v>-5.9499999999999997E-2</v>
      </c>
      <c r="LA134" s="57">
        <v>-7.9500000000000001E-2</v>
      </c>
      <c r="LB134" s="55">
        <v>-8.6300000000000002E-2</v>
      </c>
      <c r="LC134" s="55">
        <v>-8.8700000000000001E-2</v>
      </c>
      <c r="LD134" s="60">
        <v>-0.11749999999999999</v>
      </c>
      <c r="LE134" s="60">
        <v>-9.1999999999999998E-2</v>
      </c>
      <c r="LF134" s="52">
        <v>-0.13070000000000001</v>
      </c>
      <c r="LG134" s="52">
        <v>-0.14860000000000001</v>
      </c>
      <c r="LH134" s="52">
        <v>-0.15609999999999999</v>
      </c>
      <c r="LI134" s="52">
        <v>-0.18099999999999999</v>
      </c>
      <c r="LJ134" s="52">
        <v>-0.20469999999999999</v>
      </c>
      <c r="LK134" s="52">
        <v>-0.14119999999999999</v>
      </c>
      <c r="LL134" s="52">
        <v>-0.12540000000000001</v>
      </c>
      <c r="LM134" s="52">
        <v>-0.13439999999999999</v>
      </c>
      <c r="LN134" s="52">
        <v>-0.1244</v>
      </c>
      <c r="LO134" s="52">
        <v>-0.15340000000000001</v>
      </c>
      <c r="LP134" s="55">
        <v>-0.122</v>
      </c>
      <c r="LQ134" s="52">
        <v>-0.1094</v>
      </c>
      <c r="LR134" s="60">
        <v>-0.1389</v>
      </c>
      <c r="LS134" s="60">
        <v>-0.18440000000000001</v>
      </c>
      <c r="LT134" s="60">
        <v>-0.192</v>
      </c>
      <c r="LU134" s="49">
        <v>-0.1726</v>
      </c>
      <c r="LV134" s="49">
        <v>-0.1769</v>
      </c>
      <c r="LW134" s="49">
        <v>-0.16120000000000001</v>
      </c>
      <c r="LX134" s="49">
        <v>-0.16470000000000001</v>
      </c>
      <c r="LY134" s="49">
        <v>-0.21629999999999999</v>
      </c>
      <c r="LZ134" s="49">
        <v>-0.1822</v>
      </c>
      <c r="MA134" s="49">
        <v>-0.19089999999999999</v>
      </c>
      <c r="MB134" s="60">
        <v>-0.18579999999999999</v>
      </c>
      <c r="MC134" s="60">
        <v>-0.1817</v>
      </c>
      <c r="MD134" s="60">
        <v>-0.23050000000000001</v>
      </c>
      <c r="ME134" s="60">
        <v>-0.19969999999999999</v>
      </c>
      <c r="MF134" s="60">
        <v>-0.25290000000000001</v>
      </c>
      <c r="MG134" s="60">
        <v>-0.25430000000000003</v>
      </c>
      <c r="MH134" s="60">
        <v>-0.26150000000000001</v>
      </c>
      <c r="MI134" s="60">
        <v>-0.23250000000000001</v>
      </c>
      <c r="MJ134" s="60">
        <v>-0.24229999999999999</v>
      </c>
      <c r="MK134" s="60">
        <v>-0.22559999999999999</v>
      </c>
      <c r="ML134" s="60">
        <v>-0.15659999999999999</v>
      </c>
      <c r="MM134" s="60">
        <v>-0.20699999999999999</v>
      </c>
      <c r="MN134" s="60">
        <v>-0.18049999999999999</v>
      </c>
      <c r="MO134" s="60">
        <v>-0.19320000000000001</v>
      </c>
      <c r="MP134" s="60">
        <v>-0.1754</v>
      </c>
      <c r="MQ134" s="60">
        <v>-0.16439999999999999</v>
      </c>
      <c r="MR134" s="60">
        <v>-0.13969999999999999</v>
      </c>
      <c r="MS134" s="60">
        <v>-0.13339999999999999</v>
      </c>
      <c r="MT134" s="60">
        <v>-0.1086</v>
      </c>
      <c r="MU134" s="55">
        <v>-0.1109</v>
      </c>
      <c r="MV134" s="55">
        <v>-7.9600000000000004E-2</v>
      </c>
      <c r="MW134" s="49">
        <v>-0.1176</v>
      </c>
      <c r="MX134" s="49">
        <v>-0.11940000000000001</v>
      </c>
      <c r="MY134" s="49">
        <v>-0.1089</v>
      </c>
      <c r="MZ134" s="29"/>
      <c r="NA134" s="29"/>
      <c r="NB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T134" s="213"/>
    </row>
    <row r="135" spans="162:436" ht="15.75" thickBot="1" x14ac:dyDescent="0.3">
      <c r="FF135" s="213"/>
      <c r="FI135" t="s">
        <v>0</v>
      </c>
      <c r="FJ135" t="s">
        <v>0</v>
      </c>
      <c r="FM135" s="49">
        <v>-1.55E-2</v>
      </c>
      <c r="FN135" s="51">
        <v>-5.5199999999999999E-2</v>
      </c>
      <c r="FO135" s="51">
        <v>-7.8200000000000006E-2</v>
      </c>
      <c r="FP135" s="53">
        <v>-7.1400000000000005E-2</v>
      </c>
      <c r="FQ135" s="53">
        <v>-0.13919999999999999</v>
      </c>
      <c r="FR135" s="53">
        <v>-0.1246</v>
      </c>
      <c r="FS135" s="53">
        <v>-0.124</v>
      </c>
      <c r="FT135" s="53">
        <v>-8.3299999999999999E-2</v>
      </c>
      <c r="FU135" s="51">
        <v>-0.1115</v>
      </c>
      <c r="FV135" s="51">
        <v>-9.3100000000000002E-2</v>
      </c>
      <c r="FW135" s="49">
        <v>-9.7199999999999995E-2</v>
      </c>
      <c r="FX135" s="53">
        <v>-9.2499999999999999E-2</v>
      </c>
      <c r="FY135" s="53">
        <v>-0.1055</v>
      </c>
      <c r="FZ135" s="53">
        <v>-0.10150000000000001</v>
      </c>
      <c r="GA135" s="53">
        <v>-0.1283</v>
      </c>
      <c r="GB135" s="53">
        <v>-0.13320000000000001</v>
      </c>
      <c r="GC135" s="53">
        <v>-0.126</v>
      </c>
      <c r="GD135" s="53">
        <v>-0.1399</v>
      </c>
      <c r="GE135" s="53">
        <v>-0.2074</v>
      </c>
      <c r="GF135" s="53">
        <v>-0.19969999999999999</v>
      </c>
      <c r="GG135" s="53">
        <v>-0.20380000000000001</v>
      </c>
      <c r="GH135" s="53">
        <v>-0.24590000000000001</v>
      </c>
      <c r="GI135" s="53">
        <v>-0.30819999999999997</v>
      </c>
      <c r="GJ135" s="53">
        <v>-0.25950000000000001</v>
      </c>
      <c r="GK135" s="53">
        <v>-0.2026</v>
      </c>
      <c r="GL135" s="53">
        <v>-0.18010000000000001</v>
      </c>
      <c r="GM135" s="49">
        <v>-0.187</v>
      </c>
      <c r="GN135" s="49">
        <v>-0.23599999999999999</v>
      </c>
      <c r="GO135" s="49">
        <v>-0.2601</v>
      </c>
      <c r="GP135" s="49">
        <v>-0.25059999999999999</v>
      </c>
      <c r="GQ135" s="49">
        <v>-0.1731</v>
      </c>
      <c r="GR135" s="49">
        <v>-0.20699999999999999</v>
      </c>
      <c r="GS135" s="49">
        <v>-0.20660000000000001</v>
      </c>
      <c r="GT135" s="49">
        <v>-0.20180000000000001</v>
      </c>
      <c r="GU135" s="49">
        <v>-0.251</v>
      </c>
      <c r="GV135" s="49">
        <v>-0.2341</v>
      </c>
      <c r="GW135" s="49">
        <v>-0.2732</v>
      </c>
      <c r="GX135" s="49">
        <v>-0.27579999999999999</v>
      </c>
      <c r="GY135" s="49">
        <v>-0.28299999999999997</v>
      </c>
      <c r="GZ135" s="49">
        <v>-0.32490000000000002</v>
      </c>
      <c r="HA135" s="53">
        <v>-0.34889999999999999</v>
      </c>
      <c r="HB135" s="49">
        <v>-0.34849999999999998</v>
      </c>
      <c r="HC135" s="49">
        <v>-0.436</v>
      </c>
      <c r="HD135" s="49">
        <v>-0.43509999999999999</v>
      </c>
      <c r="HE135" s="49">
        <v>-0.43880000000000002</v>
      </c>
      <c r="HF135" s="49">
        <v>-0.4194</v>
      </c>
      <c r="HG135" s="49">
        <v>-0.44400000000000001</v>
      </c>
      <c r="HH135" s="49">
        <v>-0.40849999999999997</v>
      </c>
      <c r="HI135" s="53">
        <v>-0.46820000000000001</v>
      </c>
      <c r="HJ135" s="53">
        <v>-0.48659999999999998</v>
      </c>
      <c r="HK135" s="53">
        <v>-0.5101</v>
      </c>
      <c r="HL135" s="53">
        <v>-0.73250000000000004</v>
      </c>
      <c r="HM135" s="53">
        <v>-0.74380000000000002</v>
      </c>
      <c r="HN135" s="53">
        <v>-0.83940000000000003</v>
      </c>
      <c r="HO135" s="53">
        <v>-0.89639999999999997</v>
      </c>
      <c r="HP135" s="53">
        <v>-1.0799000000000001</v>
      </c>
      <c r="HQ135" s="53">
        <v>-1.022</v>
      </c>
      <c r="HR135" s="53">
        <v>-1.0088999999999999</v>
      </c>
      <c r="HS135" s="53">
        <v>-0.94589999999999996</v>
      </c>
      <c r="HT135" s="53">
        <v>-0.82479999999999998</v>
      </c>
      <c r="HU135" s="53">
        <v>-0.86029999999999995</v>
      </c>
      <c r="HV135" s="53">
        <v>-0.83379999999999999</v>
      </c>
      <c r="HW135" s="53">
        <v>-0.76370000000000005</v>
      </c>
      <c r="HX135" s="53">
        <v>-0.71830000000000005</v>
      </c>
      <c r="HY135" s="53">
        <v>-0.75949999999999995</v>
      </c>
      <c r="IA135" s="53">
        <v>-5.2299999999999999E-2</v>
      </c>
      <c r="IB135" s="58">
        <v>-7.85E-2</v>
      </c>
      <c r="IC135" s="53">
        <v>-9.8000000000000004E-2</v>
      </c>
      <c r="ID135" s="58">
        <v>-8.8900000000000007E-2</v>
      </c>
      <c r="IE135" s="60">
        <v>-0.1021</v>
      </c>
      <c r="IF135" s="60">
        <v>-0.1211</v>
      </c>
      <c r="IG135" s="60">
        <v>-0.15160000000000001</v>
      </c>
      <c r="IH135" s="60">
        <v>-0.1474</v>
      </c>
      <c r="II135" s="58">
        <v>-0.13700000000000001</v>
      </c>
      <c r="IJ135" s="58">
        <v>-0.1196</v>
      </c>
      <c r="IK135" s="58">
        <v>-9.8500000000000004E-2</v>
      </c>
      <c r="IL135" s="58">
        <v>-0.12429999999999999</v>
      </c>
      <c r="IM135" s="58">
        <v>-0.1338</v>
      </c>
      <c r="IN135" s="58">
        <v>-0.11600000000000001</v>
      </c>
      <c r="IO135" s="55">
        <v>-8.6900000000000005E-2</v>
      </c>
      <c r="IP135" s="58">
        <v>-0.1149</v>
      </c>
      <c r="IQ135" s="58">
        <v>-0.1704</v>
      </c>
      <c r="IR135" s="58">
        <v>-0.1469</v>
      </c>
      <c r="IS135" s="56">
        <v>-0.19450000000000001</v>
      </c>
      <c r="IT135" s="56">
        <v>-0.20200000000000001</v>
      </c>
      <c r="IU135" s="56">
        <v>-0.23910000000000001</v>
      </c>
      <c r="IV135" s="56">
        <v>-0.17299999999999999</v>
      </c>
      <c r="IW135" s="55">
        <v>-0.1134</v>
      </c>
      <c r="IX135" s="56">
        <v>-0.12470000000000001</v>
      </c>
      <c r="IY135" s="56">
        <v>-0.18859999999999999</v>
      </c>
      <c r="IZ135" s="56">
        <v>-0.17480000000000001</v>
      </c>
      <c r="JA135" s="56">
        <v>-0.20469999999999999</v>
      </c>
      <c r="JB135" s="56">
        <v>-0.2064</v>
      </c>
      <c r="JC135" s="56">
        <v>-0.1779</v>
      </c>
      <c r="JD135" s="56">
        <v>-0.1472</v>
      </c>
      <c r="JE135" s="56">
        <v>-0.1484</v>
      </c>
      <c r="JF135" s="56">
        <v>-0.15770000000000001</v>
      </c>
      <c r="JG135" s="51">
        <v>-0.1711</v>
      </c>
      <c r="JH135" s="56">
        <v>-0.17519999999999999</v>
      </c>
      <c r="JI135" s="56">
        <v>-0.188</v>
      </c>
      <c r="JJ135" s="60">
        <v>-0.18820000000000001</v>
      </c>
      <c r="JK135" s="60">
        <v>-0.1696</v>
      </c>
      <c r="JL135" s="51">
        <v>-0.1804</v>
      </c>
      <c r="JM135" s="56">
        <v>-0.1825</v>
      </c>
      <c r="JN135" s="60">
        <v>-0.2248</v>
      </c>
      <c r="JO135" s="60">
        <v>-0.22450000000000001</v>
      </c>
      <c r="JP135" s="60">
        <v>-0.2427</v>
      </c>
      <c r="JQ135" s="60">
        <v>-0.2676</v>
      </c>
      <c r="JR135" s="60">
        <v>-0.31669999999999998</v>
      </c>
      <c r="JS135" s="60">
        <v>-0.43969999999999998</v>
      </c>
      <c r="JT135" s="60">
        <v>-0.47889999999999999</v>
      </c>
      <c r="JU135" s="60">
        <v>-0.52529999999999999</v>
      </c>
      <c r="JV135" s="60">
        <v>-0.5716</v>
      </c>
      <c r="JW135" s="60">
        <v>-0.51559999999999995</v>
      </c>
      <c r="JX135" s="60">
        <v>-0.4577</v>
      </c>
      <c r="JY135" s="60">
        <v>-0.43790000000000001</v>
      </c>
      <c r="JZ135" s="60">
        <v>-0.34589999999999999</v>
      </c>
      <c r="KA135" s="60">
        <v>-0.3705</v>
      </c>
      <c r="KB135" s="60">
        <v>-0.39250000000000002</v>
      </c>
      <c r="KC135" s="60">
        <v>-0.378</v>
      </c>
      <c r="KD135" s="60">
        <v>-0.35210000000000002</v>
      </c>
      <c r="KE135" s="60">
        <v>-0.32140000000000002</v>
      </c>
      <c r="KF135" s="60">
        <v>-0.30230000000000001</v>
      </c>
      <c r="KG135" s="60">
        <v>-0.35449999999999998</v>
      </c>
      <c r="KH135" s="60">
        <v>-0.34189999999999998</v>
      </c>
      <c r="KI135" s="60">
        <v>-0.33439999999999998</v>
      </c>
      <c r="KJ135" s="60">
        <v>-0.34560000000000002</v>
      </c>
      <c r="KK135" s="60">
        <v>-0.33189999999999997</v>
      </c>
      <c r="KL135" s="60">
        <v>-0.35630000000000001</v>
      </c>
      <c r="KM135" s="60">
        <v>-0.41710000000000003</v>
      </c>
      <c r="KO135" s="55">
        <v>-2.47E-2</v>
      </c>
      <c r="KP135" s="52">
        <v>-2.64E-2</v>
      </c>
      <c r="KQ135" s="52">
        <v>-3.39E-2</v>
      </c>
      <c r="KR135" s="57">
        <v>-5.33E-2</v>
      </c>
      <c r="KS135" s="55">
        <v>-7.7100000000000002E-2</v>
      </c>
      <c r="KT135" s="57">
        <v>-7.9000000000000001E-2</v>
      </c>
      <c r="KU135" s="55">
        <v>-8.43E-2</v>
      </c>
      <c r="KV135" s="55">
        <v>-9.2299999999999993E-2</v>
      </c>
      <c r="KW135" s="55">
        <v>-8.9499999999999996E-2</v>
      </c>
      <c r="KX135" s="55">
        <v>-0.1037</v>
      </c>
      <c r="KY135" s="57">
        <v>-8.5199999999999998E-2</v>
      </c>
      <c r="KZ135" s="55">
        <v>-7.4700000000000003E-2</v>
      </c>
      <c r="LA135" s="55">
        <v>-9.9500000000000005E-2</v>
      </c>
      <c r="LB135" s="57">
        <v>-9.6699999999999994E-2</v>
      </c>
      <c r="LC135" s="57">
        <v>-0.14829999999999999</v>
      </c>
      <c r="LD135" s="57">
        <v>-0.159</v>
      </c>
      <c r="LE135" s="57">
        <v>-0.15840000000000001</v>
      </c>
      <c r="LF135" s="57">
        <v>-0.1794</v>
      </c>
      <c r="LG135" s="57">
        <v>-0.22189999999999999</v>
      </c>
      <c r="LH135" s="57">
        <v>-0.223</v>
      </c>
      <c r="LI135" s="57">
        <v>-0.25</v>
      </c>
      <c r="LJ135" s="57">
        <v>-0.26600000000000001</v>
      </c>
      <c r="LK135" s="57">
        <v>-0.2291</v>
      </c>
      <c r="LL135" s="57">
        <v>-0.2165</v>
      </c>
      <c r="LM135" s="57">
        <v>-0.23910000000000001</v>
      </c>
      <c r="LN135" s="57">
        <v>-0.27160000000000001</v>
      </c>
      <c r="LO135" s="57">
        <v>-0.28110000000000002</v>
      </c>
      <c r="LP135" s="57">
        <v>-0.22850000000000001</v>
      </c>
      <c r="LQ135" s="57">
        <v>-0.22389999999999999</v>
      </c>
      <c r="LR135" s="57">
        <v>-0.2195</v>
      </c>
      <c r="LS135" s="57">
        <v>-0.2326</v>
      </c>
      <c r="LT135" s="57">
        <v>-0.2354</v>
      </c>
      <c r="LU135" s="57">
        <v>-0.24260000000000001</v>
      </c>
      <c r="LV135" s="57">
        <v>-0.27050000000000002</v>
      </c>
      <c r="LW135" s="57">
        <v>-0.31219999999999998</v>
      </c>
      <c r="LX135" s="57">
        <v>-0.25590000000000002</v>
      </c>
      <c r="LY135" s="57">
        <v>-0.28060000000000002</v>
      </c>
      <c r="LZ135" s="57">
        <v>-0.25669999999999998</v>
      </c>
      <c r="MA135" s="57">
        <v>-0.24629999999999999</v>
      </c>
      <c r="MB135" s="57">
        <v>-0.26989999999999997</v>
      </c>
      <c r="MC135" s="57">
        <v>-0.30009999999999998</v>
      </c>
      <c r="MD135" s="57">
        <v>-0.2989</v>
      </c>
      <c r="ME135" s="57">
        <v>-0.36980000000000002</v>
      </c>
      <c r="MF135" s="57">
        <v>-0.37569999999999998</v>
      </c>
      <c r="MG135" s="57">
        <v>-0.373</v>
      </c>
      <c r="MH135" s="57">
        <v>-0.3594</v>
      </c>
      <c r="MI135" s="57">
        <v>-0.33050000000000002</v>
      </c>
      <c r="MJ135" s="57">
        <v>-0.33389999999999997</v>
      </c>
      <c r="MK135" s="57">
        <v>-0.31359999999999999</v>
      </c>
      <c r="ML135" s="57">
        <v>-0.26440000000000002</v>
      </c>
      <c r="MM135" s="57">
        <v>-0.3014</v>
      </c>
      <c r="MN135" s="57">
        <v>-0.27829999999999999</v>
      </c>
      <c r="MO135" s="57">
        <v>-0.28839999999999999</v>
      </c>
      <c r="MP135" s="57">
        <v>-0.30669999999999997</v>
      </c>
      <c r="MQ135" s="57">
        <v>-0.31879999999999997</v>
      </c>
      <c r="MR135" s="57">
        <v>-0.33360000000000001</v>
      </c>
      <c r="MS135" s="57">
        <v>-0.34350000000000003</v>
      </c>
      <c r="MT135" s="57">
        <v>-0.33129999999999998</v>
      </c>
      <c r="MU135" s="57">
        <v>-0.27879999999999999</v>
      </c>
      <c r="MV135" s="57">
        <v>-0.25059999999999999</v>
      </c>
      <c r="MW135" s="57">
        <v>-0.2014</v>
      </c>
      <c r="MX135" s="57">
        <v>-0.19600000000000001</v>
      </c>
      <c r="MY135" s="57">
        <v>-0.18659999999999999</v>
      </c>
      <c r="MZ135" s="29"/>
      <c r="NA135" s="29"/>
      <c r="NB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T135" s="213"/>
    </row>
    <row r="136" spans="162:436" ht="15.75" thickBot="1" x14ac:dyDescent="0.3">
      <c r="FF136" s="213"/>
      <c r="FK136" t="s">
        <v>0</v>
      </c>
      <c r="GC136" t="s">
        <v>0</v>
      </c>
      <c r="GE136" t="s">
        <v>0</v>
      </c>
      <c r="GP136" t="s">
        <v>0</v>
      </c>
      <c r="GU136" t="s">
        <v>0</v>
      </c>
      <c r="GV136" t="s">
        <v>0</v>
      </c>
      <c r="HA136" t="s">
        <v>0</v>
      </c>
      <c r="HD136" t="s">
        <v>0</v>
      </c>
      <c r="HG136" t="s">
        <v>0</v>
      </c>
      <c r="HH136" t="s">
        <v>0</v>
      </c>
      <c r="HL136" t="s">
        <v>0</v>
      </c>
      <c r="HN136" t="s">
        <v>0</v>
      </c>
      <c r="HO136" t="s">
        <v>0</v>
      </c>
      <c r="HQ136" t="s">
        <v>0</v>
      </c>
      <c r="HU136" t="s">
        <v>0</v>
      </c>
      <c r="HW136" t="s">
        <v>0</v>
      </c>
      <c r="HX136" t="s">
        <v>0</v>
      </c>
      <c r="HY136" t="s">
        <v>0</v>
      </c>
      <c r="HZ136" t="s">
        <v>0</v>
      </c>
      <c r="IA136" t="s">
        <v>0</v>
      </c>
      <c r="IB136" t="s">
        <v>0</v>
      </c>
      <c r="IL136" t="s">
        <v>0</v>
      </c>
      <c r="IS136" t="s">
        <v>0</v>
      </c>
      <c r="IX136" t="s">
        <v>0</v>
      </c>
      <c r="JS136" t="s">
        <v>0</v>
      </c>
      <c r="KN136" t="s">
        <v>0</v>
      </c>
      <c r="KQ136" t="s">
        <v>0</v>
      </c>
      <c r="LJ136" t="s">
        <v>0</v>
      </c>
      <c r="LO136" t="s">
        <v>0</v>
      </c>
      <c r="LP136" t="s">
        <v>0</v>
      </c>
      <c r="LV136" t="s">
        <v>0</v>
      </c>
      <c r="LW136" t="s">
        <v>0</v>
      </c>
      <c r="MA136" t="s">
        <v>0</v>
      </c>
      <c r="MH136" t="s">
        <v>0</v>
      </c>
      <c r="MI136" t="s">
        <v>0</v>
      </c>
      <c r="MK136" t="s">
        <v>0</v>
      </c>
      <c r="MO136" t="s">
        <v>0</v>
      </c>
      <c r="MS136" t="s">
        <v>0</v>
      </c>
      <c r="MV136" t="s">
        <v>0</v>
      </c>
      <c r="MY136" t="s">
        <v>0</v>
      </c>
      <c r="NA136" s="34"/>
      <c r="NC136" t="s">
        <v>0</v>
      </c>
      <c r="NE136" t="s">
        <v>0</v>
      </c>
      <c r="NI136" t="s">
        <v>0</v>
      </c>
      <c r="NN136" t="s">
        <v>0</v>
      </c>
      <c r="NT136" t="s">
        <v>0</v>
      </c>
      <c r="NY136" t="s">
        <v>0</v>
      </c>
      <c r="NZ136" t="s">
        <v>0</v>
      </c>
      <c r="OK136" t="s">
        <v>0</v>
      </c>
      <c r="OL136" t="s">
        <v>0</v>
      </c>
      <c r="OM136" t="s">
        <v>0</v>
      </c>
      <c r="ON136" t="s">
        <v>0</v>
      </c>
      <c r="OO136" t="s">
        <v>0</v>
      </c>
      <c r="OP136" t="s">
        <v>0</v>
      </c>
      <c r="OQ136" t="s">
        <v>0</v>
      </c>
      <c r="OS136" t="s">
        <v>0</v>
      </c>
      <c r="OU136" t="s">
        <v>0</v>
      </c>
      <c r="OV136" t="s">
        <v>0</v>
      </c>
      <c r="PB136" t="s">
        <v>0</v>
      </c>
      <c r="PC136" t="s">
        <v>0</v>
      </c>
      <c r="PD136" t="s">
        <v>0</v>
      </c>
      <c r="PE136" t="s">
        <v>0</v>
      </c>
      <c r="PG136" t="s">
        <v>0</v>
      </c>
      <c r="PH136" t="s">
        <v>0</v>
      </c>
      <c r="PI136" t="s">
        <v>0</v>
      </c>
      <c r="PT136" s="213"/>
    </row>
    <row r="137" spans="162:436" ht="15.75" thickBot="1" x14ac:dyDescent="0.3">
      <c r="FF137" s="213"/>
      <c r="FG137" s="201" t="s">
        <v>28</v>
      </c>
      <c r="FI137" t="s">
        <v>0</v>
      </c>
      <c r="FJ137" t="s">
        <v>0</v>
      </c>
      <c r="FP137" t="s">
        <v>0</v>
      </c>
      <c r="FU137" t="s">
        <v>0</v>
      </c>
      <c r="FV137" t="s">
        <v>0</v>
      </c>
      <c r="FX137" t="s">
        <v>0</v>
      </c>
      <c r="FY137" t="s">
        <v>0</v>
      </c>
      <c r="FZ137" t="s">
        <v>0</v>
      </c>
      <c r="GC137" t="s">
        <v>0</v>
      </c>
      <c r="GD137" t="s">
        <v>0</v>
      </c>
      <c r="GE137" s="32" t="s">
        <v>28</v>
      </c>
      <c r="GF137" t="s">
        <v>0</v>
      </c>
      <c r="GG137" t="s">
        <v>0</v>
      </c>
      <c r="GI137" t="s">
        <v>0</v>
      </c>
      <c r="GJ137" t="s">
        <v>0</v>
      </c>
      <c r="GK137" t="s">
        <v>0</v>
      </c>
      <c r="GL137" t="s">
        <v>0</v>
      </c>
      <c r="GM137" t="s">
        <v>0</v>
      </c>
      <c r="GN137" t="s">
        <v>0</v>
      </c>
      <c r="GO137" t="s">
        <v>0</v>
      </c>
      <c r="GQ137" t="s">
        <v>0</v>
      </c>
      <c r="GR137" t="s">
        <v>0</v>
      </c>
      <c r="GS137" t="s">
        <v>0</v>
      </c>
      <c r="GT137" t="s">
        <v>0</v>
      </c>
      <c r="GU137" t="s">
        <v>0</v>
      </c>
      <c r="GV137" t="s">
        <v>0</v>
      </c>
      <c r="GW137" t="s">
        <v>0</v>
      </c>
      <c r="GY137" t="s">
        <v>0</v>
      </c>
      <c r="GZ137" s="32" t="s">
        <v>28</v>
      </c>
      <c r="HA137" t="s">
        <v>0</v>
      </c>
      <c r="HC137" t="s">
        <v>0</v>
      </c>
      <c r="HD137" t="s">
        <v>0</v>
      </c>
      <c r="HF137" t="s">
        <v>0</v>
      </c>
      <c r="HG137" t="s">
        <v>0</v>
      </c>
      <c r="HH137" t="s">
        <v>0</v>
      </c>
      <c r="HL137" t="s">
        <v>0</v>
      </c>
      <c r="HN137" t="s">
        <v>0</v>
      </c>
      <c r="HP137" t="s">
        <v>0</v>
      </c>
      <c r="HS137" t="s">
        <v>0</v>
      </c>
      <c r="HV137" t="s">
        <v>0</v>
      </c>
      <c r="HW137" s="32" t="s">
        <v>28</v>
      </c>
      <c r="HX137" t="s">
        <v>0</v>
      </c>
      <c r="HY137" t="s">
        <v>0</v>
      </c>
      <c r="HZ137" t="s">
        <v>0</v>
      </c>
      <c r="IA137" t="s">
        <v>0</v>
      </c>
      <c r="IB137" t="s">
        <v>0</v>
      </c>
      <c r="IC137" t="s">
        <v>0</v>
      </c>
      <c r="IE137" t="s">
        <v>0</v>
      </c>
      <c r="IF137" t="s">
        <v>0</v>
      </c>
      <c r="IG137" t="s">
        <v>0</v>
      </c>
      <c r="IH137" t="s">
        <v>0</v>
      </c>
      <c r="II137" t="s">
        <v>0</v>
      </c>
      <c r="IJ137" t="s">
        <v>0</v>
      </c>
      <c r="IK137" t="s">
        <v>0</v>
      </c>
      <c r="IM137" t="s">
        <v>0</v>
      </c>
      <c r="IN137" t="s">
        <v>0</v>
      </c>
      <c r="IP137" t="s">
        <v>0</v>
      </c>
      <c r="IQ137" t="s">
        <v>0</v>
      </c>
      <c r="IR137" t="s">
        <v>0</v>
      </c>
      <c r="IS137" t="s">
        <v>0</v>
      </c>
      <c r="IT137" s="32" t="s">
        <v>28</v>
      </c>
      <c r="IU137" t="s">
        <v>0</v>
      </c>
      <c r="IV137" t="s">
        <v>0</v>
      </c>
      <c r="IW137" t="s">
        <v>0</v>
      </c>
      <c r="IX137" t="s">
        <v>0</v>
      </c>
      <c r="IY137" t="s">
        <v>0</v>
      </c>
      <c r="IZ137" t="s">
        <v>0</v>
      </c>
      <c r="JA137" t="s">
        <v>0</v>
      </c>
      <c r="JB137" t="s">
        <v>0</v>
      </c>
      <c r="JC137" t="s">
        <v>0</v>
      </c>
      <c r="JD137" t="s">
        <v>0</v>
      </c>
      <c r="JE137" t="s">
        <v>0</v>
      </c>
      <c r="JG137" t="s">
        <v>0</v>
      </c>
      <c r="JH137" t="s">
        <v>0</v>
      </c>
      <c r="JI137" t="s">
        <v>0</v>
      </c>
      <c r="JJ137" t="s">
        <v>0</v>
      </c>
      <c r="JK137" t="s">
        <v>0</v>
      </c>
      <c r="JL137" t="s">
        <v>0</v>
      </c>
      <c r="JM137" t="s">
        <v>0</v>
      </c>
      <c r="JN137" t="s">
        <v>0</v>
      </c>
      <c r="JO137" t="s">
        <v>0</v>
      </c>
      <c r="JP137" s="32" t="s">
        <v>28</v>
      </c>
      <c r="JR137" t="s">
        <v>0</v>
      </c>
      <c r="JS137" t="s">
        <v>0</v>
      </c>
      <c r="JT137" t="s">
        <v>0</v>
      </c>
      <c r="JU137" t="s">
        <v>0</v>
      </c>
      <c r="JV137" t="s">
        <v>0</v>
      </c>
      <c r="JW137" t="s">
        <v>0</v>
      </c>
      <c r="JX137" t="s">
        <v>0</v>
      </c>
      <c r="JY137" t="s">
        <v>0</v>
      </c>
      <c r="JZ137" t="s">
        <v>0</v>
      </c>
      <c r="KA137" t="s">
        <v>0</v>
      </c>
      <c r="KB137" t="s">
        <v>0</v>
      </c>
      <c r="KC137" t="s">
        <v>0</v>
      </c>
      <c r="KD137" t="s">
        <v>0</v>
      </c>
      <c r="KE137" t="s">
        <v>0</v>
      </c>
      <c r="KF137" t="s">
        <v>0</v>
      </c>
      <c r="KG137" t="s">
        <v>0</v>
      </c>
      <c r="KH137" t="s">
        <v>0</v>
      </c>
      <c r="KI137" t="s">
        <v>0</v>
      </c>
      <c r="KJ137" t="s">
        <v>0</v>
      </c>
      <c r="KK137" t="s">
        <v>0</v>
      </c>
      <c r="KL137" t="s">
        <v>0</v>
      </c>
      <c r="KM137" s="32" t="s">
        <v>28</v>
      </c>
      <c r="KO137" t="s">
        <v>0</v>
      </c>
      <c r="KP137" t="s">
        <v>0</v>
      </c>
      <c r="KQ137" t="s">
        <v>0</v>
      </c>
      <c r="KR137" t="s">
        <v>0</v>
      </c>
      <c r="KS137" t="s">
        <v>0</v>
      </c>
      <c r="KT137" t="s">
        <v>0</v>
      </c>
      <c r="KU137" t="s">
        <v>0</v>
      </c>
      <c r="KV137" t="s">
        <v>0</v>
      </c>
      <c r="KX137" t="s">
        <v>0</v>
      </c>
      <c r="KY137" t="s">
        <v>0</v>
      </c>
      <c r="LA137" t="s">
        <v>0</v>
      </c>
      <c r="LC137" t="s">
        <v>0</v>
      </c>
      <c r="LD137" t="s">
        <v>0</v>
      </c>
      <c r="LF137" t="s">
        <v>0</v>
      </c>
      <c r="LG137" t="s">
        <v>0</v>
      </c>
      <c r="LI137" t="s">
        <v>0</v>
      </c>
      <c r="LJ137" t="s">
        <v>0</v>
      </c>
      <c r="LK137" s="32" t="s">
        <v>28</v>
      </c>
      <c r="LL137" t="s">
        <v>0</v>
      </c>
      <c r="LM137" t="s">
        <v>0</v>
      </c>
      <c r="LN137" t="s">
        <v>0</v>
      </c>
      <c r="LP137" t="s">
        <v>0</v>
      </c>
      <c r="LQ137" t="s">
        <v>0</v>
      </c>
      <c r="LR137" t="s">
        <v>0</v>
      </c>
      <c r="LS137" t="s">
        <v>0</v>
      </c>
      <c r="LT137" t="s">
        <v>0</v>
      </c>
      <c r="LU137" t="s">
        <v>0</v>
      </c>
      <c r="LV137" t="s">
        <v>0</v>
      </c>
      <c r="LW137" t="s">
        <v>0</v>
      </c>
      <c r="LX137" t="s">
        <v>0</v>
      </c>
      <c r="LY137" t="s">
        <v>0</v>
      </c>
      <c r="LZ137" t="s">
        <v>0</v>
      </c>
      <c r="MA137" t="s">
        <v>0</v>
      </c>
      <c r="MB137" t="s">
        <v>0</v>
      </c>
      <c r="MC137" t="s">
        <v>0</v>
      </c>
      <c r="MD137" t="s">
        <v>0</v>
      </c>
      <c r="MF137" t="s">
        <v>0</v>
      </c>
      <c r="MG137" s="32" t="s">
        <v>28</v>
      </c>
      <c r="MI137" t="s">
        <v>0</v>
      </c>
      <c r="MJ137" t="s">
        <v>0</v>
      </c>
      <c r="MK137" t="s">
        <v>0</v>
      </c>
      <c r="ML137" t="s">
        <v>0</v>
      </c>
      <c r="MM137" t="s">
        <v>0</v>
      </c>
      <c r="MN137" t="s">
        <v>0</v>
      </c>
      <c r="MO137" t="s">
        <v>0</v>
      </c>
      <c r="MQ137" t="s">
        <v>0</v>
      </c>
      <c r="MR137" t="s">
        <v>0</v>
      </c>
      <c r="MS137" t="s">
        <v>0</v>
      </c>
      <c r="MT137" t="s">
        <v>0</v>
      </c>
      <c r="MV137" t="s">
        <v>0</v>
      </c>
      <c r="MW137" t="s">
        <v>0</v>
      </c>
      <c r="MX137" t="s">
        <v>0</v>
      </c>
      <c r="MY137" t="s">
        <v>0</v>
      </c>
      <c r="NA137" t="s">
        <v>0</v>
      </c>
      <c r="NC137" t="s">
        <v>0</v>
      </c>
      <c r="ND137" s="32" t="s">
        <v>28</v>
      </c>
      <c r="NE137" t="s">
        <v>0</v>
      </c>
      <c r="NF137" t="s">
        <v>0</v>
      </c>
      <c r="NG137" t="s">
        <v>0</v>
      </c>
      <c r="NH137" t="s">
        <v>0</v>
      </c>
      <c r="NI137" t="s">
        <v>0</v>
      </c>
      <c r="NL137" t="s">
        <v>0</v>
      </c>
      <c r="NM137" t="s">
        <v>0</v>
      </c>
      <c r="NN137" t="s">
        <v>0</v>
      </c>
      <c r="NQ137" t="s">
        <v>0</v>
      </c>
      <c r="NS137" t="s">
        <v>0</v>
      </c>
      <c r="NT137" t="s">
        <v>0</v>
      </c>
      <c r="NZ137" t="s">
        <v>0</v>
      </c>
      <c r="OA137" s="32" t="s">
        <v>28</v>
      </c>
      <c r="OI137" t="s">
        <v>0</v>
      </c>
      <c r="OJ137" t="s">
        <v>0</v>
      </c>
      <c r="ON137" t="s">
        <v>0</v>
      </c>
      <c r="OV137" t="s">
        <v>0</v>
      </c>
      <c r="OW137" s="32" t="s">
        <v>28</v>
      </c>
      <c r="OZ137" t="s">
        <v>0</v>
      </c>
      <c r="PT137" s="213"/>
    </row>
    <row r="138" spans="162:436" ht="15.75" thickBot="1" x14ac:dyDescent="0.3">
      <c r="FF138" s="213"/>
      <c r="FG138" s="202">
        <v>43466</v>
      </c>
      <c r="FH138" s="22">
        <v>43467</v>
      </c>
      <c r="FI138" s="22">
        <v>43468</v>
      </c>
      <c r="FJ138" s="22">
        <v>43471</v>
      </c>
      <c r="FK138" s="22">
        <v>43472</v>
      </c>
      <c r="FL138" s="22">
        <v>43473</v>
      </c>
      <c r="FM138" s="22">
        <v>43474</v>
      </c>
      <c r="FN138" s="33" t="s">
        <v>29</v>
      </c>
      <c r="FO138" s="22">
        <v>43478</v>
      </c>
      <c r="FP138" s="22">
        <v>43479</v>
      </c>
      <c r="FQ138" s="22">
        <v>43480</v>
      </c>
      <c r="FR138" s="22">
        <v>43481</v>
      </c>
      <c r="FS138" s="22">
        <v>43482</v>
      </c>
      <c r="FT138" s="22">
        <v>43485</v>
      </c>
      <c r="FU138" s="22">
        <v>43486</v>
      </c>
      <c r="FV138" s="22">
        <v>43487</v>
      </c>
      <c r="FW138" s="22">
        <v>43488</v>
      </c>
      <c r="FX138" s="22">
        <v>43489</v>
      </c>
      <c r="FY138" s="22">
        <v>43492</v>
      </c>
      <c r="FZ138" s="22">
        <v>43493</v>
      </c>
      <c r="GA138" s="22">
        <v>43494</v>
      </c>
      <c r="GB138" s="22">
        <v>43495</v>
      </c>
      <c r="GC138" s="22">
        <v>43496</v>
      </c>
      <c r="GE138" s="22">
        <v>43499</v>
      </c>
      <c r="GF138" s="22">
        <v>43500</v>
      </c>
      <c r="GG138" s="22">
        <v>43501</v>
      </c>
      <c r="GH138" s="22">
        <v>43502</v>
      </c>
      <c r="GI138" s="33" t="s">
        <v>186</v>
      </c>
      <c r="GJ138" s="22">
        <v>43506</v>
      </c>
      <c r="GK138" s="22">
        <v>43507</v>
      </c>
      <c r="GL138" s="22">
        <v>43508</v>
      </c>
      <c r="GM138" s="22">
        <v>43509</v>
      </c>
      <c r="GN138" s="22">
        <v>43510</v>
      </c>
      <c r="GO138" s="22">
        <v>43513</v>
      </c>
      <c r="GP138" s="22">
        <v>43514</v>
      </c>
      <c r="GQ138" s="22">
        <v>43515</v>
      </c>
      <c r="GR138" s="22">
        <v>43516</v>
      </c>
      <c r="GS138" s="22">
        <v>43517</v>
      </c>
      <c r="GT138" s="22">
        <v>43520</v>
      </c>
      <c r="GU138" s="22">
        <v>43521</v>
      </c>
      <c r="GV138" s="22">
        <v>43522</v>
      </c>
      <c r="GW138" s="22">
        <v>43523</v>
      </c>
      <c r="GX138" s="22">
        <v>43524</v>
      </c>
      <c r="GZ138" s="22">
        <v>43526</v>
      </c>
      <c r="HA138" s="22">
        <v>43527</v>
      </c>
      <c r="HB138" s="22">
        <v>43528</v>
      </c>
      <c r="HC138" s="22">
        <v>43529</v>
      </c>
      <c r="HD138" s="33" t="s">
        <v>29</v>
      </c>
      <c r="HE138" s="22">
        <v>43533</v>
      </c>
      <c r="HF138" s="22">
        <v>43534</v>
      </c>
      <c r="HG138" s="22">
        <v>43535</v>
      </c>
      <c r="HH138" s="22">
        <v>43536</v>
      </c>
      <c r="HI138" s="22">
        <v>43537</v>
      </c>
      <c r="HJ138" s="22">
        <v>43540</v>
      </c>
      <c r="HK138" s="22">
        <v>43541</v>
      </c>
      <c r="HL138" s="22">
        <v>43542</v>
      </c>
      <c r="HM138" s="22">
        <v>43543</v>
      </c>
      <c r="HN138" s="22">
        <v>43544</v>
      </c>
      <c r="HO138" s="22">
        <v>43547</v>
      </c>
      <c r="HP138" s="22">
        <v>43548</v>
      </c>
      <c r="HQ138" s="22">
        <v>43549</v>
      </c>
      <c r="HR138" s="22">
        <v>43550</v>
      </c>
      <c r="HS138" s="22">
        <v>43551</v>
      </c>
      <c r="HT138" s="22">
        <v>43554</v>
      </c>
      <c r="HU138" s="22">
        <v>43555</v>
      </c>
      <c r="HW138" s="22">
        <v>43556</v>
      </c>
      <c r="HX138" s="22">
        <v>43557</v>
      </c>
      <c r="HY138" s="33" t="s">
        <v>29</v>
      </c>
      <c r="HZ138" s="22">
        <v>43561</v>
      </c>
      <c r="IA138" s="22">
        <v>43562</v>
      </c>
      <c r="IB138" s="22">
        <v>43563</v>
      </c>
      <c r="IC138" s="22">
        <v>43564</v>
      </c>
      <c r="ID138" s="22">
        <v>43565</v>
      </c>
      <c r="IE138" s="22">
        <v>43568</v>
      </c>
      <c r="IF138" s="22">
        <v>43569</v>
      </c>
      <c r="IG138" s="22">
        <v>43570</v>
      </c>
      <c r="IH138" s="22">
        <v>43571</v>
      </c>
      <c r="II138" s="22">
        <v>43572</v>
      </c>
      <c r="IJ138" s="22">
        <v>43575</v>
      </c>
      <c r="IK138" s="22">
        <v>43576</v>
      </c>
      <c r="IL138" s="22">
        <v>43577</v>
      </c>
      <c r="IM138" s="22">
        <v>43578</v>
      </c>
      <c r="IN138" s="22">
        <v>43579</v>
      </c>
      <c r="IO138" s="22">
        <v>43582</v>
      </c>
      <c r="IP138" s="22">
        <v>43583</v>
      </c>
      <c r="IQ138" s="22">
        <v>43584</v>
      </c>
      <c r="IR138" s="22">
        <v>43585</v>
      </c>
      <c r="IT138" s="22">
        <v>43586</v>
      </c>
      <c r="IU138" s="22">
        <v>43589</v>
      </c>
      <c r="IV138" s="22">
        <v>43590</v>
      </c>
      <c r="IW138" s="22">
        <v>43591</v>
      </c>
      <c r="IX138" s="22">
        <v>43592</v>
      </c>
      <c r="IY138" s="33" t="s">
        <v>29</v>
      </c>
      <c r="IZ138" s="22">
        <v>43596</v>
      </c>
      <c r="JA138" s="22">
        <v>43597</v>
      </c>
      <c r="JB138" s="22">
        <v>43598</v>
      </c>
      <c r="JC138" s="22">
        <v>43599</v>
      </c>
      <c r="JD138" s="22">
        <v>43600</v>
      </c>
      <c r="JE138" s="22">
        <v>43603</v>
      </c>
      <c r="JF138" s="22">
        <v>43604</v>
      </c>
      <c r="JG138" s="22">
        <v>43605</v>
      </c>
      <c r="JH138" s="22">
        <v>43606</v>
      </c>
      <c r="JI138" s="22">
        <v>43607</v>
      </c>
      <c r="JJ138" s="22">
        <v>43610</v>
      </c>
      <c r="JK138" s="22">
        <v>43611</v>
      </c>
      <c r="JL138" s="22">
        <v>43612</v>
      </c>
      <c r="JM138" s="22">
        <v>43613</v>
      </c>
      <c r="JN138" s="22">
        <v>43614</v>
      </c>
      <c r="JO138" t="s">
        <v>0</v>
      </c>
      <c r="JP138" s="22">
        <v>43617</v>
      </c>
      <c r="JQ138" s="22">
        <v>43618</v>
      </c>
      <c r="JR138" s="22">
        <v>43619</v>
      </c>
      <c r="JS138" s="22">
        <v>43620</v>
      </c>
      <c r="JT138" s="33" t="s">
        <v>29</v>
      </c>
      <c r="JU138" s="22">
        <v>43624</v>
      </c>
      <c r="JV138" s="22">
        <v>43625</v>
      </c>
      <c r="JW138" s="22">
        <v>43626</v>
      </c>
      <c r="JX138" s="22">
        <v>43627</v>
      </c>
      <c r="JY138" s="22">
        <v>43628</v>
      </c>
      <c r="JZ138" s="22">
        <v>43631</v>
      </c>
      <c r="KA138" s="22">
        <v>43632</v>
      </c>
      <c r="KB138" s="22">
        <v>43633</v>
      </c>
      <c r="KC138" s="22">
        <v>43634</v>
      </c>
      <c r="KD138" s="22">
        <v>43635</v>
      </c>
      <c r="KE138" s="22">
        <v>43638</v>
      </c>
      <c r="KF138" s="22">
        <v>43639</v>
      </c>
      <c r="KG138" s="22">
        <v>43640</v>
      </c>
      <c r="KH138" s="22">
        <v>43641</v>
      </c>
      <c r="KI138" s="22">
        <v>43642</v>
      </c>
      <c r="KJ138" s="22">
        <v>43645</v>
      </c>
      <c r="KK138" s="22">
        <v>43646</v>
      </c>
      <c r="KM138" s="22">
        <v>43647</v>
      </c>
      <c r="KN138" s="33" t="s">
        <v>29</v>
      </c>
      <c r="KO138" s="22">
        <v>44015</v>
      </c>
      <c r="KP138" s="22">
        <v>43652</v>
      </c>
      <c r="KQ138" s="22">
        <v>43653</v>
      </c>
      <c r="KR138" s="22">
        <v>43654</v>
      </c>
      <c r="KS138" s="22">
        <v>43655</v>
      </c>
      <c r="KT138" s="22">
        <v>43656</v>
      </c>
      <c r="KU138" s="22">
        <v>43659</v>
      </c>
      <c r="KV138" s="22">
        <v>43660</v>
      </c>
      <c r="KW138" s="22">
        <v>43661</v>
      </c>
      <c r="KX138" s="22">
        <v>43662</v>
      </c>
      <c r="KY138" s="22">
        <v>43663</v>
      </c>
      <c r="KZ138" s="22">
        <v>43666</v>
      </c>
      <c r="LA138" s="22">
        <v>43667</v>
      </c>
      <c r="LB138" s="22">
        <v>43668</v>
      </c>
      <c r="LC138" s="22">
        <v>43669</v>
      </c>
      <c r="LD138" s="22">
        <v>43670</v>
      </c>
      <c r="LE138" s="22">
        <v>43673</v>
      </c>
      <c r="LF138" s="22">
        <v>43674</v>
      </c>
      <c r="LG138" s="22">
        <v>43675</v>
      </c>
      <c r="LH138" s="22">
        <v>43676</v>
      </c>
      <c r="LI138" s="22">
        <v>43677</v>
      </c>
      <c r="LJ138" t="s">
        <v>0</v>
      </c>
      <c r="LK138" s="22">
        <v>43680</v>
      </c>
      <c r="LL138" s="22">
        <v>43681</v>
      </c>
      <c r="LM138" s="22">
        <v>43682</v>
      </c>
      <c r="LN138" s="22">
        <v>43683</v>
      </c>
      <c r="LO138" s="33" t="s">
        <v>29</v>
      </c>
      <c r="LP138" s="22">
        <v>43687</v>
      </c>
      <c r="LQ138" s="22">
        <v>43688</v>
      </c>
      <c r="LR138" s="22">
        <v>43689</v>
      </c>
      <c r="LS138" s="22">
        <v>43690</v>
      </c>
      <c r="LT138" s="22">
        <v>43691</v>
      </c>
      <c r="LU138" s="22">
        <v>43694</v>
      </c>
      <c r="LV138" s="22">
        <v>43695</v>
      </c>
      <c r="LW138" s="22">
        <v>43696</v>
      </c>
      <c r="LX138" s="22">
        <v>43697</v>
      </c>
      <c r="LY138" s="22">
        <v>43698</v>
      </c>
      <c r="LZ138" s="22">
        <v>43701</v>
      </c>
      <c r="MA138" s="22">
        <v>43702</v>
      </c>
      <c r="MB138" s="22">
        <v>43703</v>
      </c>
      <c r="MC138" s="22">
        <v>43704</v>
      </c>
      <c r="MD138" s="22">
        <v>43705</v>
      </c>
      <c r="ME138" s="22">
        <v>43708</v>
      </c>
      <c r="MF138" t="s">
        <v>0</v>
      </c>
      <c r="MG138" s="22">
        <v>43709</v>
      </c>
      <c r="MH138" s="22">
        <v>43710</v>
      </c>
      <c r="MI138" s="22">
        <v>43711</v>
      </c>
      <c r="MJ138" s="33" t="s">
        <v>29</v>
      </c>
      <c r="MK138" s="22">
        <v>43715</v>
      </c>
      <c r="ML138" s="22">
        <v>43716</v>
      </c>
      <c r="MM138" s="22">
        <v>43717</v>
      </c>
      <c r="MN138" s="22">
        <v>43718</v>
      </c>
      <c r="MO138" s="22">
        <v>43719</v>
      </c>
      <c r="MP138" s="22">
        <v>43722</v>
      </c>
      <c r="MQ138" s="22">
        <v>43723</v>
      </c>
      <c r="MR138" s="22">
        <v>43724</v>
      </c>
      <c r="MS138" s="22">
        <v>43725</v>
      </c>
      <c r="MT138" s="22">
        <v>43726</v>
      </c>
      <c r="MU138" s="22">
        <v>43729</v>
      </c>
      <c r="MV138" s="22">
        <v>43730</v>
      </c>
      <c r="MW138" s="22">
        <v>43731</v>
      </c>
      <c r="MX138" s="22">
        <v>43732</v>
      </c>
      <c r="MY138" s="22">
        <v>43733</v>
      </c>
      <c r="MZ138" s="22">
        <v>43736</v>
      </c>
      <c r="NA138" s="22">
        <v>43737</v>
      </c>
      <c r="NB138" s="23">
        <v>43738</v>
      </c>
      <c r="NC138" t="s">
        <v>0</v>
      </c>
      <c r="ND138" s="23">
        <v>43739</v>
      </c>
      <c r="NE138" s="23">
        <v>43740</v>
      </c>
      <c r="NF138" s="23">
        <v>43743</v>
      </c>
      <c r="NG138" s="23">
        <v>43744</v>
      </c>
      <c r="NH138" s="23">
        <v>43745</v>
      </c>
      <c r="NI138" s="23">
        <v>43746</v>
      </c>
      <c r="NJ138" s="23">
        <v>43747</v>
      </c>
      <c r="NK138" s="23">
        <v>43750</v>
      </c>
      <c r="NL138" s="23">
        <v>43751</v>
      </c>
      <c r="NM138" s="23">
        <v>43752</v>
      </c>
      <c r="NN138" s="23">
        <v>43753</v>
      </c>
      <c r="NO138" s="23">
        <v>43754</v>
      </c>
      <c r="NP138" s="23">
        <v>43757</v>
      </c>
      <c r="NQ138" s="23">
        <v>43758</v>
      </c>
      <c r="NR138" s="23">
        <v>43759</v>
      </c>
      <c r="NS138" s="23">
        <v>43760</v>
      </c>
      <c r="NT138" s="23">
        <v>43761</v>
      </c>
      <c r="NU138" s="23">
        <v>43764</v>
      </c>
      <c r="NV138" s="23">
        <v>43765</v>
      </c>
      <c r="NW138" s="23">
        <v>43766</v>
      </c>
      <c r="NX138" s="23">
        <v>43767</v>
      </c>
      <c r="NY138" s="22">
        <v>43768</v>
      </c>
      <c r="NZ138" t="s">
        <v>0</v>
      </c>
      <c r="OA138" s="22">
        <v>43771</v>
      </c>
      <c r="OB138" s="22">
        <v>43772</v>
      </c>
      <c r="OC138" s="22">
        <v>43773</v>
      </c>
      <c r="OD138" s="22">
        <v>43774</v>
      </c>
      <c r="OE138" s="33" t="s">
        <v>29</v>
      </c>
      <c r="OF138" s="22">
        <v>43778</v>
      </c>
      <c r="OG138" s="22">
        <v>43779</v>
      </c>
      <c r="OH138" s="22">
        <v>43780</v>
      </c>
      <c r="OI138" s="22">
        <v>43781</v>
      </c>
      <c r="OJ138" s="22">
        <v>43782</v>
      </c>
      <c r="OK138" s="22">
        <v>43785</v>
      </c>
      <c r="OL138" s="22">
        <v>43786</v>
      </c>
      <c r="OM138" s="22">
        <v>43787</v>
      </c>
      <c r="ON138" s="22">
        <v>43788</v>
      </c>
      <c r="OO138" s="22">
        <v>43789</v>
      </c>
      <c r="OP138" s="22">
        <v>43792</v>
      </c>
      <c r="OQ138" s="22">
        <v>43793</v>
      </c>
      <c r="OR138" s="22">
        <v>43794</v>
      </c>
      <c r="OS138" s="22">
        <v>43795</v>
      </c>
      <c r="OT138" s="22">
        <v>43796</v>
      </c>
      <c r="OU138" s="23">
        <v>43799</v>
      </c>
      <c r="OV138" t="s">
        <v>0</v>
      </c>
      <c r="OW138" s="22">
        <v>43800</v>
      </c>
      <c r="OX138" s="22">
        <v>43801</v>
      </c>
      <c r="OY138" s="22">
        <v>43802</v>
      </c>
      <c r="OZ138" s="33" t="s">
        <v>29</v>
      </c>
      <c r="PA138" s="23">
        <v>43806</v>
      </c>
      <c r="PB138" s="22">
        <v>43807</v>
      </c>
      <c r="PC138" s="22">
        <v>43808</v>
      </c>
      <c r="PD138" s="22">
        <v>43809</v>
      </c>
      <c r="PE138" s="22">
        <v>43810</v>
      </c>
      <c r="PF138" s="23">
        <v>43813</v>
      </c>
      <c r="PG138" s="22">
        <v>43814</v>
      </c>
      <c r="PH138" s="22">
        <v>43815</v>
      </c>
      <c r="PI138" s="22">
        <v>43816</v>
      </c>
      <c r="PJ138" s="22">
        <v>43817</v>
      </c>
      <c r="PK138" s="23">
        <v>43820</v>
      </c>
      <c r="PL138" s="22">
        <v>43821</v>
      </c>
      <c r="PM138" s="22">
        <v>43822</v>
      </c>
      <c r="PN138" s="22">
        <v>43823</v>
      </c>
      <c r="PO138" s="22">
        <v>43824</v>
      </c>
      <c r="PP138" s="22">
        <v>43827</v>
      </c>
      <c r="PQ138" s="22">
        <v>43828</v>
      </c>
      <c r="PR138" s="22">
        <v>43829</v>
      </c>
      <c r="PS138" s="219">
        <v>43830</v>
      </c>
      <c r="PT138" s="213"/>
    </row>
    <row r="139" spans="162:436" ht="15.75" thickBot="1" x14ac:dyDescent="0.3">
      <c r="FF139" s="213"/>
      <c r="FG139" s="203">
        <v>1.9800000000000002E-2</v>
      </c>
      <c r="FH139" s="57">
        <v>2.63E-2</v>
      </c>
      <c r="FI139" s="60">
        <v>7.7399999999999997E-2</v>
      </c>
      <c r="FJ139" s="55">
        <v>4.0599999999999997E-2</v>
      </c>
      <c r="FK139" s="52">
        <v>7.4800000000000005E-2</v>
      </c>
      <c r="FL139" s="52">
        <v>8.7499999999999994E-2</v>
      </c>
      <c r="FM139" s="52">
        <v>0.11700000000000001</v>
      </c>
      <c r="FN139" s="52">
        <v>0.123</v>
      </c>
      <c r="FO139" s="52">
        <v>0.15909999999999999</v>
      </c>
      <c r="FP139" s="52">
        <v>0.1676</v>
      </c>
      <c r="FQ139" s="52">
        <v>0.15310000000000001</v>
      </c>
      <c r="FR139" s="52">
        <v>0.1653</v>
      </c>
      <c r="FS139" s="52">
        <v>0.20930000000000001</v>
      </c>
      <c r="FT139" s="52">
        <v>0.19969999999999999</v>
      </c>
      <c r="FU139" s="52">
        <v>0.15790000000000001</v>
      </c>
      <c r="FV139" s="52">
        <v>0.15559999999999999</v>
      </c>
      <c r="FW139" s="52">
        <v>0.11840000000000001</v>
      </c>
      <c r="FX139" s="52">
        <v>0.13139999999999999</v>
      </c>
      <c r="FY139" s="52">
        <v>0.15210000000000001</v>
      </c>
      <c r="FZ139" s="52">
        <v>0.1598</v>
      </c>
      <c r="GA139" s="52">
        <v>0.16930000000000001</v>
      </c>
      <c r="GB139" s="52">
        <v>0.16520000000000001</v>
      </c>
      <c r="GC139" s="52">
        <v>0.1522</v>
      </c>
      <c r="GE139" s="53">
        <v>4.87E-2</v>
      </c>
      <c r="GF139" s="53">
        <v>0.1056</v>
      </c>
      <c r="GG139" s="53">
        <v>0.12809999999999999</v>
      </c>
      <c r="GH139" s="53">
        <v>0.12130000000000001</v>
      </c>
      <c r="GI139" s="57">
        <v>9.2299999999999993E-2</v>
      </c>
      <c r="GJ139" s="53">
        <v>9.3399999999999997E-2</v>
      </c>
      <c r="GK139" s="53">
        <v>0.1132</v>
      </c>
      <c r="GL139" s="53">
        <v>0.1404</v>
      </c>
      <c r="GM139" s="53">
        <v>0.1212</v>
      </c>
      <c r="GN139" s="53">
        <v>0.11550000000000001</v>
      </c>
      <c r="GO139" s="53">
        <v>0.1172</v>
      </c>
      <c r="GP139" s="53">
        <v>0.106</v>
      </c>
      <c r="GQ139" s="55">
        <v>0.1168</v>
      </c>
      <c r="GR139" s="57">
        <v>0.15229999999999999</v>
      </c>
      <c r="GS139" s="57">
        <v>0.12180000000000001</v>
      </c>
      <c r="GT139" s="57">
        <v>0.1275</v>
      </c>
      <c r="GU139" s="57">
        <v>0.1145</v>
      </c>
      <c r="GV139" s="57">
        <v>0.14349999999999999</v>
      </c>
      <c r="GW139" s="57">
        <v>0.1095</v>
      </c>
      <c r="GX139" s="60">
        <v>0.1231</v>
      </c>
      <c r="GZ139" s="58">
        <v>7.0300000000000001E-2</v>
      </c>
      <c r="HA139" s="58">
        <v>7.6399999999999996E-2</v>
      </c>
      <c r="HB139" s="53">
        <v>0.1118</v>
      </c>
      <c r="HC139" s="56">
        <v>8.5699999999999998E-2</v>
      </c>
      <c r="HD139" s="56">
        <v>0.1207</v>
      </c>
      <c r="HE139" s="60">
        <v>0.25900000000000001</v>
      </c>
      <c r="HF139" s="56">
        <v>0.184</v>
      </c>
      <c r="HG139" s="56">
        <v>0.20349999999999999</v>
      </c>
      <c r="HH139" s="60">
        <v>0.28820000000000001</v>
      </c>
      <c r="HI139" s="56">
        <v>0.2656</v>
      </c>
      <c r="HJ139" s="56">
        <v>0.29380000000000001</v>
      </c>
      <c r="HK139" s="56">
        <v>0.2782</v>
      </c>
      <c r="HL139" s="56">
        <v>0.3644</v>
      </c>
      <c r="HM139" s="57">
        <v>0.50049999999999994</v>
      </c>
      <c r="HN139" s="57">
        <v>0.45300000000000001</v>
      </c>
      <c r="HO139" s="57">
        <v>0.46989999999999998</v>
      </c>
      <c r="HP139" s="57">
        <v>0.39179999999999998</v>
      </c>
      <c r="HQ139" s="57">
        <v>0.35139999999999999</v>
      </c>
      <c r="HR139" s="58">
        <v>0.30559999999999998</v>
      </c>
      <c r="HS139" s="58">
        <v>0.30270000000000002</v>
      </c>
      <c r="HT139" s="58">
        <v>0.26910000000000001</v>
      </c>
      <c r="HU139" s="58">
        <v>0.26700000000000002</v>
      </c>
      <c r="HW139" s="60">
        <v>6.4899999999999999E-2</v>
      </c>
      <c r="HX139" s="57">
        <v>5.6000000000000001E-2</v>
      </c>
      <c r="HY139" s="57">
        <v>0.1043</v>
      </c>
      <c r="HZ139" s="57">
        <v>8.0199999999999994E-2</v>
      </c>
      <c r="IA139" s="53">
        <v>8.6400000000000005E-2</v>
      </c>
      <c r="IB139" s="53">
        <v>0.1706</v>
      </c>
      <c r="IC139" s="53">
        <v>0.27010000000000001</v>
      </c>
      <c r="ID139" s="53">
        <v>0.28189999999999998</v>
      </c>
      <c r="IE139" s="53">
        <v>0.32400000000000001</v>
      </c>
      <c r="IF139" s="53">
        <v>0.36470000000000002</v>
      </c>
      <c r="IG139" s="53">
        <v>0.27010000000000001</v>
      </c>
      <c r="IH139" s="53">
        <v>0.29949999999999999</v>
      </c>
      <c r="II139" s="53">
        <v>0.318</v>
      </c>
      <c r="IJ139" s="53">
        <v>0.30459999999999998</v>
      </c>
      <c r="IK139" s="53">
        <v>0.2747</v>
      </c>
      <c r="IL139" s="53">
        <v>0.32729999999999998</v>
      </c>
      <c r="IM139" s="53">
        <v>0.37819999999999998</v>
      </c>
      <c r="IN139" s="53">
        <v>0.40250000000000002</v>
      </c>
      <c r="IO139" s="53">
        <v>0.47510000000000002</v>
      </c>
      <c r="IP139" s="53">
        <v>0.50449999999999995</v>
      </c>
      <c r="IQ139" s="53">
        <v>0.54759999999999998</v>
      </c>
      <c r="IR139" s="53">
        <v>0.47420000000000001</v>
      </c>
      <c r="IT139" s="56">
        <v>6.9900000000000004E-2</v>
      </c>
      <c r="IU139" s="60">
        <v>7.8799999999999995E-2</v>
      </c>
      <c r="IV139" s="60">
        <v>0.1028</v>
      </c>
      <c r="IW139" s="60">
        <v>0.16719999999999999</v>
      </c>
      <c r="IX139" s="60">
        <v>0.1047</v>
      </c>
      <c r="IY139" s="53">
        <v>4.9299999999999997E-2</v>
      </c>
      <c r="IZ139" s="57">
        <v>7.0800000000000002E-2</v>
      </c>
      <c r="JA139" s="57">
        <v>7.0900000000000005E-2</v>
      </c>
      <c r="JB139" s="57">
        <v>9.6100000000000005E-2</v>
      </c>
      <c r="JC139" s="57">
        <v>9.6199999999999994E-2</v>
      </c>
      <c r="JD139" s="57">
        <v>0.12609999999999999</v>
      </c>
      <c r="JE139" s="53">
        <v>8.8300000000000003E-2</v>
      </c>
      <c r="JF139" s="53">
        <v>9.6100000000000005E-2</v>
      </c>
      <c r="JG139" s="53">
        <v>0.14560000000000001</v>
      </c>
      <c r="JH139" s="53">
        <v>0.128</v>
      </c>
      <c r="JI139" s="53">
        <v>0.11269999999999999</v>
      </c>
      <c r="JJ139" s="53">
        <v>0.1235</v>
      </c>
      <c r="JK139" s="53">
        <v>0.19800000000000001</v>
      </c>
      <c r="JL139" s="53">
        <v>0.17460000000000001</v>
      </c>
      <c r="JM139" s="53">
        <v>0.17169999999999999</v>
      </c>
      <c r="JN139" s="53">
        <v>0.20330000000000001</v>
      </c>
      <c r="JP139" s="53">
        <v>0.1071</v>
      </c>
      <c r="JQ139" s="53">
        <v>0.20780000000000001</v>
      </c>
      <c r="JR139" s="53">
        <v>0.22209999999999999</v>
      </c>
      <c r="JS139" s="49">
        <v>0.23080000000000001</v>
      </c>
      <c r="JT139" s="49">
        <v>0.28110000000000002</v>
      </c>
      <c r="JU139" s="49">
        <v>0.31390000000000001</v>
      </c>
      <c r="JV139" s="49">
        <v>0.25140000000000001</v>
      </c>
      <c r="JW139" s="49">
        <v>0.25330000000000003</v>
      </c>
      <c r="JX139" s="49">
        <v>0.17349999999999999</v>
      </c>
      <c r="JY139" s="49">
        <v>0.21429999999999999</v>
      </c>
      <c r="JZ139" s="49">
        <v>0.2268</v>
      </c>
      <c r="KA139" s="49">
        <v>0.21049999999999999</v>
      </c>
      <c r="KB139" s="49">
        <v>0.21920000000000001</v>
      </c>
      <c r="KC139" s="49">
        <v>0.2064</v>
      </c>
      <c r="KD139" s="49">
        <v>0.1903</v>
      </c>
      <c r="KE139" s="49">
        <v>0.24349999999999999</v>
      </c>
      <c r="KF139" s="49">
        <v>0.24129999999999999</v>
      </c>
      <c r="KG139" s="49">
        <v>0.1782</v>
      </c>
      <c r="KH139" s="49">
        <v>0.20649999999999999</v>
      </c>
      <c r="KI139" s="49">
        <v>0.2097</v>
      </c>
      <c r="KJ139" s="49">
        <v>0.21199999999999999</v>
      </c>
      <c r="KK139" s="49">
        <v>0.2344</v>
      </c>
      <c r="KM139" s="51">
        <v>3.8300000000000001E-2</v>
      </c>
      <c r="KN139" s="49">
        <v>5.4199999999999998E-2</v>
      </c>
      <c r="KO139" s="49">
        <v>7.0900000000000005E-2</v>
      </c>
      <c r="KP139" s="49">
        <v>6.7599999999999993E-2</v>
      </c>
      <c r="KQ139" s="49">
        <v>6.6299999999999998E-2</v>
      </c>
      <c r="KR139" s="51">
        <v>7.4800000000000005E-2</v>
      </c>
      <c r="KS139" s="51">
        <v>8.43E-2</v>
      </c>
      <c r="KT139" s="51">
        <v>9.6199999999999994E-2</v>
      </c>
      <c r="KU139" s="51">
        <v>5.91E-2</v>
      </c>
      <c r="KV139" s="58">
        <v>6.8699999999999997E-2</v>
      </c>
      <c r="KW139" s="49">
        <v>5.91E-2</v>
      </c>
      <c r="KX139" s="58">
        <v>5.96E-2</v>
      </c>
      <c r="KY139" s="58">
        <v>7.2999999999999995E-2</v>
      </c>
      <c r="KZ139" s="51">
        <v>9.1399999999999995E-2</v>
      </c>
      <c r="LA139" s="53">
        <v>0.13900000000000001</v>
      </c>
      <c r="LB139" s="53">
        <v>0.1457</v>
      </c>
      <c r="LC139" s="58">
        <v>0.12889999999999999</v>
      </c>
      <c r="LD139" s="58">
        <v>0.1502</v>
      </c>
      <c r="LE139" s="58">
        <v>0.18379999999999999</v>
      </c>
      <c r="LF139" s="58">
        <v>0.15759999999999999</v>
      </c>
      <c r="LG139" s="58">
        <v>0.1885</v>
      </c>
      <c r="LH139" s="51">
        <v>0.22389999999999999</v>
      </c>
      <c r="LI139" s="51">
        <v>0.252</v>
      </c>
      <c r="LK139" s="55">
        <v>2.5700000000000001E-2</v>
      </c>
      <c r="LL139" s="55">
        <v>4.6300000000000001E-2</v>
      </c>
      <c r="LM139" s="55">
        <v>5.0200000000000002E-2</v>
      </c>
      <c r="LN139" s="53">
        <v>6.9199999999999998E-2</v>
      </c>
      <c r="LO139" s="53">
        <v>2.7199999999999998E-2</v>
      </c>
      <c r="LP139" s="55">
        <v>4.0300000000000002E-2</v>
      </c>
      <c r="LQ139" s="55">
        <v>8.2299999999999998E-2</v>
      </c>
      <c r="LR139" s="55">
        <v>0.1031</v>
      </c>
      <c r="LS139" s="55">
        <v>0.1195</v>
      </c>
      <c r="LT139" s="55">
        <v>8.6699999999999999E-2</v>
      </c>
      <c r="LU139" s="55">
        <v>9.6799999999999997E-2</v>
      </c>
      <c r="LV139" s="55">
        <v>8.8900000000000007E-2</v>
      </c>
      <c r="LW139" s="55">
        <v>0.109</v>
      </c>
      <c r="LX139" s="55">
        <v>0.1104</v>
      </c>
      <c r="LY139" s="55">
        <v>0.1313</v>
      </c>
      <c r="LZ139" s="55">
        <v>0.1134</v>
      </c>
      <c r="MA139" s="55">
        <v>0.1217</v>
      </c>
      <c r="MB139" s="55">
        <v>0.1077</v>
      </c>
      <c r="MC139" s="55">
        <v>0.1221</v>
      </c>
      <c r="MD139" s="53">
        <v>0.15870000000000001</v>
      </c>
      <c r="ME139" s="53">
        <v>0.16470000000000001</v>
      </c>
      <c r="MG139" s="49">
        <v>3.6400000000000002E-2</v>
      </c>
      <c r="MH139" s="49">
        <v>6.4600000000000005E-2</v>
      </c>
      <c r="MI139" s="52">
        <v>5.0200000000000002E-2</v>
      </c>
      <c r="MJ139" s="52">
        <v>5.1200000000000002E-2</v>
      </c>
      <c r="MK139" s="52">
        <v>8.7599999999999997E-2</v>
      </c>
      <c r="ML139" s="52">
        <v>0.115</v>
      </c>
      <c r="MM139" s="52">
        <v>9.7000000000000003E-2</v>
      </c>
      <c r="MN139" s="52">
        <v>0.1169</v>
      </c>
      <c r="MO139" s="52">
        <v>0.1143</v>
      </c>
      <c r="MP139" s="52">
        <v>0.1232</v>
      </c>
      <c r="MQ139" s="52">
        <v>0.14979999999999999</v>
      </c>
      <c r="MR139" s="52">
        <v>0.17399999999999999</v>
      </c>
      <c r="MS139" s="52">
        <v>0.14849999999999999</v>
      </c>
      <c r="MT139" s="52">
        <v>0.1535</v>
      </c>
      <c r="MU139" s="60">
        <v>0.18729999999999999</v>
      </c>
      <c r="MV139" s="60">
        <v>0.18909999999999999</v>
      </c>
      <c r="MW139" s="52">
        <v>0.2359</v>
      </c>
      <c r="MX139" s="52">
        <v>0.224</v>
      </c>
      <c r="MY139" s="52">
        <v>0.23730000000000001</v>
      </c>
      <c r="MZ139" s="29"/>
      <c r="NA139" s="29"/>
      <c r="NB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20"/>
      <c r="PT139" s="213"/>
    </row>
    <row r="140" spans="162:436" ht="15.75" thickBot="1" x14ac:dyDescent="0.3">
      <c r="FF140" s="213"/>
      <c r="FG140" s="204">
        <v>9.4999999999999998E-3</v>
      </c>
      <c r="FH140" s="55">
        <v>2.5899999999999999E-2</v>
      </c>
      <c r="FI140" s="57">
        <v>4.1099999999999998E-2</v>
      </c>
      <c r="FJ140" s="60">
        <v>3.9199999999999999E-2</v>
      </c>
      <c r="FK140" s="60">
        <v>5.5599999999999997E-2</v>
      </c>
      <c r="FL140" s="57">
        <v>7.0699999999999999E-2</v>
      </c>
      <c r="FM140" s="57">
        <v>8.3299999999999999E-2</v>
      </c>
      <c r="FN140" s="57">
        <v>6.8199999999999997E-2</v>
      </c>
      <c r="FO140" s="57">
        <v>7.1499999999999994E-2</v>
      </c>
      <c r="FP140" s="57">
        <v>7.0900000000000005E-2</v>
      </c>
      <c r="FQ140" s="56">
        <v>8.8300000000000003E-2</v>
      </c>
      <c r="FR140" s="56">
        <v>8.0799999999999997E-2</v>
      </c>
      <c r="FS140" s="57">
        <v>7.4700000000000003E-2</v>
      </c>
      <c r="FT140" s="57">
        <v>7.4099999999999999E-2</v>
      </c>
      <c r="FU140" s="57">
        <v>8.3000000000000004E-2</v>
      </c>
      <c r="FV140" s="57">
        <v>7.9200000000000007E-2</v>
      </c>
      <c r="FW140" s="57">
        <v>8.0799999999999997E-2</v>
      </c>
      <c r="FX140" s="57">
        <v>9.4200000000000006E-2</v>
      </c>
      <c r="FY140" s="57">
        <v>0.1129</v>
      </c>
      <c r="FZ140" s="57">
        <v>0.11799999999999999</v>
      </c>
      <c r="GA140" s="57">
        <v>0.12770000000000001</v>
      </c>
      <c r="GB140" s="57">
        <v>0.12659999999999999</v>
      </c>
      <c r="GC140" s="56">
        <v>0.1389</v>
      </c>
      <c r="GE140" s="57">
        <v>4.0399999999999998E-2</v>
      </c>
      <c r="GF140" s="49">
        <v>7.3800000000000004E-2</v>
      </c>
      <c r="GG140" s="49">
        <v>6.4100000000000004E-2</v>
      </c>
      <c r="GH140" s="57">
        <v>6.1199999999999997E-2</v>
      </c>
      <c r="GI140" s="53">
        <v>7.6499999999999999E-2</v>
      </c>
      <c r="GJ140" s="57">
        <v>9.2299999999999993E-2</v>
      </c>
      <c r="GK140" s="57">
        <v>7.5200000000000003E-2</v>
      </c>
      <c r="GL140" s="49">
        <v>7.0099999999999996E-2</v>
      </c>
      <c r="GM140" s="57">
        <v>7.3499999999999996E-2</v>
      </c>
      <c r="GN140" s="57">
        <v>7.85E-2</v>
      </c>
      <c r="GO140" s="57">
        <v>7.8E-2</v>
      </c>
      <c r="GP140" s="57">
        <v>0.10009999999999999</v>
      </c>
      <c r="GQ140" s="57">
        <v>0.11650000000000001</v>
      </c>
      <c r="GR140" s="55">
        <v>0.12709999999999999</v>
      </c>
      <c r="GS140" s="55">
        <v>0.1216</v>
      </c>
      <c r="GT140" s="55">
        <v>8.2500000000000004E-2</v>
      </c>
      <c r="GU140" s="55">
        <v>7.5999999999999998E-2</v>
      </c>
      <c r="GV140" s="55">
        <v>6.9800000000000001E-2</v>
      </c>
      <c r="GW140" s="58">
        <v>7.3700000000000002E-2</v>
      </c>
      <c r="GX140" s="57">
        <v>0.1166</v>
      </c>
      <c r="GZ140" s="56">
        <v>3.44E-2</v>
      </c>
      <c r="HA140" s="53">
        <v>6.7500000000000004E-2</v>
      </c>
      <c r="HB140" s="58">
        <v>3.5999999999999997E-2</v>
      </c>
      <c r="HC140" s="58">
        <v>7.9600000000000004E-2</v>
      </c>
      <c r="HD140" s="58">
        <v>8.8999999999999996E-2</v>
      </c>
      <c r="HE140" s="56">
        <v>0.2195</v>
      </c>
      <c r="HF140" s="58">
        <v>0.1794</v>
      </c>
      <c r="HG140" s="60">
        <v>0.17580000000000001</v>
      </c>
      <c r="HH140" s="56">
        <v>0.26829999999999998</v>
      </c>
      <c r="HI140" s="58">
        <v>0.2291</v>
      </c>
      <c r="HJ140" s="58">
        <v>0.2833</v>
      </c>
      <c r="HK140" s="58">
        <v>0.255</v>
      </c>
      <c r="HL140" s="58">
        <v>0.33910000000000001</v>
      </c>
      <c r="HM140" s="52">
        <v>0.35189999999999999</v>
      </c>
      <c r="HN140" s="52">
        <v>0.3458</v>
      </c>
      <c r="HO140" s="52">
        <v>0.35510000000000003</v>
      </c>
      <c r="HP140" s="52">
        <v>0.31780000000000003</v>
      </c>
      <c r="HQ140" s="58">
        <v>0.3004</v>
      </c>
      <c r="HR140" s="56">
        <v>0.23760000000000001</v>
      </c>
      <c r="HS140" s="56">
        <v>0.26250000000000001</v>
      </c>
      <c r="HT140" s="56">
        <v>0.2198</v>
      </c>
      <c r="HU140" s="56">
        <v>0.20380000000000001</v>
      </c>
      <c r="HW140" s="57">
        <v>3.7900000000000003E-2</v>
      </c>
      <c r="HX140" s="52">
        <v>5.6000000000000001E-2</v>
      </c>
      <c r="HY140" s="52">
        <v>9.5000000000000001E-2</v>
      </c>
      <c r="HZ140" s="52">
        <v>7.3200000000000001E-2</v>
      </c>
      <c r="IA140" s="52">
        <v>6.5000000000000002E-2</v>
      </c>
      <c r="IB140" s="49">
        <v>7.7499999999999999E-2</v>
      </c>
      <c r="IC140" s="49">
        <v>0.12970000000000001</v>
      </c>
      <c r="ID140" s="49">
        <v>0.11559999999999999</v>
      </c>
      <c r="IE140" s="49">
        <v>0.11269999999999999</v>
      </c>
      <c r="IF140" s="49">
        <v>9.2399999999999996E-2</v>
      </c>
      <c r="IG140" s="51">
        <v>7.2900000000000006E-2</v>
      </c>
      <c r="IH140" s="51">
        <v>5.5199999999999999E-2</v>
      </c>
      <c r="II140" s="51">
        <v>5.2400000000000002E-2</v>
      </c>
      <c r="IJ140" s="49">
        <v>7.9100000000000004E-2</v>
      </c>
      <c r="IK140" s="49">
        <v>2.2100000000000002E-2</v>
      </c>
      <c r="IL140" s="52">
        <v>1.54E-2</v>
      </c>
      <c r="IM140" s="49">
        <v>5.8000000000000003E-2</v>
      </c>
      <c r="IN140" s="49">
        <v>5.8700000000000002E-2</v>
      </c>
      <c r="IO140" s="49">
        <v>8.0699999999999994E-2</v>
      </c>
      <c r="IP140" s="49">
        <v>8.5500000000000007E-2</v>
      </c>
      <c r="IQ140" s="49">
        <v>0.15379999999999999</v>
      </c>
      <c r="IR140" s="49">
        <v>0.13700000000000001</v>
      </c>
      <c r="IT140" s="58">
        <v>5.5599999999999997E-2</v>
      </c>
      <c r="IU140" s="56">
        <v>4.8300000000000003E-2</v>
      </c>
      <c r="IV140" s="57">
        <v>5.7000000000000002E-2</v>
      </c>
      <c r="IW140" s="57">
        <v>9.3299999999999994E-2</v>
      </c>
      <c r="IX140" s="57">
        <v>4.6300000000000001E-2</v>
      </c>
      <c r="IY140" s="60">
        <v>4.3700000000000003E-2</v>
      </c>
      <c r="IZ140" s="53">
        <v>3.9399999999999998E-2</v>
      </c>
      <c r="JA140" s="60">
        <v>3.9800000000000002E-2</v>
      </c>
      <c r="JB140" s="60">
        <v>7.2099999999999997E-2</v>
      </c>
      <c r="JC140" s="60">
        <v>5.4800000000000001E-2</v>
      </c>
      <c r="JD140" s="60">
        <v>9.9500000000000005E-2</v>
      </c>
      <c r="JE140" s="58">
        <v>6.8900000000000003E-2</v>
      </c>
      <c r="JF140" s="58">
        <v>7.0099999999999996E-2</v>
      </c>
      <c r="JG140" s="58">
        <v>7.9200000000000007E-2</v>
      </c>
      <c r="JH140" s="58">
        <v>8.2900000000000001E-2</v>
      </c>
      <c r="JI140" s="58">
        <v>6.7299999999999999E-2</v>
      </c>
      <c r="JJ140" s="57">
        <v>6.3899999999999998E-2</v>
      </c>
      <c r="JK140" s="49">
        <v>8.6099999999999996E-2</v>
      </c>
      <c r="JL140" s="55">
        <v>0.1158</v>
      </c>
      <c r="JM140" s="58">
        <v>0.13139999999999999</v>
      </c>
      <c r="JN140" s="58">
        <v>0.13969999999999999</v>
      </c>
      <c r="JP140" s="49">
        <v>6.5600000000000006E-2</v>
      </c>
      <c r="JQ140" s="49">
        <v>0.14180000000000001</v>
      </c>
      <c r="JR140" s="49">
        <v>0.20180000000000001</v>
      </c>
      <c r="JS140" s="53">
        <v>0.22889999999999999</v>
      </c>
      <c r="JT140" s="53">
        <v>0.25</v>
      </c>
      <c r="JU140" s="53">
        <v>0.27529999999999999</v>
      </c>
      <c r="JV140" s="53">
        <v>0.20100000000000001</v>
      </c>
      <c r="JW140" s="53">
        <v>0.21859999999999999</v>
      </c>
      <c r="JX140" s="53">
        <v>9.8299999999999998E-2</v>
      </c>
      <c r="JY140" s="53">
        <v>0.13089999999999999</v>
      </c>
      <c r="JZ140" s="53">
        <v>0.1734</v>
      </c>
      <c r="KA140" s="53">
        <v>0.14929999999999999</v>
      </c>
      <c r="KB140" s="53">
        <v>0.14050000000000001</v>
      </c>
      <c r="KC140" s="53">
        <v>0.12859999999999999</v>
      </c>
      <c r="KD140" s="53">
        <v>0.12130000000000001</v>
      </c>
      <c r="KE140" s="53">
        <v>0.1663</v>
      </c>
      <c r="KF140" s="53">
        <v>0.1744</v>
      </c>
      <c r="KG140" s="53">
        <v>0.1482</v>
      </c>
      <c r="KH140" s="53">
        <v>0.17080000000000001</v>
      </c>
      <c r="KI140" s="53">
        <v>0.15140000000000001</v>
      </c>
      <c r="KJ140" s="53">
        <v>0.16039999999999999</v>
      </c>
      <c r="KK140" s="53">
        <v>0.18279999999999999</v>
      </c>
      <c r="KM140" s="60">
        <v>2.1499999999999998E-2</v>
      </c>
      <c r="KN140" s="51">
        <v>2.6800000000000001E-2</v>
      </c>
      <c r="KO140" s="51">
        <v>2.8500000000000001E-2</v>
      </c>
      <c r="KP140" s="53">
        <v>4.4400000000000002E-2</v>
      </c>
      <c r="KQ140" s="51">
        <v>5.8400000000000001E-2</v>
      </c>
      <c r="KR140" s="49">
        <v>7.3599999999999999E-2</v>
      </c>
      <c r="KS140" s="49">
        <v>7.8600000000000003E-2</v>
      </c>
      <c r="KT140" s="49">
        <v>8.1000000000000003E-2</v>
      </c>
      <c r="KU140" s="49">
        <v>4.7500000000000001E-2</v>
      </c>
      <c r="KV140" s="51">
        <v>5.0299999999999997E-2</v>
      </c>
      <c r="KW140" s="58">
        <v>5.6399999999999999E-2</v>
      </c>
      <c r="KX140" s="51">
        <v>5.5399999999999998E-2</v>
      </c>
      <c r="KY140" s="51">
        <v>4.65E-2</v>
      </c>
      <c r="KZ140" s="58">
        <v>7.4700000000000003E-2</v>
      </c>
      <c r="LA140" s="51">
        <v>8.6199999999999999E-2</v>
      </c>
      <c r="LB140" s="58">
        <v>0.1082</v>
      </c>
      <c r="LC140" s="53">
        <v>9.1300000000000006E-2</v>
      </c>
      <c r="LD140" s="51">
        <v>0.1014</v>
      </c>
      <c r="LE140" s="51">
        <v>0.1187</v>
      </c>
      <c r="LF140" s="51">
        <v>0.153</v>
      </c>
      <c r="LG140" s="51">
        <v>0.16850000000000001</v>
      </c>
      <c r="LH140" s="58">
        <v>0.21240000000000001</v>
      </c>
      <c r="LI140" s="58">
        <v>0.20050000000000001</v>
      </c>
      <c r="LK140" s="52">
        <v>1.5800000000000002E-2</v>
      </c>
      <c r="LL140" s="53">
        <v>1.34E-2</v>
      </c>
      <c r="LM140" s="58">
        <v>2.1100000000000001E-2</v>
      </c>
      <c r="LN140" s="49">
        <v>2.5399999999999999E-2</v>
      </c>
      <c r="LO140" s="52">
        <v>2.1100000000000001E-2</v>
      </c>
      <c r="LP140" s="52">
        <v>3.1800000000000002E-2</v>
      </c>
      <c r="LQ140" s="52">
        <v>5.8599999999999999E-2</v>
      </c>
      <c r="LR140" s="52">
        <v>5.8999999999999997E-2</v>
      </c>
      <c r="LS140" s="52">
        <v>4.9299999999999997E-2</v>
      </c>
      <c r="LT140" s="53">
        <v>3.9600000000000003E-2</v>
      </c>
      <c r="LU140" s="53">
        <v>6.7199999999999996E-2</v>
      </c>
      <c r="LV140" s="53">
        <v>6.2899999999999998E-2</v>
      </c>
      <c r="LW140" s="52">
        <v>6.2199999999999998E-2</v>
      </c>
      <c r="LX140" s="51">
        <v>5.4399999999999997E-2</v>
      </c>
      <c r="LY140" s="52">
        <v>6.8699999999999997E-2</v>
      </c>
      <c r="LZ140" s="52">
        <v>7.4800000000000005E-2</v>
      </c>
      <c r="MA140" s="52">
        <v>6.2E-2</v>
      </c>
      <c r="MB140" s="52">
        <v>6.7599999999999993E-2</v>
      </c>
      <c r="MC140" s="53">
        <v>9.9699999999999997E-2</v>
      </c>
      <c r="MD140" s="55">
        <v>7.2999999999999995E-2</v>
      </c>
      <c r="ME140" s="55">
        <v>0.1002</v>
      </c>
      <c r="MG140" s="52">
        <v>2.7400000000000001E-2</v>
      </c>
      <c r="MH140" s="52">
        <v>3.4000000000000002E-2</v>
      </c>
      <c r="MI140" s="57">
        <v>4.5199999999999997E-2</v>
      </c>
      <c r="MJ140" s="57">
        <v>4.1799999999999997E-2</v>
      </c>
      <c r="MK140" s="57">
        <v>6.2100000000000002E-2</v>
      </c>
      <c r="ML140" s="57">
        <v>0.1113</v>
      </c>
      <c r="MM140" s="57">
        <v>7.4300000000000005E-2</v>
      </c>
      <c r="MN140" s="57">
        <v>9.74E-2</v>
      </c>
      <c r="MO140" s="57">
        <v>8.7300000000000003E-2</v>
      </c>
      <c r="MP140" s="60">
        <v>7.7499999999999999E-2</v>
      </c>
      <c r="MQ140" s="60">
        <v>8.8499999999999995E-2</v>
      </c>
      <c r="MR140" s="60">
        <v>0.1132</v>
      </c>
      <c r="MS140" s="60">
        <v>0.1195</v>
      </c>
      <c r="MT140" s="60">
        <v>0.14430000000000001</v>
      </c>
      <c r="MU140" s="52">
        <v>0.1641</v>
      </c>
      <c r="MV140" s="52">
        <v>0.22270000000000001</v>
      </c>
      <c r="MW140" s="60">
        <v>0.1996</v>
      </c>
      <c r="MX140" s="60">
        <v>0.19989999999999999</v>
      </c>
      <c r="MY140" s="60">
        <v>0.19539999999999999</v>
      </c>
      <c r="MZ140" s="29"/>
      <c r="NA140" s="29"/>
      <c r="NB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20"/>
      <c r="PT140" s="213"/>
    </row>
    <row r="141" spans="162:436" ht="15.75" thickBot="1" x14ac:dyDescent="0.3">
      <c r="FF141" s="213"/>
      <c r="FG141" s="205">
        <v>8.3999999999999995E-3</v>
      </c>
      <c r="FH141" s="52">
        <v>2.29E-2</v>
      </c>
      <c r="FI141" s="52">
        <v>3.5099999999999999E-2</v>
      </c>
      <c r="FJ141" s="57">
        <v>2.7699999999999999E-2</v>
      </c>
      <c r="FK141" s="57">
        <v>5.1999999999999998E-2</v>
      </c>
      <c r="FL141" s="55">
        <v>3.2399999999999998E-2</v>
      </c>
      <c r="FM141" s="55">
        <v>3.0599999999999999E-2</v>
      </c>
      <c r="FN141" s="55">
        <v>2.0899999999999998E-2</v>
      </c>
      <c r="FO141" s="56">
        <v>4.1099999999999998E-2</v>
      </c>
      <c r="FP141" s="56">
        <v>6.7100000000000007E-2</v>
      </c>
      <c r="FQ141" s="57">
        <v>5.8500000000000003E-2</v>
      </c>
      <c r="FR141" s="57">
        <v>5.67E-2</v>
      </c>
      <c r="FS141" s="56">
        <v>7.1900000000000006E-2</v>
      </c>
      <c r="FT141" s="56">
        <v>6.5799999999999997E-2</v>
      </c>
      <c r="FU141" s="56">
        <v>6.8199999999999997E-2</v>
      </c>
      <c r="FV141" s="56">
        <v>7.2900000000000006E-2</v>
      </c>
      <c r="FW141" s="56">
        <v>6.3299999999999995E-2</v>
      </c>
      <c r="FX141" s="56">
        <v>5.4600000000000003E-2</v>
      </c>
      <c r="FY141" s="56">
        <v>8.7900000000000006E-2</v>
      </c>
      <c r="FZ141" s="56">
        <v>5.9299999999999999E-2</v>
      </c>
      <c r="GA141" s="60">
        <v>6.9099999999999995E-2</v>
      </c>
      <c r="GB141" s="56">
        <v>9.5500000000000002E-2</v>
      </c>
      <c r="GC141" s="57">
        <v>0.1113</v>
      </c>
      <c r="GE141" s="49">
        <v>3.7999999999999999E-2</v>
      </c>
      <c r="GF141" s="57">
        <v>3.5499999999999997E-2</v>
      </c>
      <c r="GG141" s="57">
        <v>4.65E-2</v>
      </c>
      <c r="GH141" s="49">
        <v>5.62E-2</v>
      </c>
      <c r="GI141" s="55">
        <v>3.8199999999999998E-2</v>
      </c>
      <c r="GJ141" s="52">
        <v>3.2199999999999999E-2</v>
      </c>
      <c r="GK141" s="52">
        <v>3.9E-2</v>
      </c>
      <c r="GL141" s="57">
        <v>6.9400000000000003E-2</v>
      </c>
      <c r="GM141" s="55">
        <v>4.1700000000000001E-2</v>
      </c>
      <c r="GN141" s="55">
        <v>5.79E-2</v>
      </c>
      <c r="GO141" s="55">
        <v>6.7100000000000007E-2</v>
      </c>
      <c r="GP141" s="55">
        <v>7.3200000000000001E-2</v>
      </c>
      <c r="GQ141" s="53">
        <v>0.11219999999999999</v>
      </c>
      <c r="GR141" s="53">
        <v>6.3200000000000006E-2</v>
      </c>
      <c r="GS141" s="53">
        <v>5.1700000000000003E-2</v>
      </c>
      <c r="GT141" s="53">
        <v>2.81E-2</v>
      </c>
      <c r="GU141" s="52">
        <v>1.6299999999999999E-2</v>
      </c>
      <c r="GV141" s="52">
        <v>3.4500000000000003E-2</v>
      </c>
      <c r="GW141" s="56">
        <v>5.5E-2</v>
      </c>
      <c r="GX141" s="58">
        <v>9.4600000000000004E-2</v>
      </c>
      <c r="GZ141" s="53">
        <v>2.7799999999999998E-2</v>
      </c>
      <c r="HA141" s="56">
        <v>3.1800000000000002E-2</v>
      </c>
      <c r="HB141" s="52">
        <v>1.89E-2</v>
      </c>
      <c r="HC141" s="53">
        <v>6.0499999999999998E-2</v>
      </c>
      <c r="HD141" s="53">
        <v>5.8500000000000003E-2</v>
      </c>
      <c r="HE141" s="58">
        <v>0.18729999999999999</v>
      </c>
      <c r="HF141" s="60">
        <v>7.9600000000000004E-2</v>
      </c>
      <c r="HG141" s="58">
        <v>0.1744</v>
      </c>
      <c r="HH141" s="58">
        <v>0.2281</v>
      </c>
      <c r="HI141" s="57">
        <v>0.13170000000000001</v>
      </c>
      <c r="HJ141" s="60">
        <v>0.2266</v>
      </c>
      <c r="HK141" s="57">
        <v>0.2477</v>
      </c>
      <c r="HL141" s="57">
        <v>0.39839999999999998</v>
      </c>
      <c r="HM141" s="56">
        <v>0.3009</v>
      </c>
      <c r="HN141" s="56">
        <v>0.25569999999999998</v>
      </c>
      <c r="HO141" s="56">
        <v>0.28060000000000002</v>
      </c>
      <c r="HP141" s="58">
        <v>0.2606</v>
      </c>
      <c r="HQ141" s="56">
        <v>0.23380000000000001</v>
      </c>
      <c r="HR141" s="57">
        <v>0.22819999999999999</v>
      </c>
      <c r="HS141" s="57">
        <v>0.1389</v>
      </c>
      <c r="HT141" s="57">
        <v>0.1772</v>
      </c>
      <c r="HU141" s="57">
        <v>0.18190000000000001</v>
      </c>
      <c r="HW141" s="52">
        <v>0.02</v>
      </c>
      <c r="HX141" s="51">
        <v>5.0799999999999998E-2</v>
      </c>
      <c r="HY141" s="55">
        <v>2.1299999999999999E-2</v>
      </c>
      <c r="HZ141" s="55">
        <v>5.5500000000000001E-2</v>
      </c>
      <c r="IA141" s="55">
        <v>6.1499999999999999E-2</v>
      </c>
      <c r="IB141" s="55">
        <v>3.9100000000000003E-2</v>
      </c>
      <c r="IC141" s="52">
        <v>6.4000000000000003E-3</v>
      </c>
      <c r="ID141" s="52">
        <v>4.4999999999999997E-3</v>
      </c>
      <c r="IE141" s="55">
        <v>3.1800000000000002E-2</v>
      </c>
      <c r="IF141" s="51">
        <v>6.7699999999999996E-2</v>
      </c>
      <c r="IG141" s="49">
        <v>8.0999999999999996E-3</v>
      </c>
      <c r="IH141" s="52">
        <v>6.6E-3</v>
      </c>
      <c r="II141" s="49">
        <v>4.7600000000000003E-2</v>
      </c>
      <c r="IJ141" s="51">
        <v>2.63E-2</v>
      </c>
      <c r="IK141" s="52">
        <v>1.24E-2</v>
      </c>
      <c r="IL141" s="57">
        <v>3.5000000000000001E-3</v>
      </c>
      <c r="IM141" s="52">
        <v>1.9199999999999998E-2</v>
      </c>
      <c r="IN141" s="52">
        <v>-7.4000000000000003E-3</v>
      </c>
      <c r="IO141" s="51">
        <v>4.1000000000000003E-3</v>
      </c>
      <c r="IP141" s="51">
        <v>-1.2200000000000001E-2</v>
      </c>
      <c r="IQ141" s="55">
        <v>-3.3E-3</v>
      </c>
      <c r="IR141" s="51">
        <v>5.4800000000000001E-2</v>
      </c>
      <c r="IT141" s="52">
        <v>5.04E-2</v>
      </c>
      <c r="IU141" s="57">
        <v>4.7899999999999998E-2</v>
      </c>
      <c r="IV141" s="52">
        <v>5.04E-2</v>
      </c>
      <c r="IW141" s="52">
        <v>3.2300000000000002E-2</v>
      </c>
      <c r="IX141" s="53">
        <v>2.0199999999999999E-2</v>
      </c>
      <c r="IY141" s="49">
        <v>4.3499999999999997E-2</v>
      </c>
      <c r="IZ141" s="52">
        <v>1.89E-2</v>
      </c>
      <c r="JA141" s="52">
        <v>3.7400000000000003E-2</v>
      </c>
      <c r="JB141" s="52">
        <v>5.0700000000000002E-2</v>
      </c>
      <c r="JC141" s="52">
        <v>4.9399999999999999E-2</v>
      </c>
      <c r="JD141" s="52">
        <v>7.0300000000000001E-2</v>
      </c>
      <c r="JE141" s="57">
        <v>6.6500000000000004E-2</v>
      </c>
      <c r="JF141" s="57">
        <v>5.6099999999999997E-2</v>
      </c>
      <c r="JG141" s="49">
        <v>3.6299999999999999E-2</v>
      </c>
      <c r="JH141" s="57">
        <v>4.5199999999999997E-2</v>
      </c>
      <c r="JI141" s="57">
        <v>6.83E-2</v>
      </c>
      <c r="JJ141" s="58">
        <v>6.1800000000000001E-2</v>
      </c>
      <c r="JK141" s="55">
        <v>8.2900000000000001E-2</v>
      </c>
      <c r="JL141" s="58">
        <v>9.6299999999999997E-2</v>
      </c>
      <c r="JM141" s="49">
        <v>9.6600000000000005E-2</v>
      </c>
      <c r="JN141" s="49">
        <v>7.9200000000000007E-2</v>
      </c>
      <c r="JP141" s="55">
        <v>6.13E-2</v>
      </c>
      <c r="JQ141" s="55">
        <v>6.6799999999999998E-2</v>
      </c>
      <c r="JR141" s="55">
        <v>6.1800000000000001E-2</v>
      </c>
      <c r="JS141" s="58">
        <v>5.0999999999999997E-2</v>
      </c>
      <c r="JT141" s="51">
        <v>8.3699999999999997E-2</v>
      </c>
      <c r="JU141" s="51">
        <v>8.2699999999999996E-2</v>
      </c>
      <c r="JV141" s="51">
        <v>8.7099999999999997E-2</v>
      </c>
      <c r="JW141" s="51">
        <v>7.0800000000000002E-2</v>
      </c>
      <c r="JX141" s="51">
        <v>3.5499999999999997E-2</v>
      </c>
      <c r="JY141" s="51">
        <v>7.9000000000000008E-3</v>
      </c>
      <c r="JZ141" s="51">
        <v>2.6700000000000002E-2</v>
      </c>
      <c r="KA141" s="51">
        <v>1.89E-2</v>
      </c>
      <c r="KB141" s="51">
        <v>5.1000000000000004E-3</v>
      </c>
      <c r="KC141" s="55">
        <v>-5.7000000000000002E-3</v>
      </c>
      <c r="KD141" s="55">
        <v>-2.0000000000000001E-4</v>
      </c>
      <c r="KE141" s="55">
        <v>3.5999999999999999E-3</v>
      </c>
      <c r="KF141" s="58">
        <v>6.6E-3</v>
      </c>
      <c r="KG141" s="58">
        <v>1.34E-2</v>
      </c>
      <c r="KH141" s="58">
        <v>-1.5800000000000002E-2</v>
      </c>
      <c r="KI141" s="56">
        <v>1.54E-2</v>
      </c>
      <c r="KJ141" s="58">
        <v>2.6599999999999999E-2</v>
      </c>
      <c r="KK141" s="56">
        <v>2.0000000000000001E-4</v>
      </c>
      <c r="KM141" s="49">
        <v>1.52E-2</v>
      </c>
      <c r="KN141" s="60">
        <v>1.03E-2</v>
      </c>
      <c r="KO141" s="53">
        <v>2.1100000000000001E-2</v>
      </c>
      <c r="KP141" s="51">
        <v>1.1900000000000001E-2</v>
      </c>
      <c r="KQ141" s="53">
        <v>1.83E-2</v>
      </c>
      <c r="KR141" s="53">
        <v>3.0200000000000001E-2</v>
      </c>
      <c r="KS141" s="53">
        <v>1.9699999999999999E-2</v>
      </c>
      <c r="KT141" s="52">
        <v>8.8999999999999999E-3</v>
      </c>
      <c r="KU141" s="58">
        <v>3.4700000000000002E-2</v>
      </c>
      <c r="KV141" s="53">
        <v>3.5999999999999997E-2</v>
      </c>
      <c r="KW141" s="53">
        <v>5.4600000000000003E-2</v>
      </c>
      <c r="KX141" s="49">
        <v>3.5400000000000001E-2</v>
      </c>
      <c r="KY141" s="53">
        <v>4.53E-2</v>
      </c>
      <c r="KZ141" s="53">
        <v>5.5599999999999997E-2</v>
      </c>
      <c r="LA141" s="58">
        <v>8.3900000000000002E-2</v>
      </c>
      <c r="LB141" s="49">
        <v>0.1014</v>
      </c>
      <c r="LC141" s="51">
        <v>8.2500000000000004E-2</v>
      </c>
      <c r="LD141" s="56">
        <v>5.9799999999999999E-2</v>
      </c>
      <c r="LE141" s="53">
        <v>3.7699999999999997E-2</v>
      </c>
      <c r="LF141" s="53">
        <v>4.6899999999999997E-2</v>
      </c>
      <c r="LG141" s="56">
        <v>6.7199999999999996E-2</v>
      </c>
      <c r="LH141" s="56">
        <v>8.6099999999999996E-2</v>
      </c>
      <c r="LI141" s="56">
        <v>7.6499999999999999E-2</v>
      </c>
      <c r="LK141" s="57">
        <v>1.26E-2</v>
      </c>
      <c r="LL141" s="52">
        <v>6.7999999999999996E-3</v>
      </c>
      <c r="LM141" s="53">
        <v>2.0799999999999999E-2</v>
      </c>
      <c r="LN141" s="58">
        <v>2.01E-2</v>
      </c>
      <c r="LO141" s="55">
        <v>1.44E-2</v>
      </c>
      <c r="LP141" s="53">
        <v>2.4E-2</v>
      </c>
      <c r="LQ141" s="53">
        <v>2.1299999999999999E-2</v>
      </c>
      <c r="LR141" s="53">
        <v>3.3799999999999997E-2</v>
      </c>
      <c r="LS141" s="58">
        <v>2.4799999999999999E-2</v>
      </c>
      <c r="LT141" s="52">
        <v>3.78E-2</v>
      </c>
      <c r="LU141" s="58">
        <v>3.1699999999999999E-2</v>
      </c>
      <c r="LV141" s="58">
        <v>3.9300000000000002E-2</v>
      </c>
      <c r="LW141" s="53">
        <v>4.4999999999999998E-2</v>
      </c>
      <c r="LX141" s="52">
        <v>4.82E-2</v>
      </c>
      <c r="LY141" s="53">
        <v>1.9199999999999998E-2</v>
      </c>
      <c r="LZ141" s="53">
        <v>2.98E-2</v>
      </c>
      <c r="MA141" s="53">
        <v>4.5999999999999999E-2</v>
      </c>
      <c r="MB141" s="53">
        <v>6.7400000000000002E-2</v>
      </c>
      <c r="MC141" s="52">
        <v>6.0199999999999997E-2</v>
      </c>
      <c r="MD141" s="51">
        <v>5.7799999999999997E-2</v>
      </c>
      <c r="ME141" s="51">
        <v>6.5100000000000005E-2</v>
      </c>
      <c r="MG141" s="51">
        <v>1.3899999999999999E-2</v>
      </c>
      <c r="MH141" s="57">
        <v>1.6299999999999999E-2</v>
      </c>
      <c r="MI141" s="60">
        <v>2.0400000000000001E-2</v>
      </c>
      <c r="MJ141" s="55">
        <v>3.3300000000000003E-2</v>
      </c>
      <c r="MK141" s="55">
        <v>2.8500000000000001E-2</v>
      </c>
      <c r="ML141" s="60">
        <v>9.6299999999999997E-2</v>
      </c>
      <c r="MM141" s="60">
        <v>4.5900000000000003E-2</v>
      </c>
      <c r="MN141" s="60">
        <v>7.2400000000000006E-2</v>
      </c>
      <c r="MO141" s="60">
        <v>5.9700000000000003E-2</v>
      </c>
      <c r="MP141" s="57">
        <v>6.9000000000000006E-2</v>
      </c>
      <c r="MQ141" s="57">
        <v>5.6899999999999999E-2</v>
      </c>
      <c r="MR141" s="57">
        <v>4.2099999999999999E-2</v>
      </c>
      <c r="MS141" s="49">
        <v>5.8400000000000001E-2</v>
      </c>
      <c r="MT141" s="49">
        <v>7.3099999999999998E-2</v>
      </c>
      <c r="MU141" s="57">
        <v>9.69E-2</v>
      </c>
      <c r="MV141" s="57">
        <v>0.12509999999999999</v>
      </c>
      <c r="MW141" s="57">
        <v>0.17430000000000001</v>
      </c>
      <c r="MX141" s="57">
        <v>0.1797</v>
      </c>
      <c r="MY141" s="57">
        <v>0.18909999999999999</v>
      </c>
      <c r="MZ141" s="31"/>
      <c r="NA141" s="31"/>
      <c r="NB141" s="31"/>
      <c r="ND141" s="31"/>
      <c r="NE141" s="31"/>
      <c r="NF141" s="31"/>
      <c r="NG141" s="31"/>
      <c r="NH141" s="31"/>
      <c r="NI141" s="31"/>
      <c r="NJ141" s="31"/>
      <c r="NK141" s="31"/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/>
      <c r="OO141" s="31"/>
      <c r="OP141" s="31"/>
      <c r="OQ141" s="31"/>
      <c r="OR141" s="31"/>
      <c r="OS141" s="31"/>
      <c r="OT141" s="31"/>
      <c r="OU141" s="31"/>
      <c r="OW141" s="31"/>
      <c r="OX141" s="31"/>
      <c r="OY141" s="31"/>
      <c r="OZ141" s="31"/>
      <c r="PA141" s="31"/>
      <c r="PB141" s="31"/>
      <c r="PC141" s="31"/>
      <c r="PD141" s="31"/>
      <c r="PE141" s="31"/>
      <c r="PF141" s="31"/>
      <c r="PG141" s="31"/>
      <c r="PH141" s="31"/>
      <c r="PI141" s="31"/>
      <c r="PJ141" s="31"/>
      <c r="PK141" s="31"/>
      <c r="PL141" s="31"/>
      <c r="PM141" s="31"/>
      <c r="PN141" s="31"/>
      <c r="PO141" s="31"/>
      <c r="PP141" s="31"/>
      <c r="PQ141" s="31"/>
      <c r="PR141" s="31"/>
      <c r="PS141" s="221"/>
      <c r="PT141" s="213"/>
    </row>
    <row r="142" spans="162:436" ht="15.75" thickBot="1" x14ac:dyDescent="0.3">
      <c r="FF142" s="213"/>
      <c r="FG142" s="206">
        <v>0</v>
      </c>
      <c r="FH142" s="60">
        <v>2.1100000000000001E-2</v>
      </c>
      <c r="FI142" s="55">
        <v>2.9499999999999998E-2</v>
      </c>
      <c r="FJ142" s="56">
        <v>2.5100000000000001E-2</v>
      </c>
      <c r="FK142" s="55">
        <v>3.7199999999999997E-2</v>
      </c>
      <c r="FL142" s="60">
        <v>1.84E-2</v>
      </c>
      <c r="FM142" s="56">
        <v>2.75E-2</v>
      </c>
      <c r="FN142" s="56">
        <v>1.9900000000000001E-2</v>
      </c>
      <c r="FO142" s="55">
        <v>2.0400000000000001E-2</v>
      </c>
      <c r="FP142" s="55">
        <v>1.3299999999999999E-2</v>
      </c>
      <c r="FQ142" s="55">
        <v>1.6899999999999998E-2</v>
      </c>
      <c r="FR142" s="55">
        <v>1.5800000000000002E-2</v>
      </c>
      <c r="FS142" s="55">
        <v>1.7000000000000001E-2</v>
      </c>
      <c r="FT142" s="55">
        <v>2.9600000000000001E-2</v>
      </c>
      <c r="FU142" s="55">
        <v>2.2800000000000001E-2</v>
      </c>
      <c r="FV142" s="51">
        <v>2.7000000000000001E-3</v>
      </c>
      <c r="FW142" s="51">
        <v>-5.4000000000000003E-3</v>
      </c>
      <c r="FX142" s="60">
        <v>2.1700000000000001E-2</v>
      </c>
      <c r="FY142" s="60">
        <v>6.9599999999999995E-2</v>
      </c>
      <c r="FZ142" s="60">
        <v>5.1400000000000001E-2</v>
      </c>
      <c r="GA142" s="56">
        <v>6.4199999999999993E-2</v>
      </c>
      <c r="GB142" s="60">
        <v>7.1900000000000006E-2</v>
      </c>
      <c r="GC142" s="60">
        <v>0.1077</v>
      </c>
      <c r="GE142" s="58">
        <v>1.8599999999999998E-2</v>
      </c>
      <c r="GF142" s="58">
        <v>2.3999999999999998E-3</v>
      </c>
      <c r="GG142" s="55">
        <v>9.2999999999999992E-3</v>
      </c>
      <c r="GH142" s="55">
        <v>2.1499999999999998E-2</v>
      </c>
      <c r="GI142" s="52">
        <v>9.1999999999999998E-3</v>
      </c>
      <c r="GJ142" s="55">
        <v>2.98E-2</v>
      </c>
      <c r="GK142" s="55">
        <v>3.15E-2</v>
      </c>
      <c r="GL142" s="55">
        <v>4.9200000000000001E-2</v>
      </c>
      <c r="GM142" s="49">
        <v>3.6200000000000003E-2</v>
      </c>
      <c r="GN142" s="49">
        <v>3.6600000000000001E-2</v>
      </c>
      <c r="GO142" s="49">
        <v>4.1399999999999999E-2</v>
      </c>
      <c r="GP142" s="52">
        <v>2.4E-2</v>
      </c>
      <c r="GQ142" s="52">
        <v>4.2500000000000003E-2</v>
      </c>
      <c r="GR142" s="52">
        <v>4.6100000000000002E-2</v>
      </c>
      <c r="GS142" s="52">
        <v>1.3100000000000001E-2</v>
      </c>
      <c r="GT142" s="52">
        <v>1.67E-2</v>
      </c>
      <c r="GU142" s="53">
        <v>8.3000000000000001E-3</v>
      </c>
      <c r="GV142" s="58">
        <v>3.8E-3</v>
      </c>
      <c r="GW142" s="52">
        <v>3.1800000000000002E-2</v>
      </c>
      <c r="GX142" s="56">
        <v>7.6100000000000001E-2</v>
      </c>
      <c r="GZ142" s="55">
        <v>2.2599999999999999E-2</v>
      </c>
      <c r="HA142" s="49">
        <v>-2.8E-3</v>
      </c>
      <c r="HB142" s="49">
        <v>1.66E-2</v>
      </c>
      <c r="HC142" s="60">
        <v>2.2499999999999999E-2</v>
      </c>
      <c r="HD142" s="60">
        <v>4.87E-2</v>
      </c>
      <c r="HE142" s="51">
        <v>5.1200000000000002E-2</v>
      </c>
      <c r="HF142" s="51">
        <v>1.78E-2</v>
      </c>
      <c r="HG142" s="52">
        <v>-1.6199999999999999E-2</v>
      </c>
      <c r="HH142" s="57">
        <v>6.4699999999999994E-2</v>
      </c>
      <c r="HI142" s="52">
        <v>0.1149</v>
      </c>
      <c r="HJ142" s="52">
        <v>0.13500000000000001</v>
      </c>
      <c r="HK142" s="52">
        <v>0.22919999999999999</v>
      </c>
      <c r="HL142" s="52">
        <v>0.33479999999999999</v>
      </c>
      <c r="HM142" s="58">
        <v>0.26029999999999998</v>
      </c>
      <c r="HN142" s="58">
        <v>0.21590000000000001</v>
      </c>
      <c r="HO142" s="58">
        <v>0.28100000000000003</v>
      </c>
      <c r="HP142" s="56">
        <v>0.23619999999999999</v>
      </c>
      <c r="HQ142" s="52">
        <v>0.2072</v>
      </c>
      <c r="HR142" s="52">
        <v>0.13739999999999999</v>
      </c>
      <c r="HS142" s="60">
        <v>4.2900000000000001E-2</v>
      </c>
      <c r="HT142" s="60">
        <v>7.7499999999999999E-2</v>
      </c>
      <c r="HU142" s="60">
        <v>9.9699999999999997E-2</v>
      </c>
      <c r="HW142" s="51">
        <v>1.23E-2</v>
      </c>
      <c r="HX142" s="60">
        <v>2.18E-2</v>
      </c>
      <c r="HY142" s="60">
        <v>1.9900000000000001E-2</v>
      </c>
      <c r="HZ142" s="49">
        <v>3.5999999999999997E-2</v>
      </c>
      <c r="IA142" s="49">
        <v>3.4700000000000002E-2</v>
      </c>
      <c r="IB142" s="52">
        <v>3.49E-2</v>
      </c>
      <c r="IC142" s="55">
        <v>3.0999999999999999E-3</v>
      </c>
      <c r="ID142" s="55">
        <v>1.0699999999999999E-2</v>
      </c>
      <c r="IE142" s="51">
        <v>1.89E-2</v>
      </c>
      <c r="IF142" s="55">
        <v>2.3E-3</v>
      </c>
      <c r="IG142" s="52">
        <v>-9.4999999999999998E-3</v>
      </c>
      <c r="IH142" s="57">
        <v>-1.2500000000000001E-2</v>
      </c>
      <c r="II142" s="55">
        <v>-2.4799999999999999E-2</v>
      </c>
      <c r="IJ142" s="52">
        <v>-4.4999999999999997E-3</v>
      </c>
      <c r="IK142" s="57">
        <v>6.7000000000000002E-3</v>
      </c>
      <c r="IL142" s="49">
        <v>-6.1000000000000004E-3</v>
      </c>
      <c r="IM142" s="57">
        <v>-1.55E-2</v>
      </c>
      <c r="IN142" s="51">
        <v>-2.0199999999999999E-2</v>
      </c>
      <c r="IO142" s="52">
        <v>-3.9399999999999998E-2</v>
      </c>
      <c r="IP142" s="55">
        <v>-3.3599999999999998E-2</v>
      </c>
      <c r="IQ142" s="51">
        <v>-2.3300000000000001E-2</v>
      </c>
      <c r="IR142" s="55">
        <v>-5.5800000000000002E-2</v>
      </c>
      <c r="IT142" s="60">
        <v>4.9700000000000001E-2</v>
      </c>
      <c r="IU142" s="52">
        <v>4.58E-2</v>
      </c>
      <c r="IV142" s="55">
        <v>-1.4E-2</v>
      </c>
      <c r="IW142" s="56">
        <v>-1.8E-3</v>
      </c>
      <c r="IX142" s="55">
        <v>1.7100000000000001E-2</v>
      </c>
      <c r="IY142" s="57">
        <v>2.5899999999999999E-2</v>
      </c>
      <c r="IZ142" s="55">
        <v>1.3100000000000001E-2</v>
      </c>
      <c r="JA142" s="56">
        <v>2.58E-2</v>
      </c>
      <c r="JB142" s="56">
        <v>2.46E-2</v>
      </c>
      <c r="JC142" s="53">
        <v>3.1E-2</v>
      </c>
      <c r="JD142" s="56">
        <v>5.96E-2</v>
      </c>
      <c r="JE142" s="55">
        <v>5.1799999999999999E-2</v>
      </c>
      <c r="JF142" s="55">
        <v>3.8199999999999998E-2</v>
      </c>
      <c r="JG142" s="55">
        <v>2.7799999999999998E-2</v>
      </c>
      <c r="JH142" s="49">
        <v>2.63E-2</v>
      </c>
      <c r="JI142" s="49">
        <v>1.21E-2</v>
      </c>
      <c r="JJ142" s="55">
        <v>2.5700000000000001E-2</v>
      </c>
      <c r="JK142" s="58">
        <v>5.8700000000000002E-2</v>
      </c>
      <c r="JL142" s="49">
        <v>8.6999999999999994E-2</v>
      </c>
      <c r="JM142" s="55">
        <v>8.2400000000000001E-2</v>
      </c>
      <c r="JN142" s="55">
        <v>6.9500000000000006E-2</v>
      </c>
      <c r="JP142" s="51">
        <v>3.85E-2</v>
      </c>
      <c r="JQ142" s="51">
        <v>5.2699999999999997E-2</v>
      </c>
      <c r="JR142" s="51">
        <v>5.0299999999999997E-2</v>
      </c>
      <c r="JS142" s="51">
        <v>4.0099999999999997E-2</v>
      </c>
      <c r="JT142" s="55">
        <v>7.6700000000000004E-2</v>
      </c>
      <c r="JU142" s="55">
        <v>6.6400000000000001E-2</v>
      </c>
      <c r="JV142" s="55">
        <v>4.5100000000000001E-2</v>
      </c>
      <c r="JW142" s="55">
        <v>2.0299999999999999E-2</v>
      </c>
      <c r="JX142" s="58">
        <v>1.8599999999999998E-2</v>
      </c>
      <c r="JY142" s="58">
        <v>6.9999999999999999E-4</v>
      </c>
      <c r="JZ142" s="58">
        <v>2.63E-2</v>
      </c>
      <c r="KA142" s="55">
        <v>5.3E-3</v>
      </c>
      <c r="KB142" s="55">
        <v>-1.12E-2</v>
      </c>
      <c r="KC142" s="58">
        <v>-2.0500000000000001E-2</v>
      </c>
      <c r="KD142" s="56">
        <v>-2.0500000000000001E-2</v>
      </c>
      <c r="KE142" s="58">
        <v>-1.43E-2</v>
      </c>
      <c r="KF142" s="56">
        <v>-1.8100000000000002E-2</v>
      </c>
      <c r="KG142" s="56">
        <v>3.5000000000000001E-3</v>
      </c>
      <c r="KH142" s="56">
        <v>-1.8E-3</v>
      </c>
      <c r="KI142" s="58">
        <v>1E-3</v>
      </c>
      <c r="KJ142" s="56">
        <v>-8.3999999999999995E-3</v>
      </c>
      <c r="KK142" s="58">
        <v>-6.3E-3</v>
      </c>
      <c r="KM142" s="53">
        <v>-1.1999999999999999E-3</v>
      </c>
      <c r="KN142" s="53">
        <v>6.0000000000000001E-3</v>
      </c>
      <c r="KO142" s="60">
        <v>5.4999999999999997E-3</v>
      </c>
      <c r="KP142" s="58">
        <v>3.7000000000000002E-3</v>
      </c>
      <c r="KQ142" s="52">
        <v>1.5800000000000002E-2</v>
      </c>
      <c r="KR142" s="56">
        <v>1E-4</v>
      </c>
      <c r="KS142" s="52">
        <v>1.7500000000000002E-2</v>
      </c>
      <c r="KT142" s="60">
        <v>4.8999999999999998E-3</v>
      </c>
      <c r="KU142" s="52">
        <v>2.2499999999999999E-2</v>
      </c>
      <c r="KV142" s="49">
        <v>2.63E-2</v>
      </c>
      <c r="KW142" s="51">
        <v>5.3499999999999999E-2</v>
      </c>
      <c r="KX142" s="53">
        <v>3.4000000000000002E-2</v>
      </c>
      <c r="KY142" s="49">
        <v>4.3299999999999998E-2</v>
      </c>
      <c r="KZ142" s="49">
        <v>5.2499999999999998E-2</v>
      </c>
      <c r="LA142" s="49">
        <v>8.3900000000000002E-2</v>
      </c>
      <c r="LB142" s="51">
        <v>8.1299999999999997E-2</v>
      </c>
      <c r="LC142" s="49">
        <v>6.3399999999999998E-2</v>
      </c>
      <c r="LD142" s="53">
        <v>2.4500000000000001E-2</v>
      </c>
      <c r="LE142" s="49">
        <v>2.92E-2</v>
      </c>
      <c r="LF142" s="56">
        <v>4.2900000000000001E-2</v>
      </c>
      <c r="LG142" s="53">
        <v>5.7599999999999998E-2</v>
      </c>
      <c r="LH142" s="53">
        <v>4.99E-2</v>
      </c>
      <c r="LI142" s="53">
        <v>2.1700000000000001E-2</v>
      </c>
      <c r="LK142" s="51">
        <v>5.3E-3</v>
      </c>
      <c r="LL142" s="58">
        <v>4.1999999999999997E-3</v>
      </c>
      <c r="LM142" s="52">
        <v>1.6799999999999999E-2</v>
      </c>
      <c r="LN142" s="55">
        <v>1.52E-2</v>
      </c>
      <c r="LO142" s="58">
        <v>4.7999999999999996E-3</v>
      </c>
      <c r="LP142" s="57">
        <v>5.1999999999999998E-3</v>
      </c>
      <c r="LQ142" s="57">
        <v>9.5999999999999992E-3</v>
      </c>
      <c r="LR142" s="56">
        <v>2.5999999999999999E-3</v>
      </c>
      <c r="LS142" s="56">
        <v>2.3199999999999998E-2</v>
      </c>
      <c r="LT142" s="58">
        <v>3.6700000000000003E-2</v>
      </c>
      <c r="LU142" s="52">
        <v>3.1199999999999999E-2</v>
      </c>
      <c r="LV142" s="51">
        <v>3.6400000000000002E-2</v>
      </c>
      <c r="LW142" s="58">
        <v>2.9600000000000001E-2</v>
      </c>
      <c r="LX142" s="53">
        <v>3.5799999999999998E-2</v>
      </c>
      <c r="LY142" s="51">
        <v>-6.1000000000000004E-3</v>
      </c>
      <c r="LZ142" s="58">
        <v>-4.0000000000000002E-4</v>
      </c>
      <c r="MA142" s="51">
        <v>2.1100000000000001E-2</v>
      </c>
      <c r="MB142" s="51">
        <v>3.2000000000000001E-2</v>
      </c>
      <c r="MC142" s="51">
        <v>2.5899999999999999E-2</v>
      </c>
      <c r="MD142" s="49">
        <v>3.0099999999999998E-2</v>
      </c>
      <c r="ME142" s="52">
        <v>4.2799999999999998E-2</v>
      </c>
      <c r="MG142" s="57">
        <v>2.7000000000000001E-3</v>
      </c>
      <c r="MH142" s="55">
        <v>1.4999999999999999E-2</v>
      </c>
      <c r="MI142" s="49">
        <v>1.7299999999999999E-2</v>
      </c>
      <c r="MJ142" s="49">
        <v>2.6800000000000001E-2</v>
      </c>
      <c r="MK142" s="60">
        <v>2.7300000000000001E-2</v>
      </c>
      <c r="ML142" s="58">
        <v>-4.7999999999999996E-3</v>
      </c>
      <c r="MM142" s="49">
        <v>1.0800000000000001E-2</v>
      </c>
      <c r="MN142" s="56">
        <v>3.1300000000000001E-2</v>
      </c>
      <c r="MO142" s="56">
        <v>3.7600000000000001E-2</v>
      </c>
      <c r="MP142" s="49">
        <v>2.4899999999999999E-2</v>
      </c>
      <c r="MQ142" s="49">
        <v>2.8799999999999999E-2</v>
      </c>
      <c r="MR142" s="49">
        <v>3.7999999999999999E-2</v>
      </c>
      <c r="MS142" s="57">
        <v>3.2199999999999999E-2</v>
      </c>
      <c r="MT142" s="57">
        <v>4.4400000000000002E-2</v>
      </c>
      <c r="MU142" s="49">
        <v>4.1000000000000003E-3</v>
      </c>
      <c r="MV142" s="49">
        <v>-1.35E-2</v>
      </c>
      <c r="MW142" s="58">
        <v>-1.21E-2</v>
      </c>
      <c r="MX142" s="58">
        <v>2.0999999999999999E-3</v>
      </c>
      <c r="MY142" s="58">
        <v>-5.5999999999999999E-3</v>
      </c>
      <c r="MZ142" s="29"/>
      <c r="NA142" s="29"/>
      <c r="NB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20"/>
      <c r="PT142" s="213"/>
    </row>
    <row r="143" spans="162:436" ht="15.75" thickBot="1" x14ac:dyDescent="0.3">
      <c r="FF143" s="213"/>
      <c r="FG143" s="207">
        <v>-1.5E-3</v>
      </c>
      <c r="FH143" s="58">
        <v>-4.0000000000000001E-3</v>
      </c>
      <c r="FI143" s="58">
        <v>-1.6999999999999999E-3</v>
      </c>
      <c r="FJ143" s="58">
        <v>1.7399999999999999E-2</v>
      </c>
      <c r="FK143" s="56">
        <v>2.6599999999999999E-2</v>
      </c>
      <c r="FL143" s="56">
        <v>1.18E-2</v>
      </c>
      <c r="FM143" s="58">
        <v>-2.3999999999999998E-3</v>
      </c>
      <c r="FN143" s="58">
        <v>-6.1999999999999998E-3</v>
      </c>
      <c r="FO143" s="58">
        <v>1.06E-2</v>
      </c>
      <c r="FP143" s="58">
        <v>2.8E-3</v>
      </c>
      <c r="FQ143" s="58">
        <v>1.2999999999999999E-2</v>
      </c>
      <c r="FR143" s="58">
        <v>-8.9999999999999998E-4</v>
      </c>
      <c r="FS143" s="58">
        <v>-2.0400000000000001E-2</v>
      </c>
      <c r="FT143" s="58">
        <v>-1.5699999999999999E-2</v>
      </c>
      <c r="FU143" s="58">
        <v>-1.3299999999999999E-2</v>
      </c>
      <c r="FV143" s="58">
        <v>-1.15E-2</v>
      </c>
      <c r="FW143" s="60">
        <v>-8.0000000000000002E-3</v>
      </c>
      <c r="FX143" s="55">
        <v>-2.0500000000000001E-2</v>
      </c>
      <c r="FY143" s="51">
        <v>-2.01E-2</v>
      </c>
      <c r="FZ143" s="55">
        <v>-5.4999999999999997E-3</v>
      </c>
      <c r="GA143" s="58">
        <v>-2.1600000000000001E-2</v>
      </c>
      <c r="GB143" s="51">
        <v>1.6E-2</v>
      </c>
      <c r="GC143" s="51">
        <v>7.7100000000000002E-2</v>
      </c>
      <c r="GE143" s="56">
        <v>1.15E-2</v>
      </c>
      <c r="GF143" s="55">
        <v>1.2999999999999999E-3</v>
      </c>
      <c r="GG143" s="52">
        <v>4.0000000000000002E-4</v>
      </c>
      <c r="GH143" s="52">
        <v>1.89E-2</v>
      </c>
      <c r="GI143" s="49">
        <v>7.1999999999999998E-3</v>
      </c>
      <c r="GJ143" s="49">
        <v>-1.6899999999999998E-2</v>
      </c>
      <c r="GK143" s="49">
        <v>-7.4000000000000003E-3</v>
      </c>
      <c r="GL143" s="52">
        <v>2.52E-2</v>
      </c>
      <c r="GM143" s="52">
        <v>2.2800000000000001E-2</v>
      </c>
      <c r="GN143" s="52">
        <v>1.2500000000000001E-2</v>
      </c>
      <c r="GO143" s="52">
        <v>2.3300000000000001E-2</v>
      </c>
      <c r="GP143" s="49">
        <v>-7.7999999999999996E-3</v>
      </c>
      <c r="GQ143" s="49">
        <v>9.1000000000000004E-3</v>
      </c>
      <c r="GR143" s="49">
        <v>-0.03</v>
      </c>
      <c r="GS143" s="56">
        <v>-2.5000000000000001E-2</v>
      </c>
      <c r="GT143" s="56">
        <v>-2.98E-2</v>
      </c>
      <c r="GU143" s="51">
        <v>-1.7999999999999999E-2</v>
      </c>
      <c r="GV143" s="56">
        <v>3.7000000000000002E-3</v>
      </c>
      <c r="GW143" s="55">
        <v>1E-4</v>
      </c>
      <c r="GX143" s="52">
        <v>5.1700000000000003E-2</v>
      </c>
      <c r="GZ143" s="52">
        <v>7.7000000000000002E-3</v>
      </c>
      <c r="HA143" s="60">
        <v>-5.7999999999999996E-3</v>
      </c>
      <c r="HB143" s="56">
        <v>1.2699999999999999E-2</v>
      </c>
      <c r="HC143" s="51">
        <v>-2.9999999999999997E-4</v>
      </c>
      <c r="HD143" s="49">
        <v>2.75E-2</v>
      </c>
      <c r="HE143" s="49">
        <v>-2.87E-2</v>
      </c>
      <c r="HF143" s="52">
        <v>-1.1900000000000001E-2</v>
      </c>
      <c r="HG143" s="49">
        <v>-2.3400000000000001E-2</v>
      </c>
      <c r="HH143" s="52">
        <v>1.5900000000000001E-2</v>
      </c>
      <c r="HI143" s="60">
        <v>6.4100000000000004E-2</v>
      </c>
      <c r="HJ143" s="57">
        <v>0.1298</v>
      </c>
      <c r="HK143" s="60">
        <v>0.1963</v>
      </c>
      <c r="HL143" s="60">
        <v>0.31069999999999998</v>
      </c>
      <c r="HM143" s="60">
        <v>0.1913</v>
      </c>
      <c r="HN143" s="60">
        <v>0.14729999999999999</v>
      </c>
      <c r="HO143" s="60">
        <v>0.1179</v>
      </c>
      <c r="HP143" s="60">
        <v>3.15E-2</v>
      </c>
      <c r="HQ143" s="60">
        <v>-8.0000000000000002E-3</v>
      </c>
      <c r="HR143" s="60">
        <v>5.0000000000000001E-4</v>
      </c>
      <c r="HS143" s="52">
        <v>2.3599999999999999E-2</v>
      </c>
      <c r="HT143" s="52">
        <v>4.8599999999999997E-2</v>
      </c>
      <c r="HU143" s="52">
        <v>7.5399999999999995E-2</v>
      </c>
      <c r="HW143" s="56">
        <v>-3.2000000000000002E-3</v>
      </c>
      <c r="HX143" s="55">
        <v>1.2800000000000001E-2</v>
      </c>
      <c r="HY143" s="51">
        <v>6.1000000000000004E-3</v>
      </c>
      <c r="HZ143" s="53">
        <v>2.63E-2</v>
      </c>
      <c r="IA143" s="57">
        <v>1.2999999999999999E-2</v>
      </c>
      <c r="IB143" s="57">
        <v>5.3E-3</v>
      </c>
      <c r="IC143" s="51">
        <v>-2.2000000000000001E-3</v>
      </c>
      <c r="ID143" s="51">
        <v>-2.5999999999999999E-3</v>
      </c>
      <c r="IE143" s="52">
        <v>-3.09E-2</v>
      </c>
      <c r="IF143" s="52">
        <v>-6.1600000000000002E-2</v>
      </c>
      <c r="IG143" s="57">
        <v>-4.2099999999999999E-2</v>
      </c>
      <c r="IH143" s="49">
        <v>-2.0899999999999998E-2</v>
      </c>
      <c r="II143" s="52">
        <v>-2.5000000000000001E-2</v>
      </c>
      <c r="IJ143" s="57">
        <v>-2.93E-2</v>
      </c>
      <c r="IK143" s="51">
        <v>-3.2500000000000001E-2</v>
      </c>
      <c r="IL143" s="51">
        <v>-1.24E-2</v>
      </c>
      <c r="IM143" s="51">
        <v>-2.2499999999999999E-2</v>
      </c>
      <c r="IN143" s="57">
        <v>-2.64E-2</v>
      </c>
      <c r="IO143" s="55">
        <v>-4.5100000000000001E-2</v>
      </c>
      <c r="IP143" s="60">
        <v>-5.2999999999999999E-2</v>
      </c>
      <c r="IQ143" s="60">
        <v>-7.4700000000000003E-2</v>
      </c>
      <c r="IR143" s="52">
        <v>-0.1038</v>
      </c>
      <c r="IT143" s="57">
        <v>3.3099999999999997E-2</v>
      </c>
      <c r="IU143" s="58">
        <v>1.8499999999999999E-2</v>
      </c>
      <c r="IV143" s="56">
        <v>-1.5599999999999999E-2</v>
      </c>
      <c r="IW143" s="58">
        <v>-2.4400000000000002E-2</v>
      </c>
      <c r="IX143" s="52">
        <v>1.5800000000000002E-2</v>
      </c>
      <c r="IY143" s="55">
        <v>2.4500000000000001E-2</v>
      </c>
      <c r="IZ143" s="60">
        <v>-8.0000000000000004E-4</v>
      </c>
      <c r="JA143" s="53">
        <v>1.49E-2</v>
      </c>
      <c r="JB143" s="53">
        <v>2.2599999999999999E-2</v>
      </c>
      <c r="JC143" s="56">
        <v>1.5299999999999999E-2</v>
      </c>
      <c r="JD143" s="58">
        <v>4.6399999999999997E-2</v>
      </c>
      <c r="JE143" s="60">
        <v>1.7500000000000002E-2</v>
      </c>
      <c r="JF143" s="52">
        <v>8.9999999999999998E-4</v>
      </c>
      <c r="JG143" s="57">
        <v>1.9099999999999999E-2</v>
      </c>
      <c r="JH143" s="55">
        <v>1.8599999999999998E-2</v>
      </c>
      <c r="JI143" s="55">
        <v>1.37E-2</v>
      </c>
      <c r="JJ143" s="49">
        <v>1.7399999999999999E-2</v>
      </c>
      <c r="JK143" s="57">
        <v>-1.1900000000000001E-2</v>
      </c>
      <c r="JL143" s="57">
        <v>5.1999999999999998E-3</v>
      </c>
      <c r="JM143" s="57">
        <v>-2.0500000000000001E-2</v>
      </c>
      <c r="JN143" s="56">
        <v>-5.5999999999999999E-3</v>
      </c>
      <c r="JP143" s="58">
        <v>-3.6900000000000002E-2</v>
      </c>
      <c r="JQ143" s="58">
        <v>-3.8699999999999998E-2</v>
      </c>
      <c r="JR143" s="58">
        <v>-4.1999999999999997E-3</v>
      </c>
      <c r="JS143" s="55">
        <v>3.7999999999999999E-2</v>
      </c>
      <c r="JT143" s="58">
        <v>4.1000000000000003E-3</v>
      </c>
      <c r="JU143" s="58">
        <v>-3.2899999999999999E-2</v>
      </c>
      <c r="JV143" s="58">
        <v>2.2000000000000001E-3</v>
      </c>
      <c r="JW143" s="58">
        <v>3.7000000000000002E-3</v>
      </c>
      <c r="JX143" s="56">
        <v>1.06E-2</v>
      </c>
      <c r="JY143" s="55">
        <v>-1.34E-2</v>
      </c>
      <c r="JZ143" s="55">
        <v>-3.0200000000000001E-2</v>
      </c>
      <c r="KA143" s="58">
        <v>-3.3E-3</v>
      </c>
      <c r="KB143" s="58">
        <v>-2.24E-2</v>
      </c>
      <c r="KC143" s="56">
        <v>-2.3599999999999999E-2</v>
      </c>
      <c r="KD143" s="52">
        <v>-2.4E-2</v>
      </c>
      <c r="KE143" s="56">
        <v>-2.58E-2</v>
      </c>
      <c r="KF143" s="55">
        <v>-3.56E-2</v>
      </c>
      <c r="KG143" s="55">
        <v>-3.8699999999999998E-2</v>
      </c>
      <c r="KH143" s="55">
        <v>-4.2900000000000001E-2</v>
      </c>
      <c r="KI143" s="52">
        <v>-3.2899999999999999E-2</v>
      </c>
      <c r="KJ143" s="52">
        <v>-2.8899999999999999E-2</v>
      </c>
      <c r="KK143" s="55">
        <v>-6.6E-3</v>
      </c>
      <c r="KM143" s="58">
        <v>-3.5000000000000001E-3</v>
      </c>
      <c r="KN143" s="56">
        <v>-6.4999999999999997E-3</v>
      </c>
      <c r="KO143" s="56">
        <v>-1.2699999999999999E-2</v>
      </c>
      <c r="KP143" s="52">
        <v>6.9999999999999999E-4</v>
      </c>
      <c r="KQ143" s="56">
        <v>-3.5000000000000001E-3</v>
      </c>
      <c r="KR143" s="58">
        <v>-4.0000000000000001E-3</v>
      </c>
      <c r="KS143" s="56">
        <v>-6.4000000000000003E-3</v>
      </c>
      <c r="KT143" s="53">
        <v>-8.0000000000000004E-4</v>
      </c>
      <c r="KU143" s="53">
        <v>4.0000000000000002E-4</v>
      </c>
      <c r="KV143" s="52">
        <v>5.7000000000000002E-3</v>
      </c>
      <c r="KW143" s="52">
        <v>2.5000000000000001E-3</v>
      </c>
      <c r="KX143" s="52">
        <v>2.6200000000000001E-2</v>
      </c>
      <c r="KY143" s="52">
        <v>1.8E-3</v>
      </c>
      <c r="KZ143" s="52">
        <v>-8.9999999999999998E-4</v>
      </c>
      <c r="LA143" s="56">
        <v>-2.6200000000000001E-2</v>
      </c>
      <c r="LB143" s="56">
        <v>-2.0999999999999999E-3</v>
      </c>
      <c r="LC143" s="56">
        <v>3.78E-2</v>
      </c>
      <c r="LD143" s="49">
        <v>1.46E-2</v>
      </c>
      <c r="LE143" s="56">
        <v>2.3300000000000001E-2</v>
      </c>
      <c r="LF143" s="60">
        <v>-4.3E-3</v>
      </c>
      <c r="LG143" s="60">
        <v>-1.9199999999999998E-2</v>
      </c>
      <c r="LH143" s="49">
        <v>3.0000000000000001E-3</v>
      </c>
      <c r="LI143" s="49">
        <v>-5.4199999999999998E-2</v>
      </c>
      <c r="LK143" s="60">
        <v>-1.1000000000000001E-3</v>
      </c>
      <c r="LL143" s="60">
        <v>-6.6E-3</v>
      </c>
      <c r="LM143" s="56">
        <v>2.3E-3</v>
      </c>
      <c r="LN143" s="51">
        <v>-9.9000000000000008E-3</v>
      </c>
      <c r="LO143" s="56">
        <v>2.3999999999999998E-3</v>
      </c>
      <c r="LP143" s="51">
        <v>3.2000000000000002E-3</v>
      </c>
      <c r="LQ143" s="51">
        <v>-9.1000000000000004E-3</v>
      </c>
      <c r="LR143" s="58">
        <v>2.3999999999999998E-3</v>
      </c>
      <c r="LS143" s="53">
        <v>1.4999999999999999E-2</v>
      </c>
      <c r="LT143" s="56">
        <v>2.0299999999999999E-2</v>
      </c>
      <c r="LU143" s="56">
        <v>1.7999999999999999E-2</v>
      </c>
      <c r="LV143" s="56">
        <v>1.03E-2</v>
      </c>
      <c r="LW143" s="51">
        <v>-3.3E-3</v>
      </c>
      <c r="LX143" s="58">
        <v>1.8700000000000001E-2</v>
      </c>
      <c r="LY143" s="58">
        <v>-6.4999999999999997E-3</v>
      </c>
      <c r="LZ143" s="56">
        <v>-8.2000000000000007E-3</v>
      </c>
      <c r="MA143" s="56">
        <v>1.04E-2</v>
      </c>
      <c r="MB143" s="58">
        <v>-2.2700000000000001E-2</v>
      </c>
      <c r="MC143" s="58">
        <v>-2.8299999999999999E-2</v>
      </c>
      <c r="MD143" s="52">
        <v>2.69E-2</v>
      </c>
      <c r="ME143" s="49">
        <v>1.43E-2</v>
      </c>
      <c r="MG143" s="53">
        <v>5.9999999999999995E-4</v>
      </c>
      <c r="MH143" s="51">
        <v>6.1000000000000004E-3</v>
      </c>
      <c r="MI143" s="55">
        <v>-1.11E-2</v>
      </c>
      <c r="MJ143" s="60">
        <v>1.06E-2</v>
      </c>
      <c r="MK143" s="49">
        <v>8.3000000000000001E-3</v>
      </c>
      <c r="ML143" s="55">
        <v>-1.66E-2</v>
      </c>
      <c r="MM143" s="55">
        <v>7.4999999999999997E-3</v>
      </c>
      <c r="MN143" s="58">
        <v>1.72E-2</v>
      </c>
      <c r="MO143" s="58">
        <v>2.8000000000000001E-2</v>
      </c>
      <c r="MP143" s="58">
        <v>2.3699999999999999E-2</v>
      </c>
      <c r="MQ143" s="56">
        <v>1.35E-2</v>
      </c>
      <c r="MR143" s="56">
        <v>-1.52E-2</v>
      </c>
      <c r="MS143" s="56">
        <v>-1.4500000000000001E-2</v>
      </c>
      <c r="MT143" s="58">
        <v>-1.3100000000000001E-2</v>
      </c>
      <c r="MU143" s="56">
        <v>-8.6E-3</v>
      </c>
      <c r="MV143" s="56">
        <v>-3.0200000000000001E-2</v>
      </c>
      <c r="MW143" s="56">
        <v>-1.9900000000000001E-2</v>
      </c>
      <c r="MX143" s="55">
        <v>-2.35E-2</v>
      </c>
      <c r="MY143" s="55">
        <v>-3.3300000000000003E-2</v>
      </c>
      <c r="MZ143" s="29"/>
      <c r="NA143" s="29"/>
      <c r="NB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20"/>
      <c r="PT143" s="213"/>
    </row>
    <row r="144" spans="162:436" ht="15.75" thickBot="1" x14ac:dyDescent="0.3">
      <c r="FF144" s="213"/>
      <c r="FG144" s="208">
        <v>-2.7000000000000001E-3</v>
      </c>
      <c r="FH144" s="56">
        <v>-7.0000000000000001E-3</v>
      </c>
      <c r="FI144" s="56">
        <v>-3.5999999999999999E-3</v>
      </c>
      <c r="FJ144" s="52">
        <v>9.1999999999999998E-3</v>
      </c>
      <c r="FK144" s="58">
        <v>3.7000000000000002E-3</v>
      </c>
      <c r="FL144" s="58">
        <v>-1.26E-2</v>
      </c>
      <c r="FM144" s="60">
        <v>-4.1000000000000003E-3</v>
      </c>
      <c r="FN144" s="60">
        <v>-1.2500000000000001E-2</v>
      </c>
      <c r="FO144" s="60">
        <v>-4.99E-2</v>
      </c>
      <c r="FP144" s="60">
        <v>-5.96E-2</v>
      </c>
      <c r="FQ144" s="60">
        <v>-6.3700000000000007E-2</v>
      </c>
      <c r="FR144" s="51">
        <v>-6.4199999999999993E-2</v>
      </c>
      <c r="FS144" s="60">
        <v>-6.4100000000000004E-2</v>
      </c>
      <c r="FT144" s="60">
        <v>-6.9699999999999998E-2</v>
      </c>
      <c r="FU144" s="60">
        <v>-3.6799999999999999E-2</v>
      </c>
      <c r="FV144" s="55">
        <v>-2.52E-2</v>
      </c>
      <c r="FW144" s="55">
        <v>-1.89E-2</v>
      </c>
      <c r="FX144" s="51">
        <v>-2.86E-2</v>
      </c>
      <c r="FY144" s="58">
        <v>-2.7799999999999998E-2</v>
      </c>
      <c r="FZ144" s="58">
        <v>-1.9300000000000001E-2</v>
      </c>
      <c r="GA144" s="55">
        <v>-2.75E-2</v>
      </c>
      <c r="GB144" s="58">
        <v>-4.1999999999999997E-3</v>
      </c>
      <c r="GC144" s="58">
        <v>2.8199999999999999E-2</v>
      </c>
      <c r="GE144" s="60">
        <v>9.1999999999999998E-3</v>
      </c>
      <c r="GF144" s="56">
        <v>-2.6599999999999999E-2</v>
      </c>
      <c r="GG144" s="58">
        <v>-2.1700000000000001E-2</v>
      </c>
      <c r="GH144" s="58">
        <v>-2.18E-2</v>
      </c>
      <c r="GI144" s="58">
        <v>-2.0400000000000001E-2</v>
      </c>
      <c r="GJ144" s="60">
        <v>-3.56E-2</v>
      </c>
      <c r="GK144" s="56">
        <v>-4.8899999999999999E-2</v>
      </c>
      <c r="GL144" s="56">
        <v>-7.8299999999999995E-2</v>
      </c>
      <c r="GM144" s="51">
        <v>-3.2599999999999997E-2</v>
      </c>
      <c r="GN144" s="51">
        <v>-2.5700000000000001E-2</v>
      </c>
      <c r="GO144" s="51">
        <v>-5.62E-2</v>
      </c>
      <c r="GP144" s="51">
        <v>-3.6499999999999998E-2</v>
      </c>
      <c r="GQ144" s="51">
        <v>-7.17E-2</v>
      </c>
      <c r="GR144" s="56">
        <v>-4.9200000000000001E-2</v>
      </c>
      <c r="GS144" s="49">
        <v>-3.2599999999999997E-2</v>
      </c>
      <c r="GT144" s="58">
        <v>-3.7600000000000001E-2</v>
      </c>
      <c r="GU144" s="56">
        <v>-1.84E-2</v>
      </c>
      <c r="GV144" s="53">
        <v>-4.07E-2</v>
      </c>
      <c r="GW144" s="60">
        <v>-2.69E-2</v>
      </c>
      <c r="GX144" s="55">
        <v>-6.9999999999999999E-4</v>
      </c>
      <c r="GZ144" s="49">
        <v>8.9999999999999998E-4</v>
      </c>
      <c r="HA144" s="52">
        <v>-1.4500000000000001E-2</v>
      </c>
      <c r="HB144" s="51">
        <v>-2.0400000000000001E-2</v>
      </c>
      <c r="HC144" s="49">
        <v>-8.0000000000000002E-3</v>
      </c>
      <c r="HD144" s="51">
        <v>2.58E-2</v>
      </c>
      <c r="HE144" s="53">
        <v>-3.73E-2</v>
      </c>
      <c r="HF144" s="49">
        <v>-2.9100000000000001E-2</v>
      </c>
      <c r="HG144" s="51">
        <v>-3.5400000000000001E-2</v>
      </c>
      <c r="HH144" s="51">
        <v>-9.3200000000000005E-2</v>
      </c>
      <c r="HI144" s="49">
        <v>-0.1265</v>
      </c>
      <c r="HJ144" s="49">
        <v>-0.1467</v>
      </c>
      <c r="HK144" s="49">
        <v>-0.18790000000000001</v>
      </c>
      <c r="HL144" s="49">
        <v>-0.33090000000000003</v>
      </c>
      <c r="HM144" s="55">
        <v>-0.2361</v>
      </c>
      <c r="HN144" s="55">
        <v>-0.17660000000000001</v>
      </c>
      <c r="HO144" s="55">
        <v>-0.26800000000000002</v>
      </c>
      <c r="HP144" s="49">
        <v>-0.21859999999999999</v>
      </c>
      <c r="HQ144" s="55">
        <v>-0.188</v>
      </c>
      <c r="HR144" s="51">
        <v>-0.15210000000000001</v>
      </c>
      <c r="HS144" s="51">
        <v>-5.2299999999999999E-2</v>
      </c>
      <c r="HT144" s="51">
        <v>-4.2299999999999997E-2</v>
      </c>
      <c r="HU144" s="51">
        <v>-3.8199999999999998E-2</v>
      </c>
      <c r="HW144" s="58">
        <v>-1.47E-2</v>
      </c>
      <c r="HX144" s="49">
        <v>-9.7999999999999997E-3</v>
      </c>
      <c r="HY144" s="56">
        <v>-3.6400000000000002E-2</v>
      </c>
      <c r="HZ144" s="51">
        <v>-3.9E-2</v>
      </c>
      <c r="IA144" s="51">
        <v>-2.69E-2</v>
      </c>
      <c r="IB144" s="51">
        <v>-2.5999999999999999E-3</v>
      </c>
      <c r="IC144" s="57">
        <v>-5.1999999999999998E-2</v>
      </c>
      <c r="ID144" s="57">
        <v>-5.8599999999999999E-2</v>
      </c>
      <c r="IE144" s="57">
        <v>-7.3700000000000002E-2</v>
      </c>
      <c r="IF144" s="56">
        <v>-0.1111</v>
      </c>
      <c r="IG144" s="60">
        <v>-6.1600000000000002E-2</v>
      </c>
      <c r="IH144" s="55">
        <v>-3.6600000000000001E-2</v>
      </c>
      <c r="II144" s="57">
        <v>-4.9700000000000001E-2</v>
      </c>
      <c r="IJ144" s="60">
        <v>-7.4300000000000005E-2</v>
      </c>
      <c r="IK144" s="60">
        <v>-4.7500000000000001E-2</v>
      </c>
      <c r="IL144" s="60">
        <v>-5.3600000000000002E-2</v>
      </c>
      <c r="IM144" s="55">
        <v>-2.7E-2</v>
      </c>
      <c r="IN144" s="55">
        <v>-5.5E-2</v>
      </c>
      <c r="IO144" s="57">
        <v>-5.0099999999999999E-2</v>
      </c>
      <c r="IP144" s="57">
        <v>-6.2899999999999998E-2</v>
      </c>
      <c r="IQ144" s="57">
        <v>-0.106</v>
      </c>
      <c r="IR144" s="57">
        <v>-0.1164</v>
      </c>
      <c r="IT144" s="51">
        <v>-0.04</v>
      </c>
      <c r="IU144" s="55">
        <v>-4.6699999999999998E-2</v>
      </c>
      <c r="IV144" s="58">
        <v>-2.76E-2</v>
      </c>
      <c r="IW144" s="55">
        <v>-4.1300000000000003E-2</v>
      </c>
      <c r="IX144" s="49">
        <v>-1.23E-2</v>
      </c>
      <c r="IY144" s="52">
        <v>5.1999999999999998E-3</v>
      </c>
      <c r="IZ144" s="49">
        <v>-3.2000000000000002E-3</v>
      </c>
      <c r="JA144" s="58">
        <v>1.32E-2</v>
      </c>
      <c r="JB144" s="58">
        <v>1.8200000000000001E-2</v>
      </c>
      <c r="JC144" s="55">
        <v>1.3899999999999999E-2</v>
      </c>
      <c r="JD144" s="55">
        <v>6.3E-3</v>
      </c>
      <c r="JE144" s="52">
        <v>1.6999999999999999E-3</v>
      </c>
      <c r="JF144" s="56">
        <v>-1.4999999999999999E-2</v>
      </c>
      <c r="JG144" s="56">
        <v>8.3000000000000001E-3</v>
      </c>
      <c r="JH144" s="56">
        <v>-1.78E-2</v>
      </c>
      <c r="JI144" s="56">
        <v>-1.6000000000000001E-3</v>
      </c>
      <c r="JJ144" s="56">
        <v>-9.4999999999999998E-3</v>
      </c>
      <c r="JK144" s="56">
        <v>-2.92E-2</v>
      </c>
      <c r="JL144" s="56">
        <v>-3.78E-2</v>
      </c>
      <c r="JM144" s="56">
        <v>-2.3800000000000002E-2</v>
      </c>
      <c r="JN144" s="57">
        <v>-3.09E-2</v>
      </c>
      <c r="JP144" s="60">
        <v>-4.9099999999999998E-2</v>
      </c>
      <c r="JQ144" s="52">
        <v>-5.0299999999999997E-2</v>
      </c>
      <c r="JR144" s="52">
        <v>-8.7599999999999997E-2</v>
      </c>
      <c r="JS144" s="56">
        <v>-9.0499999999999997E-2</v>
      </c>
      <c r="JT144" s="52">
        <v>-7.9299999999999995E-2</v>
      </c>
      <c r="JU144" s="52">
        <v>-0.10829999999999999</v>
      </c>
      <c r="JV144" s="56">
        <v>-9.4200000000000006E-2</v>
      </c>
      <c r="JW144" s="56">
        <v>-5.4899999999999997E-2</v>
      </c>
      <c r="JX144" s="55">
        <v>-5.3699999999999998E-2</v>
      </c>
      <c r="JY144" s="56">
        <v>-4.9099999999999998E-2</v>
      </c>
      <c r="JZ144" s="56">
        <v>-4.6899999999999997E-2</v>
      </c>
      <c r="KA144" s="56">
        <v>-5.0099999999999999E-2</v>
      </c>
      <c r="KB144" s="56">
        <v>-2.7199999999999998E-2</v>
      </c>
      <c r="KC144" s="60">
        <v>-5.3800000000000001E-2</v>
      </c>
      <c r="KD144" s="58">
        <v>-3.0099999999999998E-2</v>
      </c>
      <c r="KE144" s="52">
        <v>-6.5799999999999997E-2</v>
      </c>
      <c r="KF144" s="51">
        <v>-4.7800000000000002E-2</v>
      </c>
      <c r="KG144" s="52">
        <v>-4.87E-2</v>
      </c>
      <c r="KH144" s="52">
        <v>-4.7500000000000001E-2</v>
      </c>
      <c r="KI144" s="55">
        <v>-5.9799999999999999E-2</v>
      </c>
      <c r="KJ144" s="55">
        <v>-3.6999999999999998E-2</v>
      </c>
      <c r="KK144" s="52">
        <v>-3.6600000000000001E-2</v>
      </c>
      <c r="KM144" s="56">
        <v>-3.8E-3</v>
      </c>
      <c r="KN144" s="58">
        <v>-1.9400000000000001E-2</v>
      </c>
      <c r="KO144" s="55">
        <v>-1.8700000000000001E-2</v>
      </c>
      <c r="KP144" s="56">
        <v>-1.2500000000000001E-2</v>
      </c>
      <c r="KQ144" s="58">
        <v>-1.2800000000000001E-2</v>
      </c>
      <c r="KR144" s="52">
        <v>-7.4999999999999997E-3</v>
      </c>
      <c r="KS144" s="60">
        <v>-1.7500000000000002E-2</v>
      </c>
      <c r="KT144" s="58">
        <v>-1.49E-2</v>
      </c>
      <c r="KU144" s="56">
        <v>-9.4999999999999998E-3</v>
      </c>
      <c r="KV144" s="56">
        <v>-2.5999999999999999E-3</v>
      </c>
      <c r="KW144" s="60">
        <v>-1.5599999999999999E-2</v>
      </c>
      <c r="KX144" s="60">
        <v>-1.95E-2</v>
      </c>
      <c r="KY144" s="56">
        <v>-1.11E-2</v>
      </c>
      <c r="KZ144" s="56">
        <v>-2.7400000000000001E-2</v>
      </c>
      <c r="LA144" s="52">
        <v>-5.3100000000000001E-2</v>
      </c>
      <c r="LB144" s="55">
        <v>-6.9199999999999998E-2</v>
      </c>
      <c r="LC144" s="55">
        <v>-6.2199999999999998E-2</v>
      </c>
      <c r="LD144" s="60">
        <v>-4.7800000000000002E-2</v>
      </c>
      <c r="LE144" s="60">
        <v>-2.7699999999999999E-2</v>
      </c>
      <c r="LF144" s="49">
        <v>-6.1000000000000004E-3</v>
      </c>
      <c r="LG144" s="49">
        <v>-2.1600000000000001E-2</v>
      </c>
      <c r="LH144" s="60">
        <v>-2.07E-2</v>
      </c>
      <c r="LI144" s="60">
        <v>-8.4500000000000006E-2</v>
      </c>
      <c r="LK144" s="58">
        <v>-2.0999999999999999E-3</v>
      </c>
      <c r="LL144" s="57">
        <v>-0.01</v>
      </c>
      <c r="LM144" s="49">
        <v>-1.8800000000000001E-2</v>
      </c>
      <c r="LN144" s="52">
        <v>-1.2200000000000001E-2</v>
      </c>
      <c r="LO144" s="57">
        <v>5.9999999999999995E-4</v>
      </c>
      <c r="LP144" s="60">
        <v>-1.21E-2</v>
      </c>
      <c r="LQ144" s="58">
        <v>-1.8800000000000001E-2</v>
      </c>
      <c r="LR144" s="57">
        <v>-3.5000000000000001E-3</v>
      </c>
      <c r="LS144" s="57">
        <v>-6.3E-3</v>
      </c>
      <c r="LT144" s="51">
        <v>-3.3E-3</v>
      </c>
      <c r="LU144" s="51">
        <v>-1.7500000000000002E-2</v>
      </c>
      <c r="LV144" s="52">
        <v>6.3E-3</v>
      </c>
      <c r="LW144" s="57">
        <v>-2.6800000000000001E-2</v>
      </c>
      <c r="LX144" s="56">
        <v>2.8E-3</v>
      </c>
      <c r="LY144" s="56">
        <v>-1.5299999999999999E-2</v>
      </c>
      <c r="LZ144" s="51">
        <v>-1.43E-2</v>
      </c>
      <c r="MA144" s="58">
        <v>1.03E-2</v>
      </c>
      <c r="MB144" s="56">
        <v>-2.53E-2</v>
      </c>
      <c r="MC144" s="56">
        <v>-3.1300000000000001E-2</v>
      </c>
      <c r="MD144" s="58">
        <v>-3.5999999999999997E-2</v>
      </c>
      <c r="ME144" s="58">
        <v>-1.52E-2</v>
      </c>
      <c r="MG144" s="60">
        <v>-1.4E-3</v>
      </c>
      <c r="MH144" s="60">
        <v>-8.6E-3</v>
      </c>
      <c r="MI144" s="56">
        <v>-1.18E-2</v>
      </c>
      <c r="MJ144" s="51">
        <v>-1.67E-2</v>
      </c>
      <c r="MK144" s="58">
        <v>-2.81E-2</v>
      </c>
      <c r="ML144" s="56">
        <v>-2.9100000000000001E-2</v>
      </c>
      <c r="MM144" s="56">
        <v>-1.0500000000000001E-2</v>
      </c>
      <c r="MN144" s="55">
        <v>-5.9999999999999995E-4</v>
      </c>
      <c r="MO144" s="49">
        <v>-2.3999999999999998E-3</v>
      </c>
      <c r="MP144" s="56">
        <v>2.3300000000000001E-2</v>
      </c>
      <c r="MQ144" s="58">
        <v>-5.0000000000000001E-4</v>
      </c>
      <c r="MR144" s="58">
        <v>-3.6900000000000002E-2</v>
      </c>
      <c r="MS144" s="58">
        <v>-2.4799999999999999E-2</v>
      </c>
      <c r="MT144" s="56">
        <v>-3.1E-2</v>
      </c>
      <c r="MU144" s="58">
        <v>-1.43E-2</v>
      </c>
      <c r="MV144" s="58">
        <v>-2.9100000000000001E-2</v>
      </c>
      <c r="MW144" s="55">
        <v>-4.7500000000000001E-2</v>
      </c>
      <c r="MX144" s="56">
        <v>-4.2000000000000003E-2</v>
      </c>
      <c r="MY144" s="56">
        <v>-5.3100000000000001E-2</v>
      </c>
      <c r="MZ144" s="29"/>
      <c r="NA144" s="29"/>
      <c r="NB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20"/>
      <c r="PT144" s="213"/>
    </row>
    <row r="145" spans="67:436" ht="15.75" thickBot="1" x14ac:dyDescent="0.3">
      <c r="FF145" s="213"/>
      <c r="FG145" s="209">
        <v>-8.0999999999999996E-3</v>
      </c>
      <c r="FH145" s="53">
        <v>-8.6E-3</v>
      </c>
      <c r="FI145" s="53">
        <v>-4.65E-2</v>
      </c>
      <c r="FJ145" s="51">
        <v>-3.1399999999999997E-2</v>
      </c>
      <c r="FK145" s="51">
        <v>-3.85E-2</v>
      </c>
      <c r="FL145" s="51">
        <v>-3.8600000000000002E-2</v>
      </c>
      <c r="FM145" s="51">
        <v>-4.7800000000000002E-2</v>
      </c>
      <c r="FN145" s="51">
        <v>-6.4100000000000004E-2</v>
      </c>
      <c r="FO145" s="49">
        <v>-6.7799999999999999E-2</v>
      </c>
      <c r="FP145" s="53">
        <v>-7.5999999999999998E-2</v>
      </c>
      <c r="FQ145" s="53">
        <v>-0.08</v>
      </c>
      <c r="FR145" s="49">
        <v>-7.4800000000000005E-2</v>
      </c>
      <c r="FS145" s="49">
        <v>-8.8300000000000003E-2</v>
      </c>
      <c r="FT145" s="49">
        <v>-8.8900000000000007E-2</v>
      </c>
      <c r="FU145" s="51">
        <v>-5.7799999999999997E-2</v>
      </c>
      <c r="FV145" s="60">
        <v>-3.7600000000000001E-2</v>
      </c>
      <c r="FW145" s="58">
        <v>-3.5900000000000001E-2</v>
      </c>
      <c r="FX145" s="58">
        <v>-4.4999999999999998E-2</v>
      </c>
      <c r="FY145" s="55">
        <v>-3.4500000000000003E-2</v>
      </c>
      <c r="FZ145" s="51">
        <v>-3.6200000000000003E-2</v>
      </c>
      <c r="GA145" s="51">
        <v>-3.3599999999999998E-2</v>
      </c>
      <c r="GB145" s="55">
        <v>-3.0599999999999999E-2</v>
      </c>
      <c r="GC145" s="55">
        <v>-6.4000000000000001E-2</v>
      </c>
      <c r="GE145" s="55">
        <v>2.0999999999999999E-3</v>
      </c>
      <c r="GF145" s="52">
        <v>-4.4499999999999998E-2</v>
      </c>
      <c r="GG145" s="56">
        <v>-5.5100000000000003E-2</v>
      </c>
      <c r="GH145" s="56">
        <v>-5.1499999999999997E-2</v>
      </c>
      <c r="GI145" s="60">
        <v>-3.1899999999999998E-2</v>
      </c>
      <c r="GJ145" s="58">
        <v>-4.4699999999999997E-2</v>
      </c>
      <c r="GK145" s="60">
        <v>-5.33E-2</v>
      </c>
      <c r="GL145" s="60">
        <v>-8.5199999999999998E-2</v>
      </c>
      <c r="GM145" s="60">
        <v>-0.06</v>
      </c>
      <c r="GN145" s="60">
        <v>-4.7199999999999999E-2</v>
      </c>
      <c r="GO145" s="60">
        <v>-5.9900000000000002E-2</v>
      </c>
      <c r="GP145" s="60">
        <v>-3.9E-2</v>
      </c>
      <c r="GQ145" s="56">
        <v>-8.14E-2</v>
      </c>
      <c r="GR145" s="51">
        <v>-6.2600000000000003E-2</v>
      </c>
      <c r="GS145" s="51">
        <v>-3.8699999999999998E-2</v>
      </c>
      <c r="GT145" s="49">
        <v>-3.9800000000000002E-2</v>
      </c>
      <c r="GU145" s="58">
        <v>-2.8299999999999999E-2</v>
      </c>
      <c r="GV145" s="60">
        <v>-5.6800000000000003E-2</v>
      </c>
      <c r="GW145" s="53">
        <v>-3.7400000000000003E-2</v>
      </c>
      <c r="GX145" s="53">
        <v>-0.1227</v>
      </c>
      <c r="GZ145" s="57">
        <v>-2.3199999999999998E-2</v>
      </c>
      <c r="HA145" s="55">
        <v>-4.7300000000000002E-2</v>
      </c>
      <c r="HB145" s="60">
        <v>-5.4300000000000001E-2</v>
      </c>
      <c r="HC145" s="52">
        <v>-2.3900000000000001E-2</v>
      </c>
      <c r="HD145" s="52">
        <v>-6.2600000000000003E-2</v>
      </c>
      <c r="HE145" s="52">
        <v>-0.105</v>
      </c>
      <c r="HF145" s="53">
        <v>-5.57E-2</v>
      </c>
      <c r="HG145" s="57">
        <v>-5.9400000000000001E-2</v>
      </c>
      <c r="HH145" s="49">
        <v>-0.157</v>
      </c>
      <c r="HI145" s="55">
        <v>-0.15920000000000001</v>
      </c>
      <c r="HJ145" s="51">
        <v>-0.21310000000000001</v>
      </c>
      <c r="HK145" s="51">
        <v>-0.25219999999999998</v>
      </c>
      <c r="HL145" s="51">
        <v>-0.42159999999999997</v>
      </c>
      <c r="HM145" s="49">
        <v>-0.3427</v>
      </c>
      <c r="HN145" s="49">
        <v>-0.3296</v>
      </c>
      <c r="HO145" s="49">
        <v>-0.32190000000000002</v>
      </c>
      <c r="HP145" s="55">
        <v>-0.31840000000000002</v>
      </c>
      <c r="HQ145" s="49">
        <v>-0.223</v>
      </c>
      <c r="HR145" s="49">
        <v>-0.1741</v>
      </c>
      <c r="HS145" s="49">
        <v>-0.13689999999999999</v>
      </c>
      <c r="HT145" s="49">
        <v>-0.13159999999999999</v>
      </c>
      <c r="HU145" s="49">
        <v>-0.20150000000000001</v>
      </c>
      <c r="HW145" s="49">
        <v>-2.9700000000000001E-2</v>
      </c>
      <c r="HX145" s="53">
        <v>-4.8399999999999999E-2</v>
      </c>
      <c r="HY145" s="49">
        <v>-4.8000000000000001E-2</v>
      </c>
      <c r="HZ145" s="60">
        <v>-6.7799999999999999E-2</v>
      </c>
      <c r="IA145" s="56">
        <v>-6.0100000000000001E-2</v>
      </c>
      <c r="IB145" s="56">
        <v>-9.3799999999999994E-2</v>
      </c>
      <c r="IC145" s="56">
        <v>-9.8000000000000004E-2</v>
      </c>
      <c r="ID145" s="56">
        <v>-9.5899999999999999E-2</v>
      </c>
      <c r="IE145" s="60">
        <v>-0.1144</v>
      </c>
      <c r="IF145" s="60">
        <v>-0.1173</v>
      </c>
      <c r="IG145" s="55">
        <v>-6.5699999999999995E-2</v>
      </c>
      <c r="IH145" s="60">
        <v>-7.22E-2</v>
      </c>
      <c r="II145" s="60">
        <v>-8.1299999999999997E-2</v>
      </c>
      <c r="IJ145" s="56">
        <v>-9.2399999999999996E-2</v>
      </c>
      <c r="IK145" s="56">
        <v>-6.8099999999999994E-2</v>
      </c>
      <c r="IL145" s="55">
        <v>-6.3399999999999998E-2</v>
      </c>
      <c r="IM145" s="60">
        <v>-6.2E-2</v>
      </c>
      <c r="IN145" s="60">
        <v>-6.25E-2</v>
      </c>
      <c r="IO145" s="60">
        <v>-7.0599999999999996E-2</v>
      </c>
      <c r="IP145" s="52">
        <v>-8.0600000000000005E-2</v>
      </c>
      <c r="IQ145" s="52">
        <v>-0.1128</v>
      </c>
      <c r="IR145" s="58">
        <v>-0.1167</v>
      </c>
      <c r="IT145" s="55">
        <v>-5.7599999999999998E-2</v>
      </c>
      <c r="IU145" s="49">
        <v>-6.0499999999999998E-2</v>
      </c>
      <c r="IV145" s="49">
        <v>-4.4499999999999998E-2</v>
      </c>
      <c r="IW145" s="53">
        <v>-6.1800000000000001E-2</v>
      </c>
      <c r="IX145" s="56">
        <v>-3.1699999999999999E-2</v>
      </c>
      <c r="IY145" s="56">
        <v>-3.3399999999999999E-2</v>
      </c>
      <c r="IZ145" s="56">
        <v>-4.8999999999999998E-3</v>
      </c>
      <c r="JA145" s="49">
        <v>-5.7999999999999996E-3</v>
      </c>
      <c r="JB145" s="55">
        <v>-2.2100000000000002E-2</v>
      </c>
      <c r="JC145" s="58">
        <v>4.4999999999999997E-3</v>
      </c>
      <c r="JD145" s="53">
        <v>-5.8999999999999999E-3</v>
      </c>
      <c r="JE145" s="56">
        <v>-2.2000000000000001E-3</v>
      </c>
      <c r="JF145" s="60">
        <v>-3.0200000000000001E-2</v>
      </c>
      <c r="JG145" s="52">
        <v>-2.7099999999999999E-2</v>
      </c>
      <c r="JH145" s="52">
        <v>-2.8500000000000001E-2</v>
      </c>
      <c r="JI145" s="52">
        <v>-2.3E-2</v>
      </c>
      <c r="JJ145" s="60">
        <v>-2.7E-2</v>
      </c>
      <c r="JK145" s="60">
        <v>-9.2499999999999999E-2</v>
      </c>
      <c r="JL145" s="60">
        <v>-9.2200000000000004E-2</v>
      </c>
      <c r="JM145" s="60">
        <v>-0.1104</v>
      </c>
      <c r="JN145" s="60">
        <v>-0.1353</v>
      </c>
      <c r="JP145" s="52">
        <v>-5.3400000000000003E-2</v>
      </c>
      <c r="JQ145" s="57">
        <v>-9.64E-2</v>
      </c>
      <c r="JR145" s="57">
        <v>-0.11559999999999999</v>
      </c>
      <c r="JS145" s="52">
        <v>-0.1003</v>
      </c>
      <c r="JT145" s="57">
        <v>-0.14929999999999999</v>
      </c>
      <c r="JU145" s="56">
        <v>-0.1593</v>
      </c>
      <c r="JV145" s="52">
        <v>-0.1142</v>
      </c>
      <c r="JW145" s="52">
        <v>-0.1241</v>
      </c>
      <c r="JX145" s="52">
        <v>-5.74E-2</v>
      </c>
      <c r="JY145" s="52">
        <v>-5.9799999999999999E-2</v>
      </c>
      <c r="JZ145" s="52">
        <v>-9.4600000000000004E-2</v>
      </c>
      <c r="KA145" s="52">
        <v>-7.85E-2</v>
      </c>
      <c r="KB145" s="52">
        <v>-7.6399999999999996E-2</v>
      </c>
      <c r="KC145" s="52">
        <v>-5.5300000000000002E-2</v>
      </c>
      <c r="KD145" s="60">
        <v>-3.4700000000000002E-2</v>
      </c>
      <c r="KE145" s="51">
        <v>-6.6299999999999998E-2</v>
      </c>
      <c r="KF145" s="52">
        <v>-7.3599999999999999E-2</v>
      </c>
      <c r="KG145" s="60">
        <v>-6.6799999999999998E-2</v>
      </c>
      <c r="KH145" s="51">
        <v>-7.0099999999999996E-2</v>
      </c>
      <c r="KI145" s="60">
        <v>-6.4299999999999996E-2</v>
      </c>
      <c r="KJ145" s="60">
        <v>-8.8700000000000001E-2</v>
      </c>
      <c r="KK145" s="51">
        <v>-9.0499999999999997E-2</v>
      </c>
      <c r="KM145" s="57">
        <v>-1.7899999999999999E-2</v>
      </c>
      <c r="KN145" s="55">
        <v>-1.9800000000000002E-2</v>
      </c>
      <c r="KO145" s="58">
        <v>-2.6599999999999999E-2</v>
      </c>
      <c r="KP145" s="60">
        <v>-1.6E-2</v>
      </c>
      <c r="KQ145" s="60">
        <v>-2.2200000000000001E-2</v>
      </c>
      <c r="KR145" s="60">
        <v>-3.6600000000000001E-2</v>
      </c>
      <c r="KS145" s="58">
        <v>-2.58E-2</v>
      </c>
      <c r="KT145" s="56">
        <v>-1.7299999999999999E-2</v>
      </c>
      <c r="KU145" s="60">
        <v>-1.14E-2</v>
      </c>
      <c r="KV145" s="60">
        <v>-1.6799999999999999E-2</v>
      </c>
      <c r="KW145" s="55">
        <v>-5.67E-2</v>
      </c>
      <c r="KX145" s="56">
        <v>-5.67E-2</v>
      </c>
      <c r="KY145" s="60">
        <v>-1.9599999999999999E-2</v>
      </c>
      <c r="KZ145" s="60">
        <v>-6.2700000000000006E-2</v>
      </c>
      <c r="LA145" s="60">
        <v>-7.6499999999999999E-2</v>
      </c>
      <c r="LB145" s="52">
        <v>-8.8599999999999998E-2</v>
      </c>
      <c r="LC145" s="52">
        <v>-9.11E-2</v>
      </c>
      <c r="LD145" s="55">
        <v>-8.7300000000000003E-2</v>
      </c>
      <c r="LE145" s="55">
        <v>-8.9200000000000002E-2</v>
      </c>
      <c r="LF145" s="55">
        <v>-0.1056</v>
      </c>
      <c r="LG145" s="55">
        <v>-0.1047</v>
      </c>
      <c r="LH145" s="55">
        <v>-0.17860000000000001</v>
      </c>
      <c r="LI145" s="55">
        <v>-0.13639999999999999</v>
      </c>
      <c r="LK145" s="49">
        <v>-1.0999999999999999E-2</v>
      </c>
      <c r="LL145" s="56">
        <v>-1.32E-2</v>
      </c>
      <c r="LM145" s="51">
        <v>-2.1000000000000001E-2</v>
      </c>
      <c r="LN145" s="56">
        <v>-2.24E-2</v>
      </c>
      <c r="LO145" s="60">
        <v>-1.44E-2</v>
      </c>
      <c r="LP145" s="56">
        <v>-2.2800000000000001E-2</v>
      </c>
      <c r="LQ145" s="56">
        <v>-3.1600000000000003E-2</v>
      </c>
      <c r="LR145" s="51">
        <v>-3.4000000000000002E-2</v>
      </c>
      <c r="LS145" s="51">
        <v>-1.21E-2</v>
      </c>
      <c r="LT145" s="57">
        <v>-1.35E-2</v>
      </c>
      <c r="LU145" s="57">
        <v>-4.1399999999999999E-2</v>
      </c>
      <c r="LV145" s="60">
        <v>-5.3999999999999999E-2</v>
      </c>
      <c r="LW145" s="56">
        <v>-4.6300000000000001E-2</v>
      </c>
      <c r="LX145" s="57">
        <v>-5.1499999999999997E-2</v>
      </c>
      <c r="LY145" s="57">
        <v>-2.76E-2</v>
      </c>
      <c r="LZ145" s="57">
        <v>-1.72E-2</v>
      </c>
      <c r="MA145" s="57">
        <v>-4.0800000000000003E-2</v>
      </c>
      <c r="MB145" s="49">
        <v>-5.8500000000000003E-2</v>
      </c>
      <c r="MC145" s="49">
        <v>-3.2500000000000001E-2</v>
      </c>
      <c r="MD145" s="56">
        <v>-5.4600000000000003E-2</v>
      </c>
      <c r="ME145" s="56">
        <v>-5.6899999999999999E-2</v>
      </c>
      <c r="MG145" s="55">
        <v>-1.26E-2</v>
      </c>
      <c r="MH145" s="53">
        <v>-2.9399999999999999E-2</v>
      </c>
      <c r="MI145" s="51">
        <v>-1.23E-2</v>
      </c>
      <c r="MJ145" s="58">
        <v>-2.93E-2</v>
      </c>
      <c r="MK145" s="53">
        <v>-5.1499999999999997E-2</v>
      </c>
      <c r="ML145" s="49">
        <v>-4.2200000000000001E-2</v>
      </c>
      <c r="MM145" s="58">
        <v>-1.89E-2</v>
      </c>
      <c r="MN145" s="49">
        <v>-1.32E-2</v>
      </c>
      <c r="MO145" s="55">
        <v>-5.1999999999999998E-3</v>
      </c>
      <c r="MP145" s="55">
        <v>-2.4400000000000002E-2</v>
      </c>
      <c r="MQ145" s="53">
        <v>-3.2199999999999999E-2</v>
      </c>
      <c r="MR145" s="53">
        <v>-4.2500000000000003E-2</v>
      </c>
      <c r="MS145" s="53">
        <v>-4.53E-2</v>
      </c>
      <c r="MT145" s="53">
        <v>-6.08E-2</v>
      </c>
      <c r="MU145" s="55">
        <v>-7.4700000000000003E-2</v>
      </c>
      <c r="MV145" s="55">
        <v>-4.3400000000000001E-2</v>
      </c>
      <c r="MW145" s="49">
        <v>-7.7700000000000005E-2</v>
      </c>
      <c r="MX145" s="49">
        <v>-7.9500000000000001E-2</v>
      </c>
      <c r="MY145" s="49">
        <v>-6.9000000000000006E-2</v>
      </c>
      <c r="MZ145" s="29"/>
      <c r="NA145" s="29"/>
      <c r="NB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20"/>
      <c r="PT145" s="213"/>
    </row>
    <row r="146" spans="67:436" ht="15.75" thickBot="1" x14ac:dyDescent="0.3">
      <c r="FF146" s="213"/>
      <c r="FG146" s="210">
        <v>-9.9000000000000008E-3</v>
      </c>
      <c r="FH146" s="49">
        <v>-2.1399999999999999E-2</v>
      </c>
      <c r="FI146" s="49">
        <v>-5.3100000000000001E-2</v>
      </c>
      <c r="FJ146" s="49">
        <v>-5.6399999999999999E-2</v>
      </c>
      <c r="FK146" s="49">
        <v>-7.22E-2</v>
      </c>
      <c r="FL146" s="49">
        <v>-4.4999999999999998E-2</v>
      </c>
      <c r="FM146" s="49">
        <v>-8.0100000000000005E-2</v>
      </c>
      <c r="FN146" s="49">
        <v>-6.59E-2</v>
      </c>
      <c r="FO146" s="53">
        <v>-7.3499999999999996E-2</v>
      </c>
      <c r="FP146" s="49">
        <v>-9.2999999999999999E-2</v>
      </c>
      <c r="FQ146" s="51">
        <v>-8.8900000000000007E-2</v>
      </c>
      <c r="FR146" s="60">
        <v>-8.6199999999999999E-2</v>
      </c>
      <c r="FS146" s="51">
        <v>-9.4600000000000004E-2</v>
      </c>
      <c r="FT146" s="51">
        <v>-9.3399999999999997E-2</v>
      </c>
      <c r="FU146" s="49">
        <v>-9.5699999999999993E-2</v>
      </c>
      <c r="FV146" s="49">
        <v>-0.10290000000000001</v>
      </c>
      <c r="FW146" s="49">
        <v>-6.83E-2</v>
      </c>
      <c r="FX146" s="49">
        <v>-6.7900000000000002E-2</v>
      </c>
      <c r="FY146" s="49">
        <v>-0.13270000000000001</v>
      </c>
      <c r="FZ146" s="49">
        <v>-0.1278</v>
      </c>
      <c r="GA146" s="49">
        <v>-0.14380000000000001</v>
      </c>
      <c r="GB146" s="49">
        <v>-0.19450000000000001</v>
      </c>
      <c r="GC146" s="49">
        <v>-0.2432</v>
      </c>
      <c r="GE146" s="52">
        <v>-6.9800000000000001E-2</v>
      </c>
      <c r="GF146" s="60">
        <v>-6.8400000000000002E-2</v>
      </c>
      <c r="GG146" s="60">
        <v>-8.2400000000000001E-2</v>
      </c>
      <c r="GH146" s="60">
        <v>-8.1299999999999997E-2</v>
      </c>
      <c r="GI146" s="56">
        <v>-4.7E-2</v>
      </c>
      <c r="GJ146" s="56">
        <v>-4.6300000000000001E-2</v>
      </c>
      <c r="GK146" s="58">
        <v>-5.6599999999999998E-2</v>
      </c>
      <c r="GL146" s="51">
        <v>-9.5100000000000004E-2</v>
      </c>
      <c r="GM146" s="56">
        <v>-8.5400000000000004E-2</v>
      </c>
      <c r="GN146" s="56">
        <v>-0.10630000000000001</v>
      </c>
      <c r="GO146" s="56">
        <v>-9.3100000000000002E-2</v>
      </c>
      <c r="GP146" s="56">
        <v>-9.2299999999999993E-2</v>
      </c>
      <c r="GQ146" s="58">
        <v>-9.8000000000000004E-2</v>
      </c>
      <c r="GR146" s="58">
        <v>-7.5700000000000003E-2</v>
      </c>
      <c r="GS146" s="58">
        <v>-5.1700000000000003E-2</v>
      </c>
      <c r="GT146" s="51">
        <v>-5.5399999999999998E-2</v>
      </c>
      <c r="GU146" s="60">
        <v>-6.8900000000000003E-2</v>
      </c>
      <c r="GV146" s="51">
        <v>-6.0400000000000002E-2</v>
      </c>
      <c r="GW146" s="51">
        <v>-0.1007</v>
      </c>
      <c r="GX146" s="51">
        <v>-0.14610000000000001</v>
      </c>
      <c r="GZ146" s="51">
        <v>-6.7599999999999993E-2</v>
      </c>
      <c r="HA146" s="51">
        <v>-4.9000000000000002E-2</v>
      </c>
      <c r="HB146" s="55">
        <v>-5.96E-2</v>
      </c>
      <c r="HC146" s="57">
        <v>-0.1056</v>
      </c>
      <c r="HD146" s="57">
        <v>-0.14760000000000001</v>
      </c>
      <c r="HE146" s="57">
        <v>-0.1663</v>
      </c>
      <c r="HF146" s="57">
        <v>-6.1199999999999997E-2</v>
      </c>
      <c r="HG146" s="53">
        <v>-7.9200000000000007E-2</v>
      </c>
      <c r="HH146" s="53">
        <v>-0.30159999999999998</v>
      </c>
      <c r="HI146" s="51">
        <v>-0.1966</v>
      </c>
      <c r="HJ146" s="55">
        <v>-0.28999999999999998</v>
      </c>
      <c r="HK146" s="55">
        <v>-0.29060000000000002</v>
      </c>
      <c r="HL146" s="55">
        <v>-0.3357</v>
      </c>
      <c r="HM146" s="51">
        <v>-0.42480000000000001</v>
      </c>
      <c r="HN146" s="51">
        <v>-0.35709999999999997</v>
      </c>
      <c r="HO146" s="51">
        <v>-0.42320000000000002</v>
      </c>
      <c r="HP146" s="51">
        <v>-0.3306</v>
      </c>
      <c r="HQ146" s="51">
        <v>-0.26800000000000002</v>
      </c>
      <c r="HR146" s="55">
        <v>-0.20380000000000001</v>
      </c>
      <c r="HS146" s="55">
        <v>-0.2722</v>
      </c>
      <c r="HT146" s="53">
        <v>-0.28739999999999999</v>
      </c>
      <c r="HU146" s="55">
        <v>-0.28310000000000002</v>
      </c>
      <c r="HW146" s="55">
        <v>-3.5200000000000002E-2</v>
      </c>
      <c r="HX146" s="56">
        <v>-6.0699999999999997E-2</v>
      </c>
      <c r="HY146" s="58">
        <v>-6.4199999999999993E-2</v>
      </c>
      <c r="HZ146" s="56">
        <v>-7.5499999999999998E-2</v>
      </c>
      <c r="IA146" s="58">
        <v>-7.1499999999999994E-2</v>
      </c>
      <c r="IB146" s="58">
        <v>-0.1099</v>
      </c>
      <c r="IC146" s="58">
        <v>-0.1055</v>
      </c>
      <c r="ID146" s="58">
        <v>-0.1082</v>
      </c>
      <c r="IE146" s="56">
        <v>-0.13139999999999999</v>
      </c>
      <c r="IF146" s="57">
        <v>-0.11749999999999999</v>
      </c>
      <c r="IG146" s="56">
        <v>-7.3700000000000002E-2</v>
      </c>
      <c r="IH146" s="56">
        <v>-9.4799999999999995E-2</v>
      </c>
      <c r="II146" s="56">
        <v>-0.10340000000000001</v>
      </c>
      <c r="IJ146" s="55">
        <v>-9.35E-2</v>
      </c>
      <c r="IK146" s="58">
        <v>-8.09E-2</v>
      </c>
      <c r="IL146" s="56">
        <v>-9.5799999999999996E-2</v>
      </c>
      <c r="IM146" s="56">
        <v>-0.158</v>
      </c>
      <c r="IN146" s="56">
        <v>-0.14280000000000001</v>
      </c>
      <c r="IO146" s="58">
        <v>-0.16020000000000001</v>
      </c>
      <c r="IP146" s="58">
        <v>-0.1777</v>
      </c>
      <c r="IQ146" s="58">
        <v>-0.17419999999999999</v>
      </c>
      <c r="IR146" s="60">
        <v>-0.1323</v>
      </c>
      <c r="IT146" s="49">
        <v>-6.4000000000000001E-2</v>
      </c>
      <c r="IU146" s="51">
        <v>-6.08E-2</v>
      </c>
      <c r="IV146" s="53">
        <v>-5.4100000000000002E-2</v>
      </c>
      <c r="IW146" s="49">
        <v>-7.4899999999999994E-2</v>
      </c>
      <c r="IX146" s="58">
        <v>-0.04</v>
      </c>
      <c r="IY146" s="58">
        <v>-5.1700000000000003E-2</v>
      </c>
      <c r="IZ146" s="58">
        <v>-2.2200000000000001E-2</v>
      </c>
      <c r="JA146" s="55">
        <v>-3.04E-2</v>
      </c>
      <c r="JB146" s="49">
        <v>-0.1042</v>
      </c>
      <c r="JC146" s="49">
        <v>-0.1038</v>
      </c>
      <c r="JD146" s="49">
        <v>-0.1764</v>
      </c>
      <c r="JE146" s="49">
        <v>-7.5700000000000003E-2</v>
      </c>
      <c r="JF146" s="49">
        <v>-3.0800000000000001E-2</v>
      </c>
      <c r="JG146" s="60">
        <v>-5.5899999999999998E-2</v>
      </c>
      <c r="JH146" s="60">
        <v>-3.73E-2</v>
      </c>
      <c r="JI146" s="60">
        <v>-1.43E-2</v>
      </c>
      <c r="JJ146" s="52">
        <v>-3.4299999999999997E-2</v>
      </c>
      <c r="JK146" s="52">
        <v>-0.1082</v>
      </c>
      <c r="JL146" s="52">
        <v>-0.12809999999999999</v>
      </c>
      <c r="JM146" s="52">
        <v>-0.12529999999999999</v>
      </c>
      <c r="JN146" s="52">
        <v>-0.12559999999999999</v>
      </c>
      <c r="JP146" s="57">
        <v>-6.59E-2</v>
      </c>
      <c r="JQ146" s="56">
        <v>-0.1116</v>
      </c>
      <c r="JR146" s="56">
        <v>-0.1173</v>
      </c>
      <c r="JS146" s="57">
        <v>-0.14030000000000001</v>
      </c>
      <c r="JT146" s="56">
        <v>-0.16300000000000001</v>
      </c>
      <c r="JU146" s="57">
        <v>-0.1898</v>
      </c>
      <c r="JV146" s="57">
        <v>-0.1883</v>
      </c>
      <c r="JW146" s="60">
        <v>-0.17030000000000001</v>
      </c>
      <c r="JX146" s="60">
        <v>-7.8299999999999995E-2</v>
      </c>
      <c r="JY146" s="60">
        <v>-0.10290000000000001</v>
      </c>
      <c r="JZ146" s="60">
        <v>-0.1249</v>
      </c>
      <c r="KA146" s="60">
        <v>-0.1104</v>
      </c>
      <c r="KB146" s="60">
        <v>-8.4500000000000006E-2</v>
      </c>
      <c r="KC146" s="51">
        <v>-6.2100000000000002E-2</v>
      </c>
      <c r="KD146" s="51">
        <v>-9.9900000000000003E-2</v>
      </c>
      <c r="KE146" s="60">
        <v>-8.6900000000000005E-2</v>
      </c>
      <c r="KF146" s="60">
        <v>-7.4300000000000005E-2</v>
      </c>
      <c r="KG146" s="51">
        <v>-6.8000000000000005E-2</v>
      </c>
      <c r="KH146" s="60">
        <v>-7.8E-2</v>
      </c>
      <c r="KI146" s="57">
        <v>-0.1057</v>
      </c>
      <c r="KJ146" s="57">
        <v>-9.98E-2</v>
      </c>
      <c r="KK146" s="57">
        <v>-0.12790000000000001</v>
      </c>
      <c r="KM146" s="52">
        <v>-2.3900000000000001E-2</v>
      </c>
      <c r="KN146" s="57">
        <v>-2.52E-2</v>
      </c>
      <c r="KO146" s="57">
        <v>-3.39E-2</v>
      </c>
      <c r="KP146" s="55">
        <v>-4.6300000000000001E-2</v>
      </c>
      <c r="KQ146" s="57">
        <v>-4.2999999999999997E-2</v>
      </c>
      <c r="KR146" s="55">
        <v>-5.1400000000000001E-2</v>
      </c>
      <c r="KS146" s="57">
        <v>-6.59E-2</v>
      </c>
      <c r="KT146" s="57">
        <v>-6.5500000000000003E-2</v>
      </c>
      <c r="KU146" s="57">
        <v>-5.3600000000000002E-2</v>
      </c>
      <c r="KV146" s="57">
        <v>-6.3700000000000007E-2</v>
      </c>
      <c r="KW146" s="56">
        <v>-6.8400000000000002E-2</v>
      </c>
      <c r="KX146" s="57">
        <v>-5.9499999999999997E-2</v>
      </c>
      <c r="KY146" s="57">
        <v>-7.9500000000000001E-2</v>
      </c>
      <c r="KZ146" s="55">
        <v>-8.6300000000000002E-2</v>
      </c>
      <c r="LA146" s="55">
        <v>-8.8700000000000001E-2</v>
      </c>
      <c r="LB146" s="60">
        <v>-0.11749999999999999</v>
      </c>
      <c r="LC146" s="60">
        <v>-9.1999999999999998E-2</v>
      </c>
      <c r="LD146" s="52">
        <v>-0.13070000000000001</v>
      </c>
      <c r="LE146" s="52">
        <v>-0.14860000000000001</v>
      </c>
      <c r="LF146" s="52">
        <v>-0.15609999999999999</v>
      </c>
      <c r="LG146" s="52">
        <v>-0.18099999999999999</v>
      </c>
      <c r="LH146" s="52">
        <v>-0.20469999999999999</v>
      </c>
      <c r="LI146" s="52">
        <v>-0.14119999999999999</v>
      </c>
      <c r="LK146" s="53">
        <v>-1.23E-2</v>
      </c>
      <c r="LL146" s="51">
        <v>-1.9699999999999999E-2</v>
      </c>
      <c r="LM146" s="60">
        <v>-2.8899999999999999E-2</v>
      </c>
      <c r="LN146" s="60">
        <v>-3.3399999999999999E-2</v>
      </c>
      <c r="LO146" s="51">
        <v>-1.6299999999999999E-2</v>
      </c>
      <c r="LP146" s="58">
        <v>-2.5600000000000001E-2</v>
      </c>
      <c r="LQ146" s="60">
        <v>-5.4399999999999997E-2</v>
      </c>
      <c r="LR146" s="49">
        <v>-6.3500000000000001E-2</v>
      </c>
      <c r="LS146" s="49">
        <v>-0.10589999999999999</v>
      </c>
      <c r="LT146" s="60">
        <v>-8.5900000000000004E-2</v>
      </c>
      <c r="LU146" s="60">
        <v>-6.3299999999999995E-2</v>
      </c>
      <c r="LV146" s="57">
        <v>-8.3099999999999993E-2</v>
      </c>
      <c r="LW146" s="60">
        <v>-5.8900000000000001E-2</v>
      </c>
      <c r="LX146" s="60">
        <v>-5.67E-2</v>
      </c>
      <c r="LY146" s="60">
        <v>-3.5700000000000003E-2</v>
      </c>
      <c r="LZ146" s="60">
        <v>-4.1200000000000001E-2</v>
      </c>
      <c r="MA146" s="60">
        <v>-0.1013</v>
      </c>
      <c r="MB146" s="57">
        <v>-7.0999999999999994E-2</v>
      </c>
      <c r="MC146" s="57">
        <v>-6.9800000000000001E-2</v>
      </c>
      <c r="MD146" s="60">
        <v>-0.1152</v>
      </c>
      <c r="ME146" s="57">
        <v>-0.14660000000000001</v>
      </c>
      <c r="MG146" s="58">
        <v>-1.35E-2</v>
      </c>
      <c r="MH146" s="58">
        <v>-4.4699999999999997E-2</v>
      </c>
      <c r="MI146" s="58">
        <v>-1.8100000000000002E-2</v>
      </c>
      <c r="MJ146" s="56">
        <v>-5.2699999999999997E-2</v>
      </c>
      <c r="MK146" s="56">
        <v>-5.9400000000000001E-2</v>
      </c>
      <c r="ML146" s="53">
        <v>-8.0799999999999997E-2</v>
      </c>
      <c r="MM146" s="53">
        <v>-3.3300000000000003E-2</v>
      </c>
      <c r="MN146" s="53">
        <v>-4.1399999999999999E-2</v>
      </c>
      <c r="MO146" s="53">
        <v>-2.29E-2</v>
      </c>
      <c r="MP146" s="53">
        <v>-3.6799999999999999E-2</v>
      </c>
      <c r="MQ146" s="55">
        <v>-4.3400000000000001E-2</v>
      </c>
      <c r="MR146" s="55">
        <v>-5.11E-2</v>
      </c>
      <c r="MS146" s="55">
        <v>-5.0299999999999997E-2</v>
      </c>
      <c r="MT146" s="55">
        <v>-6.3299999999999995E-2</v>
      </c>
      <c r="MU146" s="53">
        <v>-8.9700000000000002E-2</v>
      </c>
      <c r="MV146" s="53">
        <v>-0.1275</v>
      </c>
      <c r="MW146" s="53">
        <v>-0.20050000000000001</v>
      </c>
      <c r="MX146" s="53">
        <v>-0.22739999999999999</v>
      </c>
      <c r="MY146" s="51">
        <v>-0.22289999999999999</v>
      </c>
      <c r="MZ146" s="29"/>
      <c r="NA146" s="29"/>
      <c r="NB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OA146" s="29"/>
      <c r="OB146" s="29"/>
      <c r="OC146" s="29"/>
      <c r="OD146" s="29"/>
      <c r="OE146" s="29"/>
      <c r="OF146" s="29"/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W146" s="29"/>
      <c r="OX146" s="29"/>
      <c r="OY146" s="29"/>
      <c r="OZ146" s="29"/>
      <c r="PA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20"/>
      <c r="PT146" s="213"/>
    </row>
    <row r="147" spans="67:436" ht="15.75" thickBot="1" x14ac:dyDescent="0.3">
      <c r="FF147" s="213"/>
      <c r="FG147" s="211">
        <v>-1.55E-2</v>
      </c>
      <c r="FH147" s="51">
        <v>-5.5199999999999999E-2</v>
      </c>
      <c r="FI147" s="51">
        <v>-7.8200000000000006E-2</v>
      </c>
      <c r="FJ147" s="53">
        <v>-7.1400000000000005E-2</v>
      </c>
      <c r="FK147" s="53">
        <v>-0.13919999999999999</v>
      </c>
      <c r="FL147" s="53">
        <v>-0.1246</v>
      </c>
      <c r="FM147" s="53">
        <v>-0.124</v>
      </c>
      <c r="FN147" s="53">
        <v>-8.3299999999999999E-2</v>
      </c>
      <c r="FO147" s="51">
        <v>-0.1115</v>
      </c>
      <c r="FP147" s="51">
        <v>-9.3100000000000002E-2</v>
      </c>
      <c r="FQ147" s="49">
        <v>-9.7199999999999995E-2</v>
      </c>
      <c r="FR147" s="53">
        <v>-9.2499999999999999E-2</v>
      </c>
      <c r="FS147" s="53">
        <v>-0.1055</v>
      </c>
      <c r="FT147" s="53">
        <v>-0.10150000000000001</v>
      </c>
      <c r="FU147" s="53">
        <v>-0.1283</v>
      </c>
      <c r="FV147" s="53">
        <v>-0.13320000000000001</v>
      </c>
      <c r="FW147" s="53">
        <v>-0.126</v>
      </c>
      <c r="FX147" s="53">
        <v>-0.1399</v>
      </c>
      <c r="FY147" s="53">
        <v>-0.2074</v>
      </c>
      <c r="FZ147" s="53">
        <v>-0.19969999999999999</v>
      </c>
      <c r="GA147" s="53">
        <v>-0.20380000000000001</v>
      </c>
      <c r="GB147" s="53">
        <v>-0.24590000000000001</v>
      </c>
      <c r="GC147" s="53">
        <v>-0.30819999999999997</v>
      </c>
      <c r="GE147" s="51">
        <v>-9.8699999999999996E-2</v>
      </c>
      <c r="GF147" s="51">
        <v>-7.9100000000000004E-2</v>
      </c>
      <c r="GG147" s="51">
        <v>-8.9200000000000002E-2</v>
      </c>
      <c r="GH147" s="51">
        <v>-0.1245</v>
      </c>
      <c r="GI147" s="51">
        <v>-0.1241</v>
      </c>
      <c r="GJ147" s="51">
        <v>-0.1042</v>
      </c>
      <c r="GK147" s="51">
        <v>-9.2700000000000005E-2</v>
      </c>
      <c r="GL147" s="58">
        <v>-9.5699999999999993E-2</v>
      </c>
      <c r="GM147" s="58">
        <v>-0.1174</v>
      </c>
      <c r="GN147" s="58">
        <v>-0.12180000000000001</v>
      </c>
      <c r="GO147" s="58">
        <v>-0.11799999999999999</v>
      </c>
      <c r="GP147" s="58">
        <v>-0.12790000000000001</v>
      </c>
      <c r="GQ147" s="60">
        <v>-0.1462</v>
      </c>
      <c r="GR147" s="60">
        <v>-0.1714</v>
      </c>
      <c r="GS147" s="60">
        <v>-0.16039999999999999</v>
      </c>
      <c r="GT147" s="60">
        <v>-9.2399999999999996E-2</v>
      </c>
      <c r="GU147" s="49">
        <v>-8.1699999999999995E-2</v>
      </c>
      <c r="GV147" s="49">
        <v>-9.7600000000000006E-2</v>
      </c>
      <c r="GW147" s="49">
        <v>-0.1053</v>
      </c>
      <c r="GX147" s="49">
        <v>-0.1928</v>
      </c>
      <c r="GZ147" s="60">
        <v>-7.2900000000000006E-2</v>
      </c>
      <c r="HA147" s="57">
        <v>-5.6300000000000003E-2</v>
      </c>
      <c r="HB147" s="57">
        <v>-6.1699999999999998E-2</v>
      </c>
      <c r="HC147" s="55">
        <v>-0.1105</v>
      </c>
      <c r="HD147" s="55">
        <v>-0.16</v>
      </c>
      <c r="HE147" s="55">
        <v>-0.36969999999999997</v>
      </c>
      <c r="HF147" s="55">
        <v>-0.29289999999999999</v>
      </c>
      <c r="HG147" s="55">
        <v>-0.32990000000000003</v>
      </c>
      <c r="HH147" s="55">
        <v>-0.30320000000000003</v>
      </c>
      <c r="HI147" s="53">
        <v>-0.31290000000000001</v>
      </c>
      <c r="HJ147" s="53">
        <v>-0.40849999999999997</v>
      </c>
      <c r="HK147" s="53">
        <v>-0.46550000000000002</v>
      </c>
      <c r="HL147" s="53">
        <v>-0.64900000000000002</v>
      </c>
      <c r="HM147" s="53">
        <v>-0.59109999999999996</v>
      </c>
      <c r="HN147" s="53">
        <v>-0.57799999999999996</v>
      </c>
      <c r="HO147" s="53">
        <v>-0.51500000000000001</v>
      </c>
      <c r="HP147" s="53">
        <v>-0.39389999999999997</v>
      </c>
      <c r="HQ147" s="53">
        <v>-0.4294</v>
      </c>
      <c r="HR147" s="53">
        <v>-0.40289999999999998</v>
      </c>
      <c r="HS147" s="53">
        <v>-0.33279999999999998</v>
      </c>
      <c r="HT147" s="55">
        <v>-0.35449999999999998</v>
      </c>
      <c r="HU147" s="53">
        <v>-0.3286</v>
      </c>
      <c r="HW147" s="53">
        <v>-5.2299999999999999E-2</v>
      </c>
      <c r="HX147" s="58">
        <v>-7.85E-2</v>
      </c>
      <c r="HY147" s="53">
        <v>-9.8000000000000004E-2</v>
      </c>
      <c r="HZ147" s="58">
        <v>-8.8900000000000007E-2</v>
      </c>
      <c r="IA147" s="60">
        <v>-0.1021</v>
      </c>
      <c r="IB147" s="60">
        <v>-0.1211</v>
      </c>
      <c r="IC147" s="60">
        <v>-0.15160000000000001</v>
      </c>
      <c r="ID147" s="60">
        <v>-0.1474</v>
      </c>
      <c r="IE147" s="58">
        <v>-0.13700000000000001</v>
      </c>
      <c r="IF147" s="58">
        <v>-0.1196</v>
      </c>
      <c r="IG147" s="58">
        <v>-9.8500000000000004E-2</v>
      </c>
      <c r="IH147" s="58">
        <v>-0.12429999999999999</v>
      </c>
      <c r="II147" s="58">
        <v>-0.1338</v>
      </c>
      <c r="IJ147" s="58">
        <v>-0.11600000000000001</v>
      </c>
      <c r="IK147" s="55">
        <v>-8.6900000000000005E-2</v>
      </c>
      <c r="IL147" s="58">
        <v>-0.1149</v>
      </c>
      <c r="IM147" s="58">
        <v>-0.1704</v>
      </c>
      <c r="IN147" s="58">
        <v>-0.1469</v>
      </c>
      <c r="IO147" s="56">
        <v>-0.19450000000000001</v>
      </c>
      <c r="IP147" s="56">
        <v>-0.20200000000000001</v>
      </c>
      <c r="IQ147" s="56">
        <v>-0.23910000000000001</v>
      </c>
      <c r="IR147" s="56">
        <v>-0.17299999999999999</v>
      </c>
      <c r="IS147" t="s">
        <v>0</v>
      </c>
      <c r="IT147" s="53">
        <v>-9.7100000000000006E-2</v>
      </c>
      <c r="IU147" s="53">
        <v>-7.1300000000000002E-2</v>
      </c>
      <c r="IV147" s="51">
        <v>-5.4399999999999997E-2</v>
      </c>
      <c r="IW147" s="51">
        <v>-8.8599999999999998E-2</v>
      </c>
      <c r="IX147" s="51">
        <v>-0.1201</v>
      </c>
      <c r="IY147" s="51">
        <v>-0.107</v>
      </c>
      <c r="IZ147" s="51">
        <v>-0.1111</v>
      </c>
      <c r="JA147" s="51">
        <v>-0.1658</v>
      </c>
      <c r="JB147" s="51">
        <v>-0.158</v>
      </c>
      <c r="JC147" s="51">
        <v>-0.1613</v>
      </c>
      <c r="JD147" s="51">
        <v>-0.22589999999999999</v>
      </c>
      <c r="JE147" s="51">
        <v>-0.21679999999999999</v>
      </c>
      <c r="JF147" s="51">
        <v>-0.18540000000000001</v>
      </c>
      <c r="JG147" s="51">
        <v>-0.23330000000000001</v>
      </c>
      <c r="JH147" s="51">
        <v>-0.21740000000000001</v>
      </c>
      <c r="JI147" s="51">
        <v>-0.23519999999999999</v>
      </c>
      <c r="JJ147" s="51">
        <v>-0.2215</v>
      </c>
      <c r="JK147" s="51">
        <v>-0.18390000000000001</v>
      </c>
      <c r="JL147" s="51">
        <v>-0.2208</v>
      </c>
      <c r="JM147" s="51">
        <v>-0.2021</v>
      </c>
      <c r="JN147" s="51">
        <v>-0.1943</v>
      </c>
      <c r="JP147" s="56">
        <v>-6.7199999999999996E-2</v>
      </c>
      <c r="JQ147" s="60">
        <v>-0.1721</v>
      </c>
      <c r="JR147" s="60">
        <v>-0.21129999999999999</v>
      </c>
      <c r="JS147" s="60">
        <v>-0.25769999999999998</v>
      </c>
      <c r="JT147" s="60">
        <v>-0.30399999999999999</v>
      </c>
      <c r="JU147" s="60">
        <v>-0.248</v>
      </c>
      <c r="JV147" s="60">
        <v>-0.19009999999999999</v>
      </c>
      <c r="JW147" s="57">
        <v>-0.21740000000000001</v>
      </c>
      <c r="JX147" s="57">
        <v>-0.14710000000000001</v>
      </c>
      <c r="JY147" s="57">
        <v>-0.12859999999999999</v>
      </c>
      <c r="JZ147" s="57">
        <v>-0.15659999999999999</v>
      </c>
      <c r="KA147" s="57">
        <v>-0.14169999999999999</v>
      </c>
      <c r="KB147" s="57">
        <v>-0.1431</v>
      </c>
      <c r="KC147" s="57">
        <v>-0.114</v>
      </c>
      <c r="KD147" s="57">
        <v>-0.1022</v>
      </c>
      <c r="KE147" s="57">
        <v>-0.15429999999999999</v>
      </c>
      <c r="KF147" s="57">
        <v>-0.1729</v>
      </c>
      <c r="KG147" s="57">
        <v>-0.1211</v>
      </c>
      <c r="KH147" s="57">
        <v>-0.1212</v>
      </c>
      <c r="KI147" s="51">
        <v>-0.1148</v>
      </c>
      <c r="KJ147" s="51">
        <v>-0.13619999999999999</v>
      </c>
      <c r="KK147" s="60">
        <v>-0.14949999999999999</v>
      </c>
      <c r="KM147" s="55">
        <v>-2.47E-2</v>
      </c>
      <c r="KN147" s="52">
        <v>-2.64E-2</v>
      </c>
      <c r="KO147" s="52">
        <v>-3.39E-2</v>
      </c>
      <c r="KP147" s="57">
        <v>-5.33E-2</v>
      </c>
      <c r="KQ147" s="55">
        <v>-7.7100000000000002E-2</v>
      </c>
      <c r="KR147" s="57">
        <v>-7.9000000000000001E-2</v>
      </c>
      <c r="KS147" s="55">
        <v>-8.43E-2</v>
      </c>
      <c r="KT147" s="55">
        <v>-9.2299999999999993E-2</v>
      </c>
      <c r="KU147" s="55">
        <v>-8.9499999999999996E-2</v>
      </c>
      <c r="KV147" s="55">
        <v>-0.1037</v>
      </c>
      <c r="KW147" s="57">
        <v>-8.5199999999999998E-2</v>
      </c>
      <c r="KX147" s="55">
        <v>-7.4700000000000003E-2</v>
      </c>
      <c r="KY147" s="55">
        <v>-9.9500000000000005E-2</v>
      </c>
      <c r="KZ147" s="57">
        <v>-9.6699999999999994E-2</v>
      </c>
      <c r="LA147" s="57">
        <v>-0.14829999999999999</v>
      </c>
      <c r="LB147" s="57">
        <v>-0.159</v>
      </c>
      <c r="LC147" s="57">
        <v>-0.15840000000000001</v>
      </c>
      <c r="LD147" s="57">
        <v>-0.1794</v>
      </c>
      <c r="LE147" s="57">
        <v>-0.22189999999999999</v>
      </c>
      <c r="LF147" s="57">
        <v>-0.223</v>
      </c>
      <c r="LG147" s="57">
        <v>-0.25</v>
      </c>
      <c r="LH147" s="57">
        <v>-0.26600000000000001</v>
      </c>
      <c r="LI147" s="57">
        <v>-0.2291</v>
      </c>
      <c r="LK147" s="56">
        <v>-3.2899999999999999E-2</v>
      </c>
      <c r="LL147" s="49">
        <v>-2.12E-2</v>
      </c>
      <c r="LM147" s="57">
        <v>-4.2500000000000003E-2</v>
      </c>
      <c r="LN147" s="57">
        <v>-5.1999999999999998E-2</v>
      </c>
      <c r="LO147" s="49">
        <v>-3.9800000000000002E-2</v>
      </c>
      <c r="LP147" s="49">
        <v>-4.3999999999999997E-2</v>
      </c>
      <c r="LQ147" s="49">
        <v>-5.79E-2</v>
      </c>
      <c r="LR147" s="60">
        <v>-9.9900000000000003E-2</v>
      </c>
      <c r="LS147" s="60">
        <v>-0.1075</v>
      </c>
      <c r="LT147" s="49">
        <v>-0.11840000000000001</v>
      </c>
      <c r="LU147" s="49">
        <v>-0.1227</v>
      </c>
      <c r="LV147" s="49">
        <v>-0.107</v>
      </c>
      <c r="LW147" s="49">
        <v>-0.1105</v>
      </c>
      <c r="LX147" s="49">
        <v>-0.16209999999999999</v>
      </c>
      <c r="LY147" s="49">
        <v>-0.128</v>
      </c>
      <c r="LZ147" s="49">
        <v>-0.13669999999999999</v>
      </c>
      <c r="MA147" s="49">
        <v>-0.12939999999999999</v>
      </c>
      <c r="MB147" s="60">
        <v>-9.7199999999999995E-2</v>
      </c>
      <c r="MC147" s="60">
        <v>-0.14599999999999999</v>
      </c>
      <c r="MD147" s="57">
        <v>-0.14069999999999999</v>
      </c>
      <c r="ME147" s="60">
        <v>-0.16839999999999999</v>
      </c>
      <c r="MG147" s="56">
        <v>-5.3499999999999999E-2</v>
      </c>
      <c r="MH147" s="56">
        <v>-5.33E-2</v>
      </c>
      <c r="MI147" s="53">
        <v>-7.9799999999999996E-2</v>
      </c>
      <c r="MJ147" s="53">
        <v>-6.5000000000000002E-2</v>
      </c>
      <c r="MK147" s="51">
        <v>-7.4800000000000005E-2</v>
      </c>
      <c r="ML147" s="51">
        <v>-0.14910000000000001</v>
      </c>
      <c r="MM147" s="51">
        <v>-0.17280000000000001</v>
      </c>
      <c r="MN147" s="51">
        <v>-0.28000000000000003</v>
      </c>
      <c r="MO147" s="51">
        <v>-0.2964</v>
      </c>
      <c r="MP147" s="51">
        <v>-0.28039999999999998</v>
      </c>
      <c r="MQ147" s="51">
        <v>-0.26140000000000002</v>
      </c>
      <c r="MR147" s="51">
        <v>-0.22159999999999999</v>
      </c>
      <c r="MS147" s="51">
        <v>-0.22370000000000001</v>
      </c>
      <c r="MT147" s="51">
        <v>-0.24709999999999999</v>
      </c>
      <c r="MU147" s="51">
        <v>-0.2651</v>
      </c>
      <c r="MV147" s="51">
        <v>-0.29320000000000002</v>
      </c>
      <c r="MW147" s="51">
        <v>-0.25209999999999999</v>
      </c>
      <c r="MX147" s="51">
        <v>-0.23330000000000001</v>
      </c>
      <c r="MY147" s="53">
        <v>-0.2379</v>
      </c>
      <c r="MZ147" s="29"/>
      <c r="NA147" s="29"/>
      <c r="NB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20"/>
      <c r="PT147" s="213"/>
    </row>
    <row r="148" spans="67:436" ht="15.75" thickBot="1" x14ac:dyDescent="0.3">
      <c r="FF148" s="213"/>
      <c r="FO148" t="s">
        <v>0</v>
      </c>
      <c r="GB148" t="s">
        <v>0</v>
      </c>
      <c r="GC148" t="s">
        <v>0</v>
      </c>
      <c r="GD148" t="s">
        <v>0</v>
      </c>
      <c r="GN148" t="s">
        <v>0</v>
      </c>
      <c r="HN148" t="s">
        <v>0</v>
      </c>
      <c r="HT148" t="s">
        <v>0</v>
      </c>
      <c r="HZ148" t="s">
        <v>0</v>
      </c>
      <c r="IC148" t="s">
        <v>0</v>
      </c>
      <c r="ID148" t="s">
        <v>0</v>
      </c>
      <c r="IH148" t="s">
        <v>0</v>
      </c>
      <c r="IK148" t="s">
        <v>0</v>
      </c>
      <c r="IN148" t="s">
        <v>0</v>
      </c>
      <c r="IS148" t="s">
        <v>0</v>
      </c>
      <c r="IT148" t="s">
        <v>0</v>
      </c>
      <c r="IU148" t="s">
        <v>0</v>
      </c>
      <c r="IW148" t="s">
        <v>0</v>
      </c>
      <c r="IY148" t="s">
        <v>0</v>
      </c>
      <c r="IZ148" t="s">
        <v>0</v>
      </c>
      <c r="JB148" t="s">
        <v>0</v>
      </c>
      <c r="JC148" t="s">
        <v>0</v>
      </c>
      <c r="JD148" t="s">
        <v>0</v>
      </c>
      <c r="JE148" t="s">
        <v>0</v>
      </c>
      <c r="JJ148" t="s">
        <v>0</v>
      </c>
      <c r="JN148" t="s">
        <v>0</v>
      </c>
      <c r="JX148" t="s">
        <v>0</v>
      </c>
      <c r="KD148" t="s">
        <v>0</v>
      </c>
      <c r="KH148" t="s">
        <v>0</v>
      </c>
      <c r="KJ148" t="s">
        <v>0</v>
      </c>
      <c r="LE148" t="s">
        <v>0</v>
      </c>
      <c r="LH148" t="s">
        <v>0</v>
      </c>
      <c r="LJ148" t="s">
        <v>0</v>
      </c>
      <c r="LO148" t="s">
        <v>0</v>
      </c>
      <c r="LZ148" t="s">
        <v>0</v>
      </c>
      <c r="ME148" t="s">
        <v>0</v>
      </c>
      <c r="MF148" t="s">
        <v>0</v>
      </c>
      <c r="MK148" t="s">
        <v>0</v>
      </c>
      <c r="MN148" t="s">
        <v>0</v>
      </c>
      <c r="MU148" t="s">
        <v>0</v>
      </c>
      <c r="MV148" t="s">
        <v>0</v>
      </c>
      <c r="MW148" t="s">
        <v>0</v>
      </c>
      <c r="NA148" t="s">
        <v>0</v>
      </c>
      <c r="NB148" t="s">
        <v>0</v>
      </c>
      <c r="NE148" t="s">
        <v>0</v>
      </c>
      <c r="NI148" t="s">
        <v>0</v>
      </c>
      <c r="NN148" t="s">
        <v>0</v>
      </c>
      <c r="NT148" t="s">
        <v>0</v>
      </c>
      <c r="NU148" t="s">
        <v>0</v>
      </c>
      <c r="OF148" t="s">
        <v>0</v>
      </c>
      <c r="OL148" t="s">
        <v>0</v>
      </c>
      <c r="OM148" t="s">
        <v>0</v>
      </c>
      <c r="OP148" t="s">
        <v>0</v>
      </c>
      <c r="PT148" s="213"/>
    </row>
    <row r="149" spans="67:436" ht="15.75" thickBot="1" x14ac:dyDescent="0.3">
      <c r="BO149" s="10"/>
      <c r="FF149" s="213"/>
      <c r="FG149" s="212" t="s">
        <v>12</v>
      </c>
      <c r="FH149" s="23" t="s">
        <v>11</v>
      </c>
      <c r="FI149" s="23" t="s">
        <v>10</v>
      </c>
      <c r="FJ149" s="23" t="s">
        <v>14</v>
      </c>
      <c r="FK149" s="23" t="s">
        <v>13</v>
      </c>
      <c r="FL149" s="23" t="s">
        <v>12</v>
      </c>
      <c r="FM149" s="23" t="s">
        <v>11</v>
      </c>
      <c r="FN149" s="23" t="s">
        <v>10</v>
      </c>
      <c r="FO149" s="23" t="s">
        <v>14</v>
      </c>
      <c r="FP149" s="23" t="s">
        <v>13</v>
      </c>
      <c r="FQ149" s="23" t="s">
        <v>12</v>
      </c>
      <c r="FR149" s="23" t="s">
        <v>11</v>
      </c>
      <c r="FS149" s="23" t="s">
        <v>10</v>
      </c>
      <c r="FT149" s="23" t="s">
        <v>14</v>
      </c>
      <c r="FU149" s="23" t="s">
        <v>13</v>
      </c>
      <c r="FV149" s="23" t="s">
        <v>12</v>
      </c>
      <c r="FW149" s="23" t="s">
        <v>11</v>
      </c>
      <c r="FX149" s="23" t="s">
        <v>10</v>
      </c>
      <c r="FY149" s="23" t="s">
        <v>14</v>
      </c>
      <c r="FZ149" s="23" t="s">
        <v>13</v>
      </c>
      <c r="GA149" s="23" t="s">
        <v>12</v>
      </c>
      <c r="GB149" s="23" t="s">
        <v>11</v>
      </c>
      <c r="GC149" s="23" t="s">
        <v>10</v>
      </c>
      <c r="GE149" s="23" t="s">
        <v>14</v>
      </c>
      <c r="GF149" s="23" t="s">
        <v>13</v>
      </c>
      <c r="GG149" s="23" t="s">
        <v>12</v>
      </c>
      <c r="GH149" s="23" t="s">
        <v>11</v>
      </c>
      <c r="GI149" s="23" t="s">
        <v>10</v>
      </c>
      <c r="GJ149" s="23" t="s">
        <v>14</v>
      </c>
      <c r="GK149" s="23" t="s">
        <v>13</v>
      </c>
      <c r="GL149" s="23" t="s">
        <v>12</v>
      </c>
      <c r="GM149" s="23" t="s">
        <v>11</v>
      </c>
      <c r="GN149" s="23" t="s">
        <v>10</v>
      </c>
      <c r="GO149" s="23" t="s">
        <v>14</v>
      </c>
      <c r="GP149" s="23" t="s">
        <v>13</v>
      </c>
      <c r="GQ149" s="23" t="s">
        <v>12</v>
      </c>
      <c r="GR149" s="23" t="s">
        <v>11</v>
      </c>
      <c r="GS149" s="23" t="s">
        <v>10</v>
      </c>
      <c r="GT149" s="23" t="s">
        <v>14</v>
      </c>
      <c r="GU149" s="23" t="s">
        <v>13</v>
      </c>
      <c r="GV149" s="23" t="s">
        <v>12</v>
      </c>
      <c r="GW149" s="23" t="s">
        <v>11</v>
      </c>
      <c r="GX149" s="23" t="s">
        <v>10</v>
      </c>
      <c r="GZ149" s="23" t="s">
        <v>14</v>
      </c>
      <c r="HA149" s="23" t="s">
        <v>13</v>
      </c>
      <c r="HB149" s="23" t="s">
        <v>12</v>
      </c>
      <c r="HC149" s="23" t="s">
        <v>11</v>
      </c>
      <c r="HD149" s="23" t="s">
        <v>10</v>
      </c>
      <c r="HE149" s="23" t="s">
        <v>14</v>
      </c>
      <c r="HF149" s="23" t="s">
        <v>13</v>
      </c>
      <c r="HG149" s="23" t="s">
        <v>12</v>
      </c>
      <c r="HH149" s="23" t="s">
        <v>11</v>
      </c>
      <c r="HI149" s="23" t="s">
        <v>10</v>
      </c>
      <c r="HJ149" s="23" t="s">
        <v>14</v>
      </c>
      <c r="HK149" s="23" t="s">
        <v>13</v>
      </c>
      <c r="HL149" s="23" t="s">
        <v>12</v>
      </c>
      <c r="HM149" s="23" t="s">
        <v>11</v>
      </c>
      <c r="HN149" s="23" t="s">
        <v>10</v>
      </c>
      <c r="HO149" s="23" t="s">
        <v>14</v>
      </c>
      <c r="HP149" s="23" t="s">
        <v>13</v>
      </c>
      <c r="HQ149" s="23" t="s">
        <v>12</v>
      </c>
      <c r="HR149" s="23" t="s">
        <v>11</v>
      </c>
      <c r="HS149" s="23" t="s">
        <v>10</v>
      </c>
      <c r="HT149" s="23" t="s">
        <v>14</v>
      </c>
      <c r="HU149" s="23" t="s">
        <v>13</v>
      </c>
      <c r="HW149" s="23" t="s">
        <v>12</v>
      </c>
      <c r="HX149" s="23" t="s">
        <v>11</v>
      </c>
      <c r="HY149" s="23" t="s">
        <v>10</v>
      </c>
      <c r="HZ149" s="23" t="s">
        <v>14</v>
      </c>
      <c r="IA149" s="23" t="s">
        <v>13</v>
      </c>
      <c r="IB149" s="23" t="s">
        <v>12</v>
      </c>
      <c r="IC149" s="23" t="s">
        <v>11</v>
      </c>
      <c r="ID149" s="23" t="s">
        <v>10</v>
      </c>
      <c r="IE149" s="23" t="s">
        <v>14</v>
      </c>
      <c r="IF149" s="23" t="s">
        <v>13</v>
      </c>
      <c r="IG149" s="23" t="s">
        <v>12</v>
      </c>
      <c r="IH149" s="23" t="s">
        <v>11</v>
      </c>
      <c r="II149" s="23" t="s">
        <v>10</v>
      </c>
      <c r="IJ149" s="23" t="s">
        <v>14</v>
      </c>
      <c r="IK149" s="23" t="s">
        <v>13</v>
      </c>
      <c r="IL149" s="23" t="s">
        <v>12</v>
      </c>
      <c r="IM149" s="23" t="s">
        <v>11</v>
      </c>
      <c r="IN149" s="23" t="s">
        <v>10</v>
      </c>
      <c r="IO149" s="23" t="s">
        <v>14</v>
      </c>
      <c r="IP149" s="23" t="s">
        <v>13</v>
      </c>
      <c r="IQ149" s="23" t="s">
        <v>12</v>
      </c>
      <c r="IR149" s="23" t="s">
        <v>11</v>
      </c>
      <c r="IT149" s="23" t="s">
        <v>10</v>
      </c>
      <c r="IU149" s="23" t="s">
        <v>14</v>
      </c>
      <c r="IV149" s="23" t="s">
        <v>13</v>
      </c>
      <c r="IW149" s="23" t="s">
        <v>12</v>
      </c>
      <c r="IX149" s="23" t="s">
        <v>11</v>
      </c>
      <c r="IY149" s="23" t="s">
        <v>10</v>
      </c>
      <c r="IZ149" s="23" t="s">
        <v>14</v>
      </c>
      <c r="JA149" s="23" t="s">
        <v>13</v>
      </c>
      <c r="JB149" s="23" t="s">
        <v>12</v>
      </c>
      <c r="JC149" s="23" t="s">
        <v>11</v>
      </c>
      <c r="JD149" s="23" t="s">
        <v>10</v>
      </c>
      <c r="JE149" s="23" t="s">
        <v>14</v>
      </c>
      <c r="JF149" s="23" t="s">
        <v>13</v>
      </c>
      <c r="JG149" s="23" t="s">
        <v>12</v>
      </c>
      <c r="JH149" s="23" t="s">
        <v>11</v>
      </c>
      <c r="JI149" s="23" t="s">
        <v>10</v>
      </c>
      <c r="JJ149" s="23" t="s">
        <v>14</v>
      </c>
      <c r="JK149" s="23" t="s">
        <v>13</v>
      </c>
      <c r="JL149" s="23" t="s">
        <v>12</v>
      </c>
      <c r="JM149" s="23" t="s">
        <v>11</v>
      </c>
      <c r="JN149" s="23" t="s">
        <v>10</v>
      </c>
      <c r="JP149" s="23" t="s">
        <v>14</v>
      </c>
      <c r="JQ149" s="23" t="s">
        <v>13</v>
      </c>
      <c r="JR149" s="23" t="s">
        <v>12</v>
      </c>
      <c r="JS149" s="23" t="s">
        <v>11</v>
      </c>
      <c r="JT149" s="23" t="s">
        <v>10</v>
      </c>
      <c r="JU149" s="23" t="s">
        <v>14</v>
      </c>
      <c r="JV149" s="23" t="s">
        <v>13</v>
      </c>
      <c r="JW149" s="23" t="s">
        <v>12</v>
      </c>
      <c r="JX149" s="23" t="s">
        <v>11</v>
      </c>
      <c r="JY149" s="23" t="s">
        <v>10</v>
      </c>
      <c r="JZ149" s="23" t="s">
        <v>14</v>
      </c>
      <c r="KA149" s="23" t="s">
        <v>13</v>
      </c>
      <c r="KB149" s="23" t="s">
        <v>12</v>
      </c>
      <c r="KC149" s="23" t="s">
        <v>11</v>
      </c>
      <c r="KD149" s="23" t="s">
        <v>10</v>
      </c>
      <c r="KE149" s="23" t="s">
        <v>14</v>
      </c>
      <c r="KF149" s="23" t="s">
        <v>13</v>
      </c>
      <c r="KG149" s="23" t="s">
        <v>12</v>
      </c>
      <c r="KH149" s="23" t="s">
        <v>11</v>
      </c>
      <c r="KI149" s="23" t="s">
        <v>10</v>
      </c>
      <c r="KJ149" s="23" t="s">
        <v>14</v>
      </c>
      <c r="KK149" s="23" t="s">
        <v>13</v>
      </c>
      <c r="KM149" s="23" t="s">
        <v>12</v>
      </c>
      <c r="KN149" s="23" t="s">
        <v>11</v>
      </c>
      <c r="KO149" s="23" t="s">
        <v>10</v>
      </c>
      <c r="KP149" s="23" t="s">
        <v>14</v>
      </c>
      <c r="KQ149" s="23" t="s">
        <v>13</v>
      </c>
      <c r="KR149" s="23" t="s">
        <v>12</v>
      </c>
      <c r="KS149" s="23" t="s">
        <v>11</v>
      </c>
      <c r="KT149" s="23" t="s">
        <v>10</v>
      </c>
      <c r="KU149" s="23" t="s">
        <v>14</v>
      </c>
      <c r="KV149" s="23" t="s">
        <v>13</v>
      </c>
      <c r="KW149" s="23" t="s">
        <v>12</v>
      </c>
      <c r="KX149" s="23" t="s">
        <v>11</v>
      </c>
      <c r="KY149" s="23" t="s">
        <v>10</v>
      </c>
      <c r="KZ149" s="23" t="s">
        <v>14</v>
      </c>
      <c r="LA149" s="23" t="s">
        <v>13</v>
      </c>
      <c r="LB149" s="23" t="s">
        <v>12</v>
      </c>
      <c r="LC149" s="23" t="s">
        <v>11</v>
      </c>
      <c r="LD149" s="23" t="s">
        <v>10</v>
      </c>
      <c r="LE149" s="23" t="s">
        <v>14</v>
      </c>
      <c r="LF149" s="23" t="s">
        <v>13</v>
      </c>
      <c r="LG149" s="23" t="s">
        <v>12</v>
      </c>
      <c r="LH149" s="23" t="s">
        <v>11</v>
      </c>
      <c r="LI149" s="23" t="s">
        <v>10</v>
      </c>
      <c r="LJ149" s="268" t="s">
        <v>0</v>
      </c>
      <c r="LK149" s="23" t="s">
        <v>14</v>
      </c>
      <c r="LL149" s="23" t="s">
        <v>13</v>
      </c>
      <c r="LM149" s="23" t="s">
        <v>12</v>
      </c>
      <c r="LN149" s="23" t="s">
        <v>11</v>
      </c>
      <c r="LO149" s="23" t="s">
        <v>10</v>
      </c>
      <c r="LP149" s="23" t="s">
        <v>14</v>
      </c>
      <c r="LQ149" s="23" t="s">
        <v>13</v>
      </c>
      <c r="LR149" s="23" t="s">
        <v>12</v>
      </c>
      <c r="LS149" s="23" t="s">
        <v>11</v>
      </c>
      <c r="LT149" s="23" t="s">
        <v>10</v>
      </c>
      <c r="LU149" s="23" t="s">
        <v>14</v>
      </c>
      <c r="LV149" s="23" t="s">
        <v>13</v>
      </c>
      <c r="LW149" s="23" t="s">
        <v>12</v>
      </c>
      <c r="LX149" s="23" t="s">
        <v>11</v>
      </c>
      <c r="LY149" s="23" t="s">
        <v>10</v>
      </c>
      <c r="LZ149" s="23" t="s">
        <v>14</v>
      </c>
      <c r="MA149" s="23" t="s">
        <v>13</v>
      </c>
      <c r="MB149" s="23" t="s">
        <v>12</v>
      </c>
      <c r="MC149" s="23" t="s">
        <v>11</v>
      </c>
      <c r="MD149" s="23" t="s">
        <v>10</v>
      </c>
      <c r="ME149" s="23" t="s">
        <v>14</v>
      </c>
      <c r="MG149" s="23" t="s">
        <v>13</v>
      </c>
      <c r="MH149" s="23" t="s">
        <v>12</v>
      </c>
      <c r="MI149" s="23" t="s">
        <v>11</v>
      </c>
      <c r="MJ149" s="23" t="s">
        <v>10</v>
      </c>
      <c r="MK149" s="23" t="s">
        <v>14</v>
      </c>
      <c r="ML149" s="23" t="s">
        <v>13</v>
      </c>
      <c r="MM149" s="23" t="s">
        <v>12</v>
      </c>
      <c r="MN149" s="23" t="s">
        <v>11</v>
      </c>
      <c r="MO149" s="23" t="s">
        <v>10</v>
      </c>
      <c r="MP149" s="23" t="s">
        <v>14</v>
      </c>
      <c r="MQ149" s="23" t="s">
        <v>13</v>
      </c>
      <c r="MR149" s="23" t="s">
        <v>12</v>
      </c>
      <c r="MS149" s="23" t="s">
        <v>11</v>
      </c>
      <c r="MT149" s="23" t="s">
        <v>10</v>
      </c>
      <c r="MU149" s="23" t="s">
        <v>14</v>
      </c>
      <c r="MV149" s="23" t="s">
        <v>13</v>
      </c>
      <c r="MW149" s="23" t="s">
        <v>12</v>
      </c>
      <c r="MX149" s="23" t="s">
        <v>11</v>
      </c>
      <c r="MY149" s="23" t="s">
        <v>10</v>
      </c>
      <c r="MZ149" s="23" t="s">
        <v>14</v>
      </c>
      <c r="NA149" s="22" t="s">
        <v>13</v>
      </c>
      <c r="NB149" s="23" t="s">
        <v>12</v>
      </c>
      <c r="ND149" s="23" t="s">
        <v>11</v>
      </c>
      <c r="NE149" s="23" t="s">
        <v>10</v>
      </c>
      <c r="NF149" s="23" t="s">
        <v>14</v>
      </c>
      <c r="NG149" s="23" t="s">
        <v>13</v>
      </c>
      <c r="NH149" s="23" t="s">
        <v>12</v>
      </c>
      <c r="NI149" s="23" t="s">
        <v>11</v>
      </c>
      <c r="NJ149" s="23" t="s">
        <v>10</v>
      </c>
      <c r="NK149" s="23" t="s">
        <v>14</v>
      </c>
      <c r="NL149" s="23" t="s">
        <v>13</v>
      </c>
      <c r="NM149" s="23" t="s">
        <v>12</v>
      </c>
      <c r="NN149" s="23" t="s">
        <v>11</v>
      </c>
      <c r="NO149" s="23" t="s">
        <v>10</v>
      </c>
      <c r="NP149" s="23" t="s">
        <v>14</v>
      </c>
      <c r="NQ149" s="23" t="s">
        <v>13</v>
      </c>
      <c r="NR149" s="23" t="s">
        <v>12</v>
      </c>
      <c r="NS149" s="23" t="s">
        <v>11</v>
      </c>
      <c r="NT149" s="23" t="s">
        <v>10</v>
      </c>
      <c r="NU149" s="23" t="s">
        <v>14</v>
      </c>
      <c r="NV149" s="23" t="s">
        <v>13</v>
      </c>
      <c r="NW149" s="23" t="s">
        <v>12</v>
      </c>
      <c r="NX149" s="23" t="s">
        <v>11</v>
      </c>
      <c r="NZ149" s="23" t="s">
        <v>10</v>
      </c>
      <c r="OA149" s="23" t="s">
        <v>14</v>
      </c>
      <c r="OB149" s="23" t="s">
        <v>13</v>
      </c>
      <c r="OC149" s="23" t="s">
        <v>12</v>
      </c>
      <c r="OD149" s="23" t="s">
        <v>11</v>
      </c>
      <c r="OE149" s="23" t="s">
        <v>10</v>
      </c>
      <c r="OF149" s="23" t="s">
        <v>14</v>
      </c>
      <c r="OG149" s="23" t="s">
        <v>13</v>
      </c>
      <c r="OH149" s="23" t="s">
        <v>12</v>
      </c>
      <c r="OI149" s="23" t="s">
        <v>11</v>
      </c>
      <c r="OJ149" s="23" t="s">
        <v>10</v>
      </c>
      <c r="OK149" s="23" t="s">
        <v>14</v>
      </c>
      <c r="OL149" s="23" t="s">
        <v>13</v>
      </c>
      <c r="OM149" s="23" t="s">
        <v>12</v>
      </c>
      <c r="ON149" s="23" t="s">
        <v>11</v>
      </c>
      <c r="OO149" s="23" t="s">
        <v>10</v>
      </c>
      <c r="OP149" s="23" t="s">
        <v>14</v>
      </c>
      <c r="OQ149" s="23" t="s">
        <v>13</v>
      </c>
      <c r="OR149" s="23" t="s">
        <v>12</v>
      </c>
      <c r="OS149" s="23" t="s">
        <v>11</v>
      </c>
      <c r="OT149" s="23" t="s">
        <v>10</v>
      </c>
      <c r="OV149" s="23" t="s">
        <v>14</v>
      </c>
      <c r="OW149" s="23" t="s">
        <v>13</v>
      </c>
      <c r="OX149" s="23" t="s">
        <v>12</v>
      </c>
      <c r="OY149" s="23" t="s">
        <v>11</v>
      </c>
      <c r="OZ149" s="23" t="s">
        <v>10</v>
      </c>
      <c r="PA149" s="23" t="s">
        <v>14</v>
      </c>
      <c r="PB149" s="23" t="s">
        <v>13</v>
      </c>
      <c r="PC149" s="23" t="s">
        <v>12</v>
      </c>
      <c r="PD149" s="23" t="s">
        <v>11</v>
      </c>
      <c r="PE149" s="23" t="s">
        <v>10</v>
      </c>
      <c r="PF149" s="23" t="s">
        <v>14</v>
      </c>
      <c r="PG149" s="23" t="s">
        <v>13</v>
      </c>
      <c r="PH149" s="23" t="s">
        <v>12</v>
      </c>
      <c r="PI149" s="23" t="s">
        <v>11</v>
      </c>
      <c r="PJ149" s="23" t="s">
        <v>10</v>
      </c>
      <c r="PK149" s="23" t="s">
        <v>14</v>
      </c>
      <c r="PL149" s="23" t="s">
        <v>13</v>
      </c>
      <c r="PM149" s="23" t="s">
        <v>12</v>
      </c>
      <c r="PN149" s="23" t="s">
        <v>11</v>
      </c>
      <c r="PO149" s="23" t="s">
        <v>10</v>
      </c>
      <c r="PP149" s="23" t="s">
        <v>14</v>
      </c>
      <c r="PQ149" s="23" t="s">
        <v>13</v>
      </c>
      <c r="PR149" s="23" t="s">
        <v>12</v>
      </c>
      <c r="PS149" s="222" t="s">
        <v>11</v>
      </c>
      <c r="PT149" s="213"/>
    </row>
    <row r="150" spans="67:436" ht="15.75" thickBot="1" x14ac:dyDescent="0.3">
      <c r="BO150" s="10"/>
      <c r="FF150" s="213"/>
      <c r="FG150" s="203">
        <v>1.9800000000000002E-2</v>
      </c>
      <c r="FH150" s="60">
        <v>2.92E-2</v>
      </c>
      <c r="FI150" s="60">
        <v>5.6300000000000003E-2</v>
      </c>
      <c r="FJ150" s="51">
        <v>4.6800000000000001E-2</v>
      </c>
      <c r="FK150" s="52">
        <v>6.5600000000000006E-2</v>
      </c>
      <c r="FL150" s="49">
        <v>2.7199999999999998E-2</v>
      </c>
      <c r="FM150" s="52">
        <v>2.9499999999999998E-2</v>
      </c>
      <c r="FN150" s="53">
        <v>4.07E-2</v>
      </c>
      <c r="FO150" s="52">
        <v>3.61E-2</v>
      </c>
      <c r="FP150" s="56">
        <v>2.5999999999999999E-2</v>
      </c>
      <c r="FQ150" s="56">
        <v>2.12E-2</v>
      </c>
      <c r="FR150" s="51">
        <v>2.47E-2</v>
      </c>
      <c r="FS150" s="52">
        <v>4.3999999999999997E-2</v>
      </c>
      <c r="FT150" s="55">
        <v>1.26E-2</v>
      </c>
      <c r="FU150" s="51">
        <v>3.56E-2</v>
      </c>
      <c r="FV150" s="51">
        <v>6.0499999999999998E-2</v>
      </c>
      <c r="FW150" s="49">
        <v>3.4599999999999999E-2</v>
      </c>
      <c r="FX150" s="60">
        <v>2.9700000000000001E-2</v>
      </c>
      <c r="FY150" s="60">
        <v>4.7899999999999998E-2</v>
      </c>
      <c r="FZ150" s="55">
        <v>2.9000000000000001E-2</v>
      </c>
      <c r="GA150" s="60">
        <v>1.77E-2</v>
      </c>
      <c r="GB150" s="51">
        <v>4.9599999999999998E-2</v>
      </c>
      <c r="GC150" s="51">
        <v>6.1100000000000002E-2</v>
      </c>
      <c r="GE150" s="53">
        <v>4.87E-2</v>
      </c>
      <c r="GF150" s="53">
        <v>5.6899999999999999E-2</v>
      </c>
      <c r="GG150" s="52">
        <v>4.4900000000000002E-2</v>
      </c>
      <c r="GH150" s="52">
        <v>1.8499999999999999E-2</v>
      </c>
      <c r="GI150" s="60">
        <v>4.9399999999999999E-2</v>
      </c>
      <c r="GJ150" s="52">
        <v>2.3E-2</v>
      </c>
      <c r="GK150" s="53">
        <v>1.9800000000000002E-2</v>
      </c>
      <c r="GL150" s="49">
        <v>7.7499999999999999E-2</v>
      </c>
      <c r="GM150" s="51">
        <v>6.25E-2</v>
      </c>
      <c r="GN150" s="55">
        <v>1.6199999999999999E-2</v>
      </c>
      <c r="GO150" s="56">
        <v>1.32E-2</v>
      </c>
      <c r="GP150" s="57">
        <v>2.2100000000000002E-2</v>
      </c>
      <c r="GQ150" s="55">
        <v>4.36E-2</v>
      </c>
      <c r="GR150" s="57">
        <v>3.5799999999999998E-2</v>
      </c>
      <c r="GS150" s="56">
        <v>2.4199999999999999E-2</v>
      </c>
      <c r="GT150" s="60">
        <v>6.8000000000000005E-2</v>
      </c>
      <c r="GU150" s="51">
        <v>3.7400000000000003E-2</v>
      </c>
      <c r="GV150" s="58">
        <v>3.2099999999999997E-2</v>
      </c>
      <c r="GW150" s="58">
        <v>6.9900000000000004E-2</v>
      </c>
      <c r="GX150" s="60">
        <v>0.15</v>
      </c>
      <c r="GZ150" s="58">
        <v>7.0300000000000001E-2</v>
      </c>
      <c r="HA150" s="60">
        <v>6.7100000000000007E-2</v>
      </c>
      <c r="HB150" s="53">
        <v>4.4299999999999999E-2</v>
      </c>
      <c r="HC150" s="60">
        <v>7.6799999999999993E-2</v>
      </c>
      <c r="HD150" s="49">
        <v>3.5499999999999997E-2</v>
      </c>
      <c r="HE150" s="60">
        <v>0.21029999999999999</v>
      </c>
      <c r="HF150" s="57">
        <v>0.1051</v>
      </c>
      <c r="HG150" s="60">
        <v>9.6199999999999994E-2</v>
      </c>
      <c r="HH150" s="57">
        <v>0.1241</v>
      </c>
      <c r="HI150" s="55">
        <v>0.14399999999999999</v>
      </c>
      <c r="HJ150" s="60">
        <v>0.16250000000000001</v>
      </c>
      <c r="HK150" s="57">
        <v>0.1179</v>
      </c>
      <c r="HL150" s="57">
        <v>0.1507</v>
      </c>
      <c r="HM150" s="57">
        <v>0.1021</v>
      </c>
      <c r="HN150" s="51">
        <v>6.7699999999999996E-2</v>
      </c>
      <c r="HO150" s="58">
        <v>6.5100000000000005E-2</v>
      </c>
      <c r="HP150" s="53">
        <v>0.1211</v>
      </c>
      <c r="HQ150" s="55">
        <v>0.13039999999999999</v>
      </c>
      <c r="HR150" s="51">
        <v>0.1159</v>
      </c>
      <c r="HS150" s="51">
        <v>9.98E-2</v>
      </c>
      <c r="HT150" s="53">
        <v>4.5400000000000003E-2</v>
      </c>
      <c r="HU150" s="55">
        <v>7.1400000000000005E-2</v>
      </c>
      <c r="HW150" s="60">
        <v>6.4899999999999999E-2</v>
      </c>
      <c r="HX150" s="55">
        <v>4.8000000000000001E-2</v>
      </c>
      <c r="HY150" s="57">
        <v>4.8300000000000003E-2</v>
      </c>
      <c r="HZ150" s="53">
        <v>0.12429999999999999</v>
      </c>
      <c r="IA150" s="53">
        <v>6.0100000000000001E-2</v>
      </c>
      <c r="IB150" s="53">
        <v>8.4199999999999997E-2</v>
      </c>
      <c r="IC150" s="53">
        <v>9.9500000000000005E-2</v>
      </c>
      <c r="ID150" s="53">
        <v>1.18E-2</v>
      </c>
      <c r="IE150" s="53">
        <v>4.2099999999999999E-2</v>
      </c>
      <c r="IF150" s="51">
        <v>4.8800000000000003E-2</v>
      </c>
      <c r="IG150" s="57">
        <v>7.5399999999999995E-2</v>
      </c>
      <c r="IH150" s="57">
        <v>2.9600000000000001E-2</v>
      </c>
      <c r="II150" s="49">
        <v>6.8500000000000005E-2</v>
      </c>
      <c r="IJ150" s="49">
        <v>3.15E-2</v>
      </c>
      <c r="IK150" s="57">
        <v>3.5999999999999997E-2</v>
      </c>
      <c r="IL150" s="53">
        <v>5.2600000000000001E-2</v>
      </c>
      <c r="IM150" s="49">
        <v>6.4100000000000004E-2</v>
      </c>
      <c r="IN150" s="53">
        <v>2.4299999999999999E-2</v>
      </c>
      <c r="IO150" s="53">
        <v>7.2599999999999998E-2</v>
      </c>
      <c r="IP150" s="53">
        <v>2.9399999999999999E-2</v>
      </c>
      <c r="IQ150" s="49">
        <v>6.83E-2</v>
      </c>
      <c r="IR150" s="51">
        <v>7.8100000000000003E-2</v>
      </c>
      <c r="IT150" s="56">
        <v>6.9900000000000004E-2</v>
      </c>
      <c r="IU150" s="60">
        <v>2.9100000000000001E-2</v>
      </c>
      <c r="IV150" s="55">
        <v>3.27E-2</v>
      </c>
      <c r="IW150" s="60">
        <v>6.4399999999999999E-2</v>
      </c>
      <c r="IX150" s="53">
        <v>8.2000000000000003E-2</v>
      </c>
      <c r="IY150" s="49">
        <v>5.5800000000000002E-2</v>
      </c>
      <c r="IZ150" s="57">
        <v>4.4900000000000002E-2</v>
      </c>
      <c r="JA150" s="60">
        <v>4.0599999999999997E-2</v>
      </c>
      <c r="JB150" s="60">
        <v>3.2300000000000002E-2</v>
      </c>
      <c r="JC150" s="55">
        <v>3.5999999999999997E-2</v>
      </c>
      <c r="JD150" s="60">
        <v>4.4699999999999997E-2</v>
      </c>
      <c r="JE150" s="49">
        <v>0.1007</v>
      </c>
      <c r="JF150" s="49">
        <v>4.4900000000000002E-2</v>
      </c>
      <c r="JG150" s="49">
        <v>6.7100000000000007E-2</v>
      </c>
      <c r="JH150" s="57">
        <v>2.6100000000000002E-2</v>
      </c>
      <c r="JI150" s="57">
        <v>2.3099999999999999E-2</v>
      </c>
      <c r="JJ150" s="51">
        <v>1.37E-2</v>
      </c>
      <c r="JK150" s="53">
        <v>7.4499999999999997E-2</v>
      </c>
      <c r="JL150" s="58">
        <v>3.7600000000000001E-2</v>
      </c>
      <c r="JM150" s="58">
        <v>3.5099999999999999E-2</v>
      </c>
      <c r="JN150" s="53">
        <v>3.1600000000000003E-2</v>
      </c>
      <c r="JP150" s="53">
        <v>0.1071</v>
      </c>
      <c r="JQ150" s="53">
        <v>0.1007</v>
      </c>
      <c r="JR150" s="49">
        <v>0.06</v>
      </c>
      <c r="JS150" s="58">
        <v>5.5199999999999999E-2</v>
      </c>
      <c r="JT150" s="49">
        <v>5.0299999999999997E-2</v>
      </c>
      <c r="JU150" s="60">
        <v>5.6000000000000001E-2</v>
      </c>
      <c r="JV150" s="56">
        <v>6.5100000000000005E-2</v>
      </c>
      <c r="JW150" s="56">
        <v>3.9300000000000002E-2</v>
      </c>
      <c r="JX150" s="60">
        <v>9.1999999999999998E-2</v>
      </c>
      <c r="JY150" s="49">
        <v>4.0800000000000003E-2</v>
      </c>
      <c r="JZ150" s="53">
        <v>4.2500000000000003E-2</v>
      </c>
      <c r="KA150" s="55">
        <v>3.5499999999999997E-2</v>
      </c>
      <c r="KB150" s="60">
        <v>2.5899999999999999E-2</v>
      </c>
      <c r="KC150" s="60">
        <v>3.0700000000000002E-2</v>
      </c>
      <c r="KD150" s="52">
        <v>3.1300000000000001E-2</v>
      </c>
      <c r="KE150" s="49">
        <v>5.3199999999999997E-2</v>
      </c>
      <c r="KF150" s="58">
        <v>2.0899999999999998E-2</v>
      </c>
      <c r="KG150" s="57">
        <v>5.1799999999999999E-2</v>
      </c>
      <c r="KH150" s="49">
        <v>2.8299999999999999E-2</v>
      </c>
      <c r="KI150" s="56">
        <v>1.72E-2</v>
      </c>
      <c r="KJ150" s="58">
        <v>2.5600000000000001E-2</v>
      </c>
      <c r="KK150" s="51">
        <v>4.5699999999999998E-2</v>
      </c>
      <c r="KL150" s="21" t="s">
        <v>9</v>
      </c>
      <c r="KM150" s="51">
        <v>3.8300000000000001E-2</v>
      </c>
      <c r="KN150" s="49">
        <v>3.9E-2</v>
      </c>
      <c r="KO150" s="49">
        <v>1.67E-2</v>
      </c>
      <c r="KP150" s="52">
        <v>3.4599999999999999E-2</v>
      </c>
      <c r="KQ150" s="51">
        <v>4.65E-2</v>
      </c>
      <c r="KR150" s="55">
        <v>2.5700000000000001E-2</v>
      </c>
      <c r="KS150" s="52">
        <v>2.5000000000000001E-2</v>
      </c>
      <c r="KT150" s="60">
        <v>2.24E-2</v>
      </c>
      <c r="KU150" s="58">
        <v>4.9599999999999998E-2</v>
      </c>
      <c r="KV150" s="53">
        <v>3.56E-2</v>
      </c>
      <c r="KW150" s="55">
        <v>4.7E-2</v>
      </c>
      <c r="KX150" s="57">
        <v>2.5700000000000001E-2</v>
      </c>
      <c r="KY150" s="56">
        <v>4.5600000000000002E-2</v>
      </c>
      <c r="KZ150" s="51">
        <v>4.4900000000000002E-2</v>
      </c>
      <c r="LA150" s="53">
        <v>8.3400000000000002E-2</v>
      </c>
      <c r="LB150" s="58">
        <v>2.4299999999999999E-2</v>
      </c>
      <c r="LC150" s="56">
        <v>3.9899999999999998E-2</v>
      </c>
      <c r="LD150" s="60">
        <v>4.4200000000000003E-2</v>
      </c>
      <c r="LE150" s="58">
        <v>3.3599999999999998E-2</v>
      </c>
      <c r="LF150" s="51">
        <v>3.4299999999999997E-2</v>
      </c>
      <c r="LG150" s="58">
        <v>3.09E-2</v>
      </c>
      <c r="LH150" s="51">
        <v>5.5399999999999998E-2</v>
      </c>
      <c r="LI150" s="52">
        <v>6.3500000000000001E-2</v>
      </c>
      <c r="LK150" s="55">
        <v>2.5700000000000001E-2</v>
      </c>
      <c r="LL150" s="53">
        <v>2.5700000000000001E-2</v>
      </c>
      <c r="LM150" s="58">
        <v>1.6899999999999998E-2</v>
      </c>
      <c r="LN150" s="53">
        <v>4.8399999999999999E-2</v>
      </c>
      <c r="LO150" s="57">
        <v>5.2600000000000001E-2</v>
      </c>
      <c r="LP150" s="55">
        <v>2.5899999999999999E-2</v>
      </c>
      <c r="LQ150" s="55">
        <v>4.2000000000000003E-2</v>
      </c>
      <c r="LR150" s="56">
        <v>3.4200000000000001E-2</v>
      </c>
      <c r="LS150" s="58">
        <v>2.24E-2</v>
      </c>
      <c r="LT150" s="53">
        <v>2.46E-2</v>
      </c>
      <c r="LU150" s="53">
        <v>2.76E-2</v>
      </c>
      <c r="LV150" s="51">
        <v>5.3900000000000003E-2</v>
      </c>
      <c r="LW150" s="57">
        <v>5.6300000000000003E-2</v>
      </c>
      <c r="LX150" s="51">
        <v>5.7700000000000001E-2</v>
      </c>
      <c r="LY150" s="49">
        <v>3.4099999999999998E-2</v>
      </c>
      <c r="LZ150" s="53">
        <v>1.06E-2</v>
      </c>
      <c r="MA150" s="51">
        <v>3.5400000000000001E-2</v>
      </c>
      <c r="MB150" s="49">
        <v>7.0900000000000005E-2</v>
      </c>
      <c r="MC150" s="53">
        <v>3.2300000000000002E-2</v>
      </c>
      <c r="MD150" s="49">
        <v>6.2600000000000003E-2</v>
      </c>
      <c r="ME150" s="55">
        <v>2.7199999999999998E-2</v>
      </c>
      <c r="MG150" s="49">
        <v>3.6400000000000002E-2</v>
      </c>
      <c r="MH150" s="49">
        <v>2.8199999999999999E-2</v>
      </c>
      <c r="MI150" s="56">
        <v>4.1500000000000002E-2</v>
      </c>
      <c r="MJ150" s="55">
        <v>4.4400000000000002E-2</v>
      </c>
      <c r="MK150" s="52">
        <v>3.6400000000000002E-2</v>
      </c>
      <c r="ML150" s="60">
        <v>6.9000000000000006E-2</v>
      </c>
      <c r="MM150" s="49">
        <v>5.2999999999999999E-2</v>
      </c>
      <c r="MN150" s="56">
        <v>4.1799999999999997E-2</v>
      </c>
      <c r="MO150" s="53">
        <v>1.8499999999999999E-2</v>
      </c>
      <c r="MP150" s="49">
        <v>2.7300000000000001E-2</v>
      </c>
      <c r="MQ150" s="52">
        <v>2.6599999999999999E-2</v>
      </c>
      <c r="MR150" s="51">
        <v>3.9800000000000002E-2</v>
      </c>
      <c r="MS150" s="49">
        <v>2.0400000000000001E-2</v>
      </c>
      <c r="MT150" s="60">
        <v>2.4799999999999999E-2</v>
      </c>
      <c r="MU150" s="57">
        <v>5.2499999999999998E-2</v>
      </c>
      <c r="MV150" s="52">
        <v>5.8599999999999999E-2</v>
      </c>
      <c r="MW150" s="57">
        <v>4.9200000000000001E-2</v>
      </c>
      <c r="MX150" s="55">
        <v>2.4E-2</v>
      </c>
      <c r="MY150" s="52">
        <v>1.3299999999999999E-2</v>
      </c>
      <c r="MZ150" s="29"/>
      <c r="NA150" s="29"/>
      <c r="NB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20"/>
      <c r="PT150" s="213"/>
    </row>
    <row r="151" spans="67:436" ht="15.75" thickBot="1" x14ac:dyDescent="0.3">
      <c r="BO151" s="10"/>
      <c r="FF151" s="213"/>
      <c r="FG151" s="204">
        <v>9.4999999999999998E-3</v>
      </c>
      <c r="FH151" s="57">
        <v>2.63E-2</v>
      </c>
      <c r="FI151" s="57">
        <v>1.4800000000000001E-2</v>
      </c>
      <c r="FJ151" s="56">
        <v>2.87E-2</v>
      </c>
      <c r="FK151" s="57">
        <v>2.4299999999999999E-2</v>
      </c>
      <c r="FL151" s="57">
        <v>1.8700000000000001E-2</v>
      </c>
      <c r="FM151" s="56">
        <v>1.5699999999999999E-2</v>
      </c>
      <c r="FN151" s="49">
        <v>1.4200000000000001E-2</v>
      </c>
      <c r="FO151" s="56">
        <v>2.12E-2</v>
      </c>
      <c r="FP151" s="51">
        <v>1.84E-2</v>
      </c>
      <c r="FQ151" s="58">
        <v>1.0200000000000001E-2</v>
      </c>
      <c r="FR151" s="49">
        <v>2.24E-2</v>
      </c>
      <c r="FS151" s="60">
        <v>2.2100000000000002E-2</v>
      </c>
      <c r="FT151" s="58">
        <v>4.7000000000000002E-3</v>
      </c>
      <c r="FU151" s="60">
        <v>3.2899999999999999E-2</v>
      </c>
      <c r="FV151" s="56">
        <v>4.7000000000000002E-3</v>
      </c>
      <c r="FW151" s="60">
        <v>2.9600000000000001E-2</v>
      </c>
      <c r="FX151" s="57">
        <v>1.34E-2</v>
      </c>
      <c r="FY151" s="56">
        <v>3.3300000000000003E-2</v>
      </c>
      <c r="FZ151" s="58">
        <v>8.5000000000000006E-3</v>
      </c>
      <c r="GA151" s="57">
        <v>9.7000000000000003E-3</v>
      </c>
      <c r="GB151" s="56">
        <v>3.1300000000000001E-2</v>
      </c>
      <c r="GC151" s="56">
        <v>4.3400000000000001E-2</v>
      </c>
      <c r="GE151" s="57">
        <v>4.0399999999999998E-2</v>
      </c>
      <c r="GF151" s="49">
        <v>3.5799999999999998E-2</v>
      </c>
      <c r="GG151" s="53">
        <v>2.2499999999999999E-2</v>
      </c>
      <c r="GH151" s="57">
        <v>1.47E-2</v>
      </c>
      <c r="GI151" s="57">
        <v>3.1099999999999999E-2</v>
      </c>
      <c r="GJ151" s="51">
        <v>1.9900000000000001E-2</v>
      </c>
      <c r="GK151" s="51">
        <v>1.15E-2</v>
      </c>
      <c r="GL151" s="53">
        <v>2.7199999999999998E-2</v>
      </c>
      <c r="GM151" s="60">
        <v>2.52E-2</v>
      </c>
      <c r="GN151" s="60">
        <v>1.2800000000000001E-2</v>
      </c>
      <c r="GO151" s="52">
        <v>1.0800000000000001E-2</v>
      </c>
      <c r="GP151" s="60">
        <v>2.0899999999999998E-2</v>
      </c>
      <c r="GQ151" s="58">
        <v>2.9899999999999999E-2</v>
      </c>
      <c r="GR151" s="56">
        <v>3.2199999999999999E-2</v>
      </c>
      <c r="GS151" s="58">
        <v>2.4E-2</v>
      </c>
      <c r="GT151" s="58">
        <v>1.41E-2</v>
      </c>
      <c r="GU151" s="60">
        <v>2.35E-2</v>
      </c>
      <c r="GV151" s="57">
        <v>2.9000000000000001E-2</v>
      </c>
      <c r="GW151" s="56">
        <v>5.1299999999999998E-2</v>
      </c>
      <c r="GX151" s="56">
        <v>2.1100000000000001E-2</v>
      </c>
      <c r="GZ151" s="56">
        <v>3.44E-2</v>
      </c>
      <c r="HA151" s="53">
        <v>3.9699999999999999E-2</v>
      </c>
      <c r="HB151" s="52">
        <v>3.3399999999999999E-2</v>
      </c>
      <c r="HC151" s="56">
        <v>7.2999999999999995E-2</v>
      </c>
      <c r="HD151" s="56">
        <v>3.5000000000000003E-2</v>
      </c>
      <c r="HE151" s="56">
        <v>9.8799999999999999E-2</v>
      </c>
      <c r="HF151" s="52">
        <v>9.3100000000000002E-2</v>
      </c>
      <c r="HG151" s="56">
        <v>1.95E-2</v>
      </c>
      <c r="HH151" s="60">
        <v>0.1124</v>
      </c>
      <c r="HI151" s="52">
        <v>9.9000000000000005E-2</v>
      </c>
      <c r="HJ151" s="58">
        <v>5.4199999999999998E-2</v>
      </c>
      <c r="HK151" s="52">
        <v>9.4200000000000006E-2</v>
      </c>
      <c r="HL151" s="60">
        <v>0.1144</v>
      </c>
      <c r="HM151" s="55">
        <v>9.9599999999999994E-2</v>
      </c>
      <c r="HN151" s="55">
        <v>5.9499999999999997E-2</v>
      </c>
      <c r="HO151" s="53">
        <v>6.3E-2</v>
      </c>
      <c r="HP151" s="49">
        <v>0.1033</v>
      </c>
      <c r="HQ151" s="51">
        <v>6.2600000000000003E-2</v>
      </c>
      <c r="HR151" s="49">
        <v>4.8899999999999999E-2</v>
      </c>
      <c r="HS151" s="53">
        <v>7.0099999999999996E-2</v>
      </c>
      <c r="HT151" s="57">
        <v>3.8300000000000001E-2</v>
      </c>
      <c r="HU151" s="52">
        <v>2.6800000000000001E-2</v>
      </c>
      <c r="HW151" s="57">
        <v>3.7900000000000003E-2</v>
      </c>
      <c r="HX151" s="51">
        <v>3.85E-2</v>
      </c>
      <c r="HY151" s="52">
        <v>3.9E-2</v>
      </c>
      <c r="HZ151" s="49">
        <v>8.4000000000000005E-2</v>
      </c>
      <c r="IA151" s="58">
        <v>1.7399999999999999E-2</v>
      </c>
      <c r="IB151" s="49">
        <v>4.2799999999999998E-2</v>
      </c>
      <c r="IC151" s="49">
        <v>5.2200000000000003E-2</v>
      </c>
      <c r="ID151" s="55">
        <v>7.6E-3</v>
      </c>
      <c r="IE151" s="60">
        <v>3.3000000000000002E-2</v>
      </c>
      <c r="IF151" s="53">
        <v>4.07E-2</v>
      </c>
      <c r="IG151" s="60">
        <v>5.57E-2</v>
      </c>
      <c r="IH151" s="53">
        <v>2.9399999999999999E-2</v>
      </c>
      <c r="II151" s="53">
        <v>1.8499999999999999E-2</v>
      </c>
      <c r="IJ151" s="52">
        <v>2.0500000000000001E-2</v>
      </c>
      <c r="IK151" s="58">
        <v>3.5099999999999999E-2</v>
      </c>
      <c r="IL151" s="55">
        <v>2.35E-2</v>
      </c>
      <c r="IM151" s="53">
        <v>5.0900000000000001E-2</v>
      </c>
      <c r="IN151" s="58">
        <v>2.35E-2</v>
      </c>
      <c r="IO151" s="51">
        <v>2.4299999999999999E-2</v>
      </c>
      <c r="IP151" s="60">
        <v>1.7600000000000001E-2</v>
      </c>
      <c r="IQ151" s="53">
        <v>4.3099999999999999E-2</v>
      </c>
      <c r="IR151" s="56">
        <v>6.6100000000000006E-2</v>
      </c>
      <c r="IT151" s="58">
        <v>5.5599999999999997E-2</v>
      </c>
      <c r="IU151" s="53">
        <v>2.58E-2</v>
      </c>
      <c r="IV151" s="60">
        <v>2.4E-2</v>
      </c>
      <c r="IW151" s="57">
        <v>3.6299999999999999E-2</v>
      </c>
      <c r="IX151" s="49">
        <v>6.2600000000000003E-2</v>
      </c>
      <c r="IY151" s="53">
        <v>2.9100000000000001E-2</v>
      </c>
      <c r="IZ151" s="58">
        <v>2.9499999999999998E-2</v>
      </c>
      <c r="JA151" s="58">
        <v>3.5400000000000001E-2</v>
      </c>
      <c r="JB151" s="57">
        <v>2.52E-2</v>
      </c>
      <c r="JC151" s="53">
        <v>8.3999999999999995E-3</v>
      </c>
      <c r="JD151" s="56">
        <v>4.4299999999999999E-2</v>
      </c>
      <c r="JE151" s="53">
        <v>9.4200000000000006E-2</v>
      </c>
      <c r="JF151" s="51">
        <v>3.1399999999999997E-2</v>
      </c>
      <c r="JG151" s="53">
        <v>4.9500000000000002E-2</v>
      </c>
      <c r="JH151" s="60">
        <v>1.8599999999999998E-2</v>
      </c>
      <c r="JI151" s="60">
        <v>2.3E-2</v>
      </c>
      <c r="JJ151" s="55">
        <v>1.2E-2</v>
      </c>
      <c r="JK151" s="49">
        <v>6.8699999999999997E-2</v>
      </c>
      <c r="JL151" s="55">
        <v>3.2899999999999999E-2</v>
      </c>
      <c r="JM151" s="51">
        <v>1.8700000000000001E-2</v>
      </c>
      <c r="JN151" s="56">
        <v>1.8200000000000001E-2</v>
      </c>
      <c r="JP151" s="49">
        <v>6.5600000000000006E-2</v>
      </c>
      <c r="JQ151" s="49">
        <v>7.6200000000000004E-2</v>
      </c>
      <c r="JR151" s="58">
        <v>3.4500000000000003E-2</v>
      </c>
      <c r="JS151" s="49">
        <v>2.9000000000000001E-2</v>
      </c>
      <c r="JT151" s="51">
        <v>4.36E-2</v>
      </c>
      <c r="JU151" s="49">
        <v>3.2800000000000003E-2</v>
      </c>
      <c r="JV151" s="60">
        <v>5.79E-2</v>
      </c>
      <c r="JW151" s="60">
        <v>1.9800000000000002E-2</v>
      </c>
      <c r="JX151" s="57">
        <v>7.0300000000000001E-2</v>
      </c>
      <c r="JY151" s="55">
        <v>4.0300000000000002E-2</v>
      </c>
      <c r="JZ151" s="58">
        <v>2.5600000000000001E-2</v>
      </c>
      <c r="KA151" s="52">
        <v>1.61E-2</v>
      </c>
      <c r="KB151" s="56">
        <v>2.29E-2</v>
      </c>
      <c r="KC151" s="57">
        <v>2.9100000000000001E-2</v>
      </c>
      <c r="KD151" s="60">
        <v>1.9099999999999999E-2</v>
      </c>
      <c r="KE151" s="53">
        <v>4.4999999999999998E-2</v>
      </c>
      <c r="KF151" s="51">
        <v>1.8499999999999999E-2</v>
      </c>
      <c r="KG151" s="52">
        <v>2.4899999999999999E-2</v>
      </c>
      <c r="KH151" s="53">
        <v>2.2599999999999999E-2</v>
      </c>
      <c r="KI151" s="58">
        <v>1.6799999999999999E-2</v>
      </c>
      <c r="KJ151" s="55">
        <v>2.2800000000000001E-2</v>
      </c>
      <c r="KK151" s="55">
        <v>3.04E-2</v>
      </c>
      <c r="KL151" s="20" t="s">
        <v>8</v>
      </c>
      <c r="KM151" s="60">
        <v>2.1499999999999998E-2</v>
      </c>
      <c r="KN151" s="53">
        <v>7.1999999999999998E-3</v>
      </c>
      <c r="KO151" s="53">
        <v>1.5100000000000001E-2</v>
      </c>
      <c r="KP151" s="58">
        <v>3.0300000000000001E-2</v>
      </c>
      <c r="KQ151" s="52">
        <v>1.5100000000000001E-2</v>
      </c>
      <c r="KR151" s="51">
        <v>1.6400000000000001E-2</v>
      </c>
      <c r="KS151" s="60">
        <v>1.9099999999999999E-2</v>
      </c>
      <c r="KT151" s="51">
        <v>1.1900000000000001E-2</v>
      </c>
      <c r="KU151" s="52">
        <v>1.3599999999999999E-2</v>
      </c>
      <c r="KV151" s="58">
        <v>3.4000000000000002E-2</v>
      </c>
      <c r="KW151" s="49">
        <v>3.2800000000000003E-2</v>
      </c>
      <c r="KX151" s="52">
        <v>2.3699999999999999E-2</v>
      </c>
      <c r="KY151" s="58">
        <v>1.34E-2</v>
      </c>
      <c r="KZ151" s="55">
        <v>1.32E-2</v>
      </c>
      <c r="LA151" s="49">
        <v>3.1399999999999997E-2</v>
      </c>
      <c r="LB151" s="56">
        <v>2.41E-2</v>
      </c>
      <c r="LC151" s="60">
        <v>2.5499999999999998E-2</v>
      </c>
      <c r="LD151" s="56">
        <v>2.1999999999999999E-2</v>
      </c>
      <c r="LE151" s="60">
        <v>2.01E-2</v>
      </c>
      <c r="LF151" s="60">
        <v>2.3400000000000001E-2</v>
      </c>
      <c r="LG151" s="56">
        <v>2.4299999999999999E-2</v>
      </c>
      <c r="LH151" s="49">
        <v>2.46E-2</v>
      </c>
      <c r="LI151" s="55">
        <v>4.2200000000000001E-2</v>
      </c>
      <c r="LK151" s="52">
        <v>1.5800000000000002E-2</v>
      </c>
      <c r="LL151" s="55">
        <v>2.06E-2</v>
      </c>
      <c r="LM151" s="56">
        <v>1.55E-2</v>
      </c>
      <c r="LN151" s="49">
        <v>4.4200000000000003E-2</v>
      </c>
      <c r="LO151" s="52">
        <v>3.3300000000000003E-2</v>
      </c>
      <c r="LP151" s="51">
        <v>1.95E-2</v>
      </c>
      <c r="LQ151" s="52">
        <v>2.6800000000000001E-2</v>
      </c>
      <c r="LR151" s="58">
        <v>2.12E-2</v>
      </c>
      <c r="LS151" s="51">
        <v>2.1899999999999999E-2</v>
      </c>
      <c r="LT151" s="60">
        <v>2.1600000000000001E-2</v>
      </c>
      <c r="LU151" s="60">
        <v>2.2599999999999999E-2</v>
      </c>
      <c r="LV151" s="49">
        <v>1.5699999999999999E-2</v>
      </c>
      <c r="LW151" s="52">
        <v>5.5899999999999998E-2</v>
      </c>
      <c r="LX151" s="56">
        <v>4.9099999999999998E-2</v>
      </c>
      <c r="LY151" s="57">
        <v>2.3900000000000001E-2</v>
      </c>
      <c r="LZ151" s="57">
        <v>1.04E-2</v>
      </c>
      <c r="MA151" s="56">
        <v>1.8599999999999998E-2</v>
      </c>
      <c r="MB151" s="53">
        <v>2.1399999999999999E-2</v>
      </c>
      <c r="MC151" s="49">
        <v>2.5999999999999999E-2</v>
      </c>
      <c r="MD151" s="53">
        <v>5.8999999999999997E-2</v>
      </c>
      <c r="ME151" s="58">
        <v>2.0799999999999999E-2</v>
      </c>
      <c r="MG151" s="52">
        <v>2.7400000000000001E-2</v>
      </c>
      <c r="MH151" s="55">
        <v>2.76E-2</v>
      </c>
      <c r="MI151" s="60">
        <v>2.9000000000000001E-2</v>
      </c>
      <c r="MJ151" s="53">
        <v>1.4800000000000001E-2</v>
      </c>
      <c r="MK151" s="57">
        <v>2.0299999999999999E-2</v>
      </c>
      <c r="ML151" s="57">
        <v>4.9200000000000001E-2</v>
      </c>
      <c r="MM151" s="53">
        <v>4.7500000000000001E-2</v>
      </c>
      <c r="MN151" s="58">
        <v>3.61E-2</v>
      </c>
      <c r="MO151" s="58">
        <v>1.0800000000000001E-2</v>
      </c>
      <c r="MP151" s="60">
        <v>1.78E-2</v>
      </c>
      <c r="MQ151" s="51">
        <v>1.9E-2</v>
      </c>
      <c r="MR151" s="60">
        <v>2.47E-2</v>
      </c>
      <c r="MS151" s="58">
        <v>1.21E-2</v>
      </c>
      <c r="MT151" s="49">
        <v>1.47E-2</v>
      </c>
      <c r="MU151" s="60">
        <v>4.2999999999999997E-2</v>
      </c>
      <c r="MV151" s="55">
        <v>3.1300000000000001E-2</v>
      </c>
      <c r="MW151" s="51">
        <v>4.1099999999999998E-2</v>
      </c>
      <c r="MX151" s="51">
        <v>1.8800000000000001E-2</v>
      </c>
      <c r="MY151" s="49">
        <v>1.0500000000000001E-2</v>
      </c>
      <c r="MZ151" s="29"/>
      <c r="NA151" s="29"/>
      <c r="NB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t="s">
        <v>0</v>
      </c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20"/>
      <c r="PT151" s="213"/>
    </row>
    <row r="152" spans="67:436" ht="15.75" thickBot="1" x14ac:dyDescent="0.3">
      <c r="FF152" s="213"/>
      <c r="FG152" s="205">
        <v>8.3999999999999995E-3</v>
      </c>
      <c r="FH152" s="52">
        <v>2.4400000000000002E-2</v>
      </c>
      <c r="FI152" s="52">
        <v>1.2200000000000001E-2</v>
      </c>
      <c r="FJ152" s="58">
        <v>1.9099999999999999E-2</v>
      </c>
      <c r="FK152" s="60">
        <v>1.6400000000000001E-2</v>
      </c>
      <c r="FL152" s="53">
        <v>1.46E-2</v>
      </c>
      <c r="FM152" s="57">
        <v>1.26E-2</v>
      </c>
      <c r="FN152" s="52">
        <v>6.0000000000000001E-3</v>
      </c>
      <c r="FO152" s="58">
        <v>1.6799999999999999E-2</v>
      </c>
      <c r="FP152" s="52">
        <v>8.5000000000000006E-3</v>
      </c>
      <c r="FQ152" s="51">
        <v>4.1999999999999997E-3</v>
      </c>
      <c r="FR152" s="52">
        <v>1.2200000000000001E-2</v>
      </c>
      <c r="FS152" s="57">
        <v>1.7999999999999999E-2</v>
      </c>
      <c r="FT152" s="53">
        <v>4.0000000000000001E-3</v>
      </c>
      <c r="FU152" s="57">
        <v>8.8999999999999999E-3</v>
      </c>
      <c r="FV152" s="58">
        <v>1.8E-3</v>
      </c>
      <c r="FW152" s="53">
        <v>7.1999999999999998E-3</v>
      </c>
      <c r="FX152" s="52">
        <v>1.2999999999999999E-2</v>
      </c>
      <c r="FY152" s="52">
        <v>2.07E-2</v>
      </c>
      <c r="FZ152" s="52">
        <v>7.7000000000000002E-3</v>
      </c>
      <c r="GA152" s="52">
        <v>9.4999999999999998E-3</v>
      </c>
      <c r="GB152" s="58">
        <v>1.7399999999999999E-2</v>
      </c>
      <c r="GC152" s="60">
        <v>3.5799999999999998E-2</v>
      </c>
      <c r="GE152" s="49">
        <v>3.7999999999999999E-2</v>
      </c>
      <c r="GF152" s="52">
        <v>2.53E-2</v>
      </c>
      <c r="GG152" s="57">
        <v>1.0999999999999999E-2</v>
      </c>
      <c r="GH152" s="55">
        <v>1.2200000000000001E-2</v>
      </c>
      <c r="GI152" s="55">
        <v>1.67E-2</v>
      </c>
      <c r="GJ152" s="53">
        <v>1.6899999999999998E-2</v>
      </c>
      <c r="GK152" s="49">
        <v>9.4999999999999998E-3</v>
      </c>
      <c r="GL152" s="55">
        <v>1.77E-2</v>
      </c>
      <c r="GM152" s="57">
        <v>4.1000000000000003E-3</v>
      </c>
      <c r="GN152" s="51">
        <v>6.8999999999999999E-3</v>
      </c>
      <c r="GO152" s="55">
        <v>9.4000000000000004E-3</v>
      </c>
      <c r="GP152" s="51">
        <v>1.9699999999999999E-2</v>
      </c>
      <c r="GQ152" s="52">
        <v>1.8499999999999999E-2</v>
      </c>
      <c r="GR152" s="58">
        <v>2.23E-2</v>
      </c>
      <c r="GS152" s="51">
        <v>2.3900000000000001E-2</v>
      </c>
      <c r="GT152" s="57">
        <v>5.7000000000000002E-3</v>
      </c>
      <c r="GU152" s="56">
        <v>1.14E-2</v>
      </c>
      <c r="GV152" s="56">
        <v>2.2100000000000002E-2</v>
      </c>
      <c r="GW152" s="60">
        <v>2.9899999999999999E-2</v>
      </c>
      <c r="GX152" s="58">
        <v>2.0899999999999998E-2</v>
      </c>
      <c r="GZ152" s="53">
        <v>2.7799999999999998E-2</v>
      </c>
      <c r="HA152" s="51">
        <v>1.8599999999999998E-2</v>
      </c>
      <c r="HB152" s="51">
        <v>2.86E-2</v>
      </c>
      <c r="HC152" s="58">
        <v>4.36E-2</v>
      </c>
      <c r="HD152" s="60">
        <v>2.6200000000000001E-2</v>
      </c>
      <c r="HE152" s="58">
        <v>9.8299999999999998E-2</v>
      </c>
      <c r="HF152" s="55">
        <v>7.6799999999999993E-2</v>
      </c>
      <c r="HG152" s="49">
        <v>5.7000000000000002E-3</v>
      </c>
      <c r="HH152" s="56">
        <v>6.4799999999999996E-2</v>
      </c>
      <c r="HI152" s="57">
        <v>6.7000000000000004E-2</v>
      </c>
      <c r="HJ152" s="56">
        <v>2.8199999999999999E-2</v>
      </c>
      <c r="HK152" s="55">
        <v>-5.9999999999999995E-4</v>
      </c>
      <c r="HL152" s="52">
        <v>0.1056</v>
      </c>
      <c r="HM152" s="53">
        <v>5.79E-2</v>
      </c>
      <c r="HN152" s="53">
        <v>1.3100000000000001E-2</v>
      </c>
      <c r="HO152" s="56">
        <v>2.4899999999999999E-2</v>
      </c>
      <c r="HP152" s="51">
        <v>9.2600000000000002E-2</v>
      </c>
      <c r="HQ152" s="58">
        <v>3.9800000000000002E-2</v>
      </c>
      <c r="HR152" s="53">
        <v>2.6499999999999999E-2</v>
      </c>
      <c r="HS152" s="60">
        <v>4.24E-2</v>
      </c>
      <c r="HT152" s="60">
        <v>3.4599999999999999E-2</v>
      </c>
      <c r="HU152" s="60">
        <v>2.2200000000000001E-2</v>
      </c>
      <c r="HW152" s="52">
        <v>0.02</v>
      </c>
      <c r="HX152" s="52">
        <v>3.5999999999999997E-2</v>
      </c>
      <c r="HY152" s="56">
        <v>2.4299999999999999E-2</v>
      </c>
      <c r="HZ152" s="55">
        <v>3.4200000000000001E-2</v>
      </c>
      <c r="IA152" s="56">
        <v>1.54E-2</v>
      </c>
      <c r="IB152" s="51">
        <v>2.4299999999999999E-2</v>
      </c>
      <c r="IC152" s="58">
        <v>4.4000000000000003E-3</v>
      </c>
      <c r="ID152" s="60">
        <v>4.1999999999999997E-3</v>
      </c>
      <c r="IE152" s="51">
        <v>2.1499999999999998E-2</v>
      </c>
      <c r="IF152" s="56">
        <v>2.0299999999999999E-2</v>
      </c>
      <c r="IG152" s="52">
        <v>5.21E-2</v>
      </c>
      <c r="IH152" s="55">
        <v>2.9100000000000001E-2</v>
      </c>
      <c r="II152" s="55">
        <v>1.18E-2</v>
      </c>
      <c r="IJ152" s="57">
        <v>2.0400000000000001E-2</v>
      </c>
      <c r="IK152" s="60">
        <v>2.6800000000000001E-2</v>
      </c>
      <c r="IL152" s="51">
        <v>2.01E-2</v>
      </c>
      <c r="IM152" s="55">
        <v>3.6400000000000002E-2</v>
      </c>
      <c r="IN152" s="56">
        <v>1.52E-2</v>
      </c>
      <c r="IO152" s="49">
        <v>2.1999999999999999E-2</v>
      </c>
      <c r="IP152" s="55">
        <v>1.15E-2</v>
      </c>
      <c r="IQ152" s="55">
        <v>3.0300000000000001E-2</v>
      </c>
      <c r="IR152" s="58">
        <v>5.7500000000000002E-2</v>
      </c>
      <c r="IT152" s="52">
        <v>5.04E-2</v>
      </c>
      <c r="IU152" s="57">
        <v>1.4800000000000001E-2</v>
      </c>
      <c r="IV152" s="53">
        <v>1.72E-2</v>
      </c>
      <c r="IW152" s="56">
        <v>1.38E-2</v>
      </c>
      <c r="IX152" s="55">
        <v>5.8400000000000001E-2</v>
      </c>
      <c r="IY152" s="51">
        <v>1.3100000000000001E-2</v>
      </c>
      <c r="IZ152" s="56">
        <v>2.8500000000000001E-2</v>
      </c>
      <c r="JA152" s="56">
        <v>3.0700000000000002E-2</v>
      </c>
      <c r="JB152" s="52">
        <v>1.3299999999999999E-2</v>
      </c>
      <c r="JC152" s="49">
        <v>4.0000000000000002E-4</v>
      </c>
      <c r="JD152" s="58">
        <v>4.19E-2</v>
      </c>
      <c r="JE152" s="55">
        <v>4.5499999999999999E-2</v>
      </c>
      <c r="JF152" s="53">
        <v>7.7999999999999996E-3</v>
      </c>
      <c r="JG152" s="56">
        <v>2.3300000000000001E-2</v>
      </c>
      <c r="JH152" s="51">
        <v>1.5900000000000001E-2</v>
      </c>
      <c r="JI152" s="56">
        <v>1.6199999999999999E-2</v>
      </c>
      <c r="JJ152" s="53">
        <v>1.0800000000000001E-2</v>
      </c>
      <c r="JK152" s="55">
        <v>5.7200000000000001E-2</v>
      </c>
      <c r="JL152" s="57">
        <v>1.7100000000000001E-2</v>
      </c>
      <c r="JM152" s="56">
        <v>1.4E-2</v>
      </c>
      <c r="JN152" s="58">
        <v>8.3000000000000001E-3</v>
      </c>
      <c r="JP152" s="55">
        <v>6.13E-2</v>
      </c>
      <c r="JQ152" s="51">
        <v>1.4200000000000001E-2</v>
      </c>
      <c r="JR152" s="53">
        <v>1.43E-2</v>
      </c>
      <c r="JS152" s="56">
        <v>2.6800000000000001E-2</v>
      </c>
      <c r="JT152" s="55">
        <v>3.8699999999999998E-2</v>
      </c>
      <c r="JU152" s="53">
        <v>2.53E-2</v>
      </c>
      <c r="JV152" s="58">
        <v>3.5099999999999999E-2</v>
      </c>
      <c r="JW152" s="53">
        <v>1.7600000000000001E-2</v>
      </c>
      <c r="JX152" s="52">
        <v>6.6699999999999995E-2</v>
      </c>
      <c r="JY152" s="53">
        <v>3.2599999999999997E-2</v>
      </c>
      <c r="JZ152" s="51">
        <v>1.8800000000000001E-2</v>
      </c>
      <c r="KA152" s="57">
        <v>1.49E-2</v>
      </c>
      <c r="KB152" s="49">
        <v>8.6999999999999994E-3</v>
      </c>
      <c r="KC152" s="52">
        <v>2.1100000000000001E-2</v>
      </c>
      <c r="KD152" s="57">
        <v>1.18E-2</v>
      </c>
      <c r="KE152" s="51">
        <v>3.3599999999999998E-2</v>
      </c>
      <c r="KF152" s="60">
        <v>1.26E-2</v>
      </c>
      <c r="KG152" s="56">
        <v>2.1600000000000001E-2</v>
      </c>
      <c r="KH152" s="52">
        <v>1.1999999999999999E-3</v>
      </c>
      <c r="KI152" s="57">
        <v>1.55E-2</v>
      </c>
      <c r="KJ152" s="53">
        <v>8.9999999999999993E-3</v>
      </c>
      <c r="KK152" s="53">
        <v>2.24E-2</v>
      </c>
      <c r="KL152" s="19" t="s">
        <v>7</v>
      </c>
      <c r="KM152" s="49">
        <v>1.52E-2</v>
      </c>
      <c r="KN152" s="55">
        <v>4.8999999999999998E-3</v>
      </c>
      <c r="KO152" s="51">
        <v>1.5E-3</v>
      </c>
      <c r="KP152" s="53">
        <v>2.3300000000000001E-2</v>
      </c>
      <c r="KQ152" s="57">
        <v>1.03E-2</v>
      </c>
      <c r="KR152" s="53">
        <v>1.1900000000000001E-2</v>
      </c>
      <c r="KS152" s="57">
        <v>1.3100000000000001E-2</v>
      </c>
      <c r="KT152" s="58">
        <v>1.09E-2</v>
      </c>
      <c r="KU152" s="57">
        <v>1.1900000000000001E-2</v>
      </c>
      <c r="KV152" s="56">
        <v>6.8999999999999999E-3</v>
      </c>
      <c r="KW152" s="53">
        <v>1.8599999999999998E-2</v>
      </c>
      <c r="KX152" s="56">
        <v>1.17E-2</v>
      </c>
      <c r="KY152" s="53">
        <v>1.1299999999999999E-2</v>
      </c>
      <c r="KZ152" s="53">
        <v>1.03E-2</v>
      </c>
      <c r="LA152" s="58">
        <v>9.1999999999999998E-3</v>
      </c>
      <c r="LB152" s="55">
        <v>1.95E-2</v>
      </c>
      <c r="LC152" s="58">
        <v>2.07E-2</v>
      </c>
      <c r="LD152" s="58">
        <v>2.1299999999999999E-2</v>
      </c>
      <c r="LE152" s="51">
        <v>1.7299999999999999E-2</v>
      </c>
      <c r="LF152" s="56">
        <v>1.9599999999999999E-2</v>
      </c>
      <c r="LG152" s="51">
        <v>1.55E-2</v>
      </c>
      <c r="LH152" s="58">
        <v>2.3900000000000001E-2</v>
      </c>
      <c r="LI152" s="57">
        <v>3.6900000000000002E-2</v>
      </c>
      <c r="LK152" s="57">
        <v>1.26E-2</v>
      </c>
      <c r="LL152" s="56">
        <v>1.9699999999999999E-2</v>
      </c>
      <c r="LM152" s="52">
        <v>0.01</v>
      </c>
      <c r="LN152" s="51">
        <v>1.11E-2</v>
      </c>
      <c r="LO152" s="56">
        <v>2.4799999999999999E-2</v>
      </c>
      <c r="LP152" s="52">
        <v>1.0699999999999999E-2</v>
      </c>
      <c r="LQ152" s="58">
        <v>6.7999999999999996E-3</v>
      </c>
      <c r="LR152" s="55">
        <v>2.0799999999999999E-2</v>
      </c>
      <c r="LS152" s="56">
        <v>2.06E-2</v>
      </c>
      <c r="LT152" s="58">
        <v>1.1900000000000001E-2</v>
      </c>
      <c r="LU152" s="55">
        <v>1.01E-2</v>
      </c>
      <c r="LV152" s="60">
        <v>9.2999999999999992E-3</v>
      </c>
      <c r="LW152" s="55">
        <v>2.01E-2</v>
      </c>
      <c r="LX152" s="60">
        <v>2.2000000000000001E-3</v>
      </c>
      <c r="LY152" s="60">
        <v>2.1000000000000001E-2</v>
      </c>
      <c r="LZ152" s="56">
        <v>7.1000000000000004E-3</v>
      </c>
      <c r="MA152" s="53">
        <v>1.6199999999999999E-2</v>
      </c>
      <c r="MB152" s="51">
        <v>1.09E-2</v>
      </c>
      <c r="MC152" s="55">
        <v>1.44E-2</v>
      </c>
      <c r="MD152" s="51">
        <v>3.1899999999999998E-2</v>
      </c>
      <c r="ME152" s="52">
        <v>1.5900000000000001E-2</v>
      </c>
      <c r="MG152" s="51">
        <v>1.3899999999999999E-2</v>
      </c>
      <c r="MH152" s="57">
        <v>1.3599999999999999E-2</v>
      </c>
      <c r="MI152" s="57">
        <v>2.8899999999999999E-2</v>
      </c>
      <c r="MJ152" s="49">
        <v>9.4999999999999998E-3</v>
      </c>
      <c r="MK152" s="60">
        <v>1.67E-2</v>
      </c>
      <c r="ML152" s="56">
        <v>3.0300000000000001E-2</v>
      </c>
      <c r="MM152" s="55">
        <v>2.41E-2</v>
      </c>
      <c r="MN152" s="60">
        <v>2.6499999999999999E-2</v>
      </c>
      <c r="MO152" s="49">
        <v>1.0800000000000001E-2</v>
      </c>
      <c r="MP152" s="51">
        <v>1.6E-2</v>
      </c>
      <c r="MQ152" s="60">
        <v>1.0999999999999999E-2</v>
      </c>
      <c r="MR152" s="52">
        <v>2.4199999999999999E-2</v>
      </c>
      <c r="MS152" s="60">
        <v>6.3E-3</v>
      </c>
      <c r="MT152" s="57">
        <v>1.2200000000000001E-2</v>
      </c>
      <c r="MU152" s="56">
        <v>2.24E-2</v>
      </c>
      <c r="MV152" s="57">
        <v>2.8199999999999999E-2</v>
      </c>
      <c r="MW152" s="58">
        <v>1.7000000000000001E-2</v>
      </c>
      <c r="MX152" s="58">
        <v>1.4200000000000001E-2</v>
      </c>
      <c r="MY152" s="51">
        <v>1.04E-2</v>
      </c>
      <c r="MZ152" s="31"/>
      <c r="NA152" s="31"/>
      <c r="NB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  <c r="NN152" s="31"/>
      <c r="NO152" s="31"/>
      <c r="NP152" s="31"/>
      <c r="NQ152" s="31"/>
      <c r="NR152" s="31"/>
      <c r="NS152" s="31"/>
      <c r="NT152" s="31"/>
      <c r="NU152" s="31"/>
      <c r="NV152" s="31"/>
      <c r="NW152" s="31"/>
      <c r="NX152" s="31"/>
      <c r="NY152" t="s">
        <v>0</v>
      </c>
      <c r="NZ152" s="31"/>
      <c r="OA152" s="31"/>
      <c r="OB152" s="31"/>
      <c r="OC152" s="31"/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/>
      <c r="OP152" s="31"/>
      <c r="OQ152" s="31"/>
      <c r="OR152" s="31"/>
      <c r="OS152" s="31"/>
      <c r="OT152" s="31"/>
      <c r="OV152" s="31"/>
      <c r="OW152" s="31"/>
      <c r="OX152" s="31"/>
      <c r="OY152" s="31"/>
      <c r="OZ152" s="31"/>
      <c r="PA152" s="31"/>
      <c r="PB152" s="31"/>
      <c r="PC152" s="31"/>
      <c r="PD152" s="31"/>
      <c r="PE152" s="31"/>
      <c r="PF152" s="31"/>
      <c r="PG152" s="31"/>
      <c r="PH152" s="31"/>
      <c r="PI152" s="31"/>
      <c r="PJ152" s="31"/>
      <c r="PK152" s="31"/>
      <c r="PL152" s="31"/>
      <c r="PM152" s="31"/>
      <c r="PN152" s="31"/>
      <c r="PO152" s="31"/>
      <c r="PP152" s="31"/>
      <c r="PQ152" s="31"/>
      <c r="PR152" s="31"/>
      <c r="PS152" s="221"/>
      <c r="PT152" s="213"/>
    </row>
    <row r="153" spans="67:436" ht="15.75" thickBot="1" x14ac:dyDescent="0.3">
      <c r="BO153" s="10"/>
      <c r="FF153" s="213"/>
      <c r="FG153" s="206">
        <v>0</v>
      </c>
      <c r="FH153" s="55">
        <v>1.6400000000000001E-2</v>
      </c>
      <c r="FI153" s="55">
        <v>3.5999999999999999E-3</v>
      </c>
      <c r="FJ153" s="55">
        <v>1.11E-2</v>
      </c>
      <c r="FK153" s="56">
        <v>1.5E-3</v>
      </c>
      <c r="FL153" s="52">
        <v>1.2699999999999999E-2</v>
      </c>
      <c r="FM153" s="58">
        <v>1.0200000000000001E-2</v>
      </c>
      <c r="FN153" s="58">
        <v>-3.8E-3</v>
      </c>
      <c r="FO153" s="53">
        <v>9.7999999999999997E-3</v>
      </c>
      <c r="FP153" s="57">
        <v>-5.9999999999999995E-4</v>
      </c>
      <c r="FQ153" s="55">
        <v>3.5999999999999999E-3</v>
      </c>
      <c r="FR153" s="55">
        <v>-1.1000000000000001E-3</v>
      </c>
      <c r="FS153" s="55">
        <v>1.1999999999999999E-3</v>
      </c>
      <c r="FT153" s="51">
        <v>1.1999999999999999E-3</v>
      </c>
      <c r="FU153" s="58">
        <v>2.3999999999999998E-3</v>
      </c>
      <c r="FV153" s="60">
        <v>-8.0000000000000004E-4</v>
      </c>
      <c r="FW153" s="55">
        <v>6.3E-3</v>
      </c>
      <c r="FX153" s="49">
        <v>4.0000000000000002E-4</v>
      </c>
      <c r="FY153" s="57">
        <v>1.8700000000000001E-2</v>
      </c>
      <c r="FZ153" s="53">
        <v>7.7000000000000002E-3</v>
      </c>
      <c r="GA153" s="56">
        <v>4.8999999999999998E-3</v>
      </c>
      <c r="GB153" s="60">
        <v>2.8E-3</v>
      </c>
      <c r="GC153" s="58">
        <v>3.2399999999999998E-2</v>
      </c>
      <c r="GE153" s="58">
        <v>1.8599999999999998E-2</v>
      </c>
      <c r="GF153" s="51">
        <v>1.9599999999999999E-2</v>
      </c>
      <c r="GG153" s="55">
        <v>8.0000000000000002E-3</v>
      </c>
      <c r="GH153" s="56">
        <v>3.5999999999999999E-3</v>
      </c>
      <c r="GI153" s="56">
        <v>4.4999999999999997E-3</v>
      </c>
      <c r="GJ153" s="56">
        <v>6.9999999999999999E-4</v>
      </c>
      <c r="GK153" s="52">
        <v>6.7999999999999996E-3</v>
      </c>
      <c r="GL153" s="51">
        <v>-2.3999999999999998E-3</v>
      </c>
      <c r="GM153" s="52">
        <v>-2.3999999999999998E-3</v>
      </c>
      <c r="GN153" s="57">
        <v>5.0000000000000001E-3</v>
      </c>
      <c r="GO153" s="49">
        <v>4.7999999999999996E-3</v>
      </c>
      <c r="GP153" s="55">
        <v>6.1000000000000004E-3</v>
      </c>
      <c r="GQ153" s="49">
        <v>1.6899999999999998E-2</v>
      </c>
      <c r="GR153" s="55">
        <v>1.03E-2</v>
      </c>
      <c r="GS153" s="60">
        <v>1.0999999999999999E-2</v>
      </c>
      <c r="GT153" s="52">
        <v>3.5999999999999999E-3</v>
      </c>
      <c r="GU153" s="58">
        <v>9.2999999999999992E-3</v>
      </c>
      <c r="GV153" s="52">
        <v>1.8200000000000001E-2</v>
      </c>
      <c r="GW153" s="53">
        <v>3.3E-3</v>
      </c>
      <c r="GX153" s="52">
        <v>1.9900000000000001E-2</v>
      </c>
      <c r="GZ153" s="55">
        <v>2.2599999999999999E-2</v>
      </c>
      <c r="HA153" s="58">
        <v>6.1000000000000004E-3</v>
      </c>
      <c r="HB153" s="49">
        <v>1.9400000000000001E-2</v>
      </c>
      <c r="HC153" s="51">
        <v>2.01E-2</v>
      </c>
      <c r="HD153" s="51">
        <v>2.6100000000000002E-2</v>
      </c>
      <c r="HE153" s="51">
        <v>2.5399999999999999E-2</v>
      </c>
      <c r="HF153" s="49">
        <v>-4.0000000000000002E-4</v>
      </c>
      <c r="HG153" s="57">
        <v>1.6000000000000001E-3</v>
      </c>
      <c r="HH153" s="58">
        <v>5.3699999999999998E-2</v>
      </c>
      <c r="HI153" s="49">
        <v>3.0499999999999999E-2</v>
      </c>
      <c r="HJ153" s="52">
        <v>2.01E-2</v>
      </c>
      <c r="HK153" s="56">
        <v>-1.5599999999999999E-2</v>
      </c>
      <c r="HL153" s="56">
        <v>8.6199999999999999E-2</v>
      </c>
      <c r="HM153" s="52">
        <v>1.7100000000000001E-2</v>
      </c>
      <c r="HN153" s="49">
        <v>1.3100000000000001E-2</v>
      </c>
      <c r="HO153" s="57">
        <v>1.6899999999999998E-2</v>
      </c>
      <c r="HP153" s="58">
        <v>-2.0400000000000001E-2</v>
      </c>
      <c r="HQ153" s="56">
        <v>-2.3999999999999998E-3</v>
      </c>
      <c r="HR153" s="60">
        <v>8.5000000000000006E-3</v>
      </c>
      <c r="HS153" s="49">
        <v>3.7199999999999997E-2</v>
      </c>
      <c r="HT153" s="52">
        <v>2.5000000000000001E-2</v>
      </c>
      <c r="HU153" s="57">
        <v>4.7000000000000002E-3</v>
      </c>
      <c r="HW153" s="51">
        <v>1.23E-2</v>
      </c>
      <c r="HX153" s="49">
        <v>1.9900000000000001E-2</v>
      </c>
      <c r="HY153" s="58">
        <v>1.43E-2</v>
      </c>
      <c r="HZ153" s="52">
        <v>-2.18E-2</v>
      </c>
      <c r="IA153" s="51">
        <v>1.21E-2</v>
      </c>
      <c r="IB153" s="57">
        <v>-7.7000000000000002E-3</v>
      </c>
      <c r="IC153" s="51">
        <v>4.0000000000000002E-4</v>
      </c>
      <c r="ID153" s="56">
        <v>2.0999999999999999E-3</v>
      </c>
      <c r="IE153" s="55">
        <v>2.1100000000000001E-2</v>
      </c>
      <c r="IF153" s="58">
        <v>1.7399999999999999E-2</v>
      </c>
      <c r="IG153" s="56">
        <v>3.7400000000000003E-2</v>
      </c>
      <c r="IH153" s="52">
        <v>1.61E-2</v>
      </c>
      <c r="II153" s="51">
        <v>-2.8E-3</v>
      </c>
      <c r="IJ153" s="58">
        <v>1.78E-2</v>
      </c>
      <c r="IK153" s="56">
        <v>2.4299999999999999E-2</v>
      </c>
      <c r="IL153" s="52">
        <v>3.0000000000000001E-3</v>
      </c>
      <c r="IM153" s="52">
        <v>3.8E-3</v>
      </c>
      <c r="IN153" s="51">
        <v>2.3E-3</v>
      </c>
      <c r="IO153" s="55">
        <v>9.9000000000000008E-3</v>
      </c>
      <c r="IP153" s="49">
        <v>4.7999999999999996E-3</v>
      </c>
      <c r="IQ153" s="58">
        <v>3.5000000000000001E-3</v>
      </c>
      <c r="IR153" s="52">
        <v>8.9999999999999993E-3</v>
      </c>
      <c r="IT153" s="60">
        <v>4.9700000000000001E-2</v>
      </c>
      <c r="IU153" s="55">
        <v>1.09E-2</v>
      </c>
      <c r="IV153" s="49">
        <v>1.6E-2</v>
      </c>
      <c r="IW153" s="58">
        <v>3.2000000000000002E-3</v>
      </c>
      <c r="IX153" s="58">
        <v>-1.5599999999999999E-2</v>
      </c>
      <c r="IY153" s="55">
        <v>7.4000000000000003E-3</v>
      </c>
      <c r="IZ153" s="52">
        <v>1.37E-2</v>
      </c>
      <c r="JA153" s="52">
        <v>1.8499999999999999E-2</v>
      </c>
      <c r="JB153" s="55">
        <v>8.3000000000000001E-3</v>
      </c>
      <c r="JC153" s="57">
        <v>1E-4</v>
      </c>
      <c r="JD153" s="57">
        <v>2.9899999999999999E-2</v>
      </c>
      <c r="JE153" s="58">
        <v>2.2499999999999999E-2</v>
      </c>
      <c r="JF153" s="58">
        <v>1.1999999999999999E-3</v>
      </c>
      <c r="JG153" s="58">
        <v>9.1000000000000004E-3</v>
      </c>
      <c r="JH153" s="58">
        <v>3.7000000000000002E-3</v>
      </c>
      <c r="JI153" s="52">
        <v>5.4999999999999997E-3</v>
      </c>
      <c r="JJ153" s="49">
        <v>5.3E-3</v>
      </c>
      <c r="JK153" s="51">
        <v>3.7600000000000001E-2</v>
      </c>
      <c r="JL153" s="49">
        <v>8.9999999999999998E-4</v>
      </c>
      <c r="JM153" s="49">
        <v>9.5999999999999992E-3</v>
      </c>
      <c r="JN153" s="51">
        <v>7.7999999999999996E-3</v>
      </c>
      <c r="JP153" s="51">
        <v>3.85E-2</v>
      </c>
      <c r="JQ153" s="55">
        <v>5.4999999999999997E-3</v>
      </c>
      <c r="JR153" s="51">
        <v>-2.3999999999999998E-3</v>
      </c>
      <c r="JS153" s="53">
        <v>6.7999999999999996E-3</v>
      </c>
      <c r="JT153" s="53">
        <v>2.1100000000000001E-2</v>
      </c>
      <c r="JU153" s="56">
        <v>3.7000000000000002E-3</v>
      </c>
      <c r="JV153" s="51">
        <v>4.4000000000000003E-3</v>
      </c>
      <c r="JW153" s="49">
        <v>1.9E-3</v>
      </c>
      <c r="JX153" s="56">
        <v>6.5500000000000003E-2</v>
      </c>
      <c r="JY153" s="57">
        <v>1.8499999999999999E-2</v>
      </c>
      <c r="JZ153" s="49">
        <v>1.2500000000000001E-2</v>
      </c>
      <c r="KA153" s="60">
        <v>1.4500000000000001E-2</v>
      </c>
      <c r="KB153" s="52">
        <v>2.0999999999999999E-3</v>
      </c>
      <c r="KC153" s="55">
        <v>5.4999999999999997E-3</v>
      </c>
      <c r="KD153" s="55">
        <v>5.4999999999999997E-3</v>
      </c>
      <c r="KE153" s="58">
        <v>1.5800000000000002E-2</v>
      </c>
      <c r="KF153" s="53">
        <v>8.0999999999999996E-3</v>
      </c>
      <c r="KG153" s="60">
        <v>7.4999999999999997E-3</v>
      </c>
      <c r="KH153" s="57">
        <v>-1E-4</v>
      </c>
      <c r="KI153" s="52">
        <v>1.46E-2</v>
      </c>
      <c r="KJ153" s="57">
        <v>5.8999999999999999E-3</v>
      </c>
      <c r="KK153" s="49">
        <v>2.24E-2</v>
      </c>
      <c r="KL153" s="18" t="s">
        <v>6</v>
      </c>
      <c r="KM153" s="53">
        <v>-1.1999999999999999E-3</v>
      </c>
      <c r="KN153" s="52">
        <v>-2.5000000000000001E-3</v>
      </c>
      <c r="KO153" s="55">
        <v>1.1000000000000001E-3</v>
      </c>
      <c r="KP153" s="56">
        <v>2.0000000000000001E-4</v>
      </c>
      <c r="KQ153" s="56">
        <v>8.9999999999999993E-3</v>
      </c>
      <c r="KR153" s="58">
        <v>8.8000000000000005E-3</v>
      </c>
      <c r="KS153" s="51">
        <v>9.4999999999999998E-3</v>
      </c>
      <c r="KT153" s="49">
        <v>2.3999999999999998E-3</v>
      </c>
      <c r="KU153" s="56">
        <v>7.7999999999999996E-3</v>
      </c>
      <c r="KV153" s="60">
        <v>-5.4000000000000003E-3</v>
      </c>
      <c r="KW153" s="51">
        <v>3.2000000000000002E-3</v>
      </c>
      <c r="KX153" s="58">
        <v>3.2000000000000002E-3</v>
      </c>
      <c r="KY153" s="49">
        <v>7.9000000000000008E-3</v>
      </c>
      <c r="KZ153" s="49">
        <v>9.1999999999999998E-3</v>
      </c>
      <c r="LA153" s="56">
        <v>1.1999999999999999E-3</v>
      </c>
      <c r="LB153" s="49">
        <v>1.7500000000000002E-2</v>
      </c>
      <c r="LC153" s="55">
        <v>7.0000000000000001E-3</v>
      </c>
      <c r="LD153" s="51">
        <v>1.89E-2</v>
      </c>
      <c r="LE153" s="49">
        <v>1.46E-2</v>
      </c>
      <c r="LF153" s="53">
        <v>9.1999999999999998E-3</v>
      </c>
      <c r="LG153" s="53">
        <v>1.0699999999999999E-2</v>
      </c>
      <c r="LH153" s="56">
        <v>1.89E-2</v>
      </c>
      <c r="LI153" s="51">
        <v>2.81E-2</v>
      </c>
      <c r="LK153" s="51">
        <v>5.3E-3</v>
      </c>
      <c r="LL153" s="58">
        <v>6.3E-3</v>
      </c>
      <c r="LM153" s="53">
        <v>7.4000000000000003E-3</v>
      </c>
      <c r="LN153" s="58">
        <v>-1E-3</v>
      </c>
      <c r="LO153" s="60">
        <v>1.9E-2</v>
      </c>
      <c r="LP153" s="57">
        <v>4.5999999999999999E-3</v>
      </c>
      <c r="LQ153" s="57">
        <v>4.4000000000000003E-3</v>
      </c>
      <c r="LR153" s="53">
        <v>1.2500000000000001E-2</v>
      </c>
      <c r="LS153" s="55">
        <v>1.6400000000000001E-2</v>
      </c>
      <c r="LT153" s="51">
        <v>8.8000000000000005E-3</v>
      </c>
      <c r="LU153" s="56">
        <v>-2.3E-3</v>
      </c>
      <c r="LV153" s="58">
        <v>7.6E-3</v>
      </c>
      <c r="LW153" s="49">
        <v>-3.5000000000000001E-3</v>
      </c>
      <c r="LX153" s="55">
        <v>1.4E-3</v>
      </c>
      <c r="LY153" s="55">
        <v>2.0899999999999998E-2</v>
      </c>
      <c r="LZ153" s="58">
        <v>6.1000000000000004E-3</v>
      </c>
      <c r="MA153" s="58">
        <v>1.0699999999999999E-2</v>
      </c>
      <c r="MB153" s="52">
        <v>5.5999999999999999E-3</v>
      </c>
      <c r="MC153" s="57">
        <v>1.1999999999999999E-3</v>
      </c>
      <c r="MD153" s="60">
        <v>3.0800000000000001E-2</v>
      </c>
      <c r="ME153" s="51">
        <v>7.3000000000000001E-3</v>
      </c>
      <c r="MG153" s="57">
        <v>2.7000000000000001E-3</v>
      </c>
      <c r="MH153" s="52">
        <v>6.6E-3</v>
      </c>
      <c r="MI153" s="58">
        <v>2.6599999999999999E-2</v>
      </c>
      <c r="MJ153" s="52">
        <v>1E-3</v>
      </c>
      <c r="MK153" s="53">
        <v>1.35E-2</v>
      </c>
      <c r="ML153" s="52">
        <v>2.7400000000000001E-2</v>
      </c>
      <c r="MM153" s="56">
        <v>1.8599999999999998E-2</v>
      </c>
      <c r="MN153" s="57">
        <v>2.3099999999999999E-2</v>
      </c>
      <c r="MO153" s="56">
        <v>6.3E-3</v>
      </c>
      <c r="MP153" s="52">
        <v>8.8999999999999999E-3</v>
      </c>
      <c r="MQ153" s="53">
        <v>4.5999999999999999E-3</v>
      </c>
      <c r="MR153" s="49">
        <v>9.1999999999999998E-3</v>
      </c>
      <c r="MS153" s="55">
        <v>8.0000000000000004E-4</v>
      </c>
      <c r="MT153" s="58">
        <v>1.17E-2</v>
      </c>
      <c r="MU153" s="52">
        <v>1.06E-2</v>
      </c>
      <c r="MV153" s="60">
        <v>1.8E-3</v>
      </c>
      <c r="MW153" s="52">
        <v>1.32E-2</v>
      </c>
      <c r="MX153" s="57">
        <v>5.4000000000000003E-3</v>
      </c>
      <c r="MY153" s="57">
        <v>9.4000000000000004E-3</v>
      </c>
      <c r="MZ153" s="29"/>
      <c r="NA153" s="29"/>
      <c r="NB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20"/>
      <c r="PT153" s="213"/>
    </row>
    <row r="154" spans="67:436" ht="15.75" thickBot="1" x14ac:dyDescent="0.3">
      <c r="BO154" s="10"/>
      <c r="FF154" s="213"/>
      <c r="FG154" s="207">
        <v>-1.5E-3</v>
      </c>
      <c r="FH154" s="53">
        <v>-5.8999999999999999E-3</v>
      </c>
      <c r="FI154" s="56">
        <v>3.3999999999999998E-3</v>
      </c>
      <c r="FJ154" s="49">
        <v>-3.3E-3</v>
      </c>
      <c r="FK154" s="55">
        <v>-3.3999999999999998E-3</v>
      </c>
      <c r="FL154" s="51">
        <v>-1E-4</v>
      </c>
      <c r="FM154" s="53">
        <v>5.9999999999999995E-4</v>
      </c>
      <c r="FN154" s="56">
        <v>-7.6E-3</v>
      </c>
      <c r="FO154" s="57">
        <v>3.3E-3</v>
      </c>
      <c r="FP154" s="53">
        <v>-2.5000000000000001E-3</v>
      </c>
      <c r="FQ154" s="53">
        <v>-4.0000000000000001E-3</v>
      </c>
      <c r="FR154" s="57">
        <v>-1.8E-3</v>
      </c>
      <c r="FS154" s="56">
        <v>-8.8999999999999999E-3</v>
      </c>
      <c r="FT154" s="57">
        <v>-5.9999999999999995E-4</v>
      </c>
      <c r="FU154" s="56">
        <v>2.3999999999999998E-3</v>
      </c>
      <c r="FV154" s="52">
        <v>-2.3E-3</v>
      </c>
      <c r="FW154" s="57">
        <v>1.6000000000000001E-3</v>
      </c>
      <c r="FX154" s="55">
        <v>-1.6000000000000001E-3</v>
      </c>
      <c r="FY154" s="58">
        <v>1.72E-2</v>
      </c>
      <c r="FZ154" s="57">
        <v>5.1000000000000004E-3</v>
      </c>
      <c r="GA154" s="51">
        <v>2.5999999999999999E-3</v>
      </c>
      <c r="GB154" s="57">
        <v>-1.1000000000000001E-3</v>
      </c>
      <c r="GC154" s="52">
        <v>-1.2999999999999999E-2</v>
      </c>
      <c r="GE154" s="56">
        <v>1.15E-2</v>
      </c>
      <c r="GF154" s="55">
        <v>-8.0000000000000004E-4</v>
      </c>
      <c r="GG154" s="49">
        <v>-9.7000000000000003E-3</v>
      </c>
      <c r="GH154" s="60">
        <v>1.1000000000000001E-3</v>
      </c>
      <c r="GI154" s="58">
        <v>1.4E-3</v>
      </c>
      <c r="GJ154" s="57">
        <v>0</v>
      </c>
      <c r="GK154" s="55">
        <v>1.6999999999999999E-3</v>
      </c>
      <c r="GL154" s="57">
        <v>-5.7999999999999996E-3</v>
      </c>
      <c r="GM154" s="56">
        <v>-7.1000000000000004E-3</v>
      </c>
      <c r="GN154" s="49">
        <v>4.0000000000000002E-4</v>
      </c>
      <c r="GO154" s="58">
        <v>3.8E-3</v>
      </c>
      <c r="GP154" s="56">
        <v>8.0000000000000004E-4</v>
      </c>
      <c r="GQ154" s="57">
        <v>1.6400000000000001E-2</v>
      </c>
      <c r="GR154" s="51">
        <v>9.1000000000000004E-3</v>
      </c>
      <c r="GS154" s="49">
        <v>-2.5999999999999999E-3</v>
      </c>
      <c r="GT154" s="56">
        <v>-4.7999999999999996E-3</v>
      </c>
      <c r="GU154" s="52">
        <v>-4.0000000000000002E-4</v>
      </c>
      <c r="GV154" s="60">
        <v>1.21E-2</v>
      </c>
      <c r="GW154" s="52">
        <v>-2.7000000000000001E-3</v>
      </c>
      <c r="GX154" s="57">
        <v>7.1000000000000004E-3</v>
      </c>
      <c r="GZ154" s="52">
        <v>7.7000000000000002E-3</v>
      </c>
      <c r="HA154" s="56">
        <v>-2.5999999999999999E-3</v>
      </c>
      <c r="HB154" s="57">
        <v>-5.4000000000000003E-3</v>
      </c>
      <c r="HC154" s="49">
        <v>-2.46E-2</v>
      </c>
      <c r="HD154" s="58">
        <v>9.4000000000000004E-3</v>
      </c>
      <c r="HE154" s="57">
        <v>-2.87E-2</v>
      </c>
      <c r="HF154" s="58">
        <v>-7.9000000000000008E-3</v>
      </c>
      <c r="HG154" s="52">
        <v>-4.3E-3</v>
      </c>
      <c r="HH154" s="52">
        <v>3.2099999999999997E-2</v>
      </c>
      <c r="HI154" s="58">
        <v>1E-3</v>
      </c>
      <c r="HJ154" s="57">
        <v>-1.9E-3</v>
      </c>
      <c r="HK154" s="58">
        <v>-2.8299999999999999E-2</v>
      </c>
      <c r="HL154" s="58">
        <v>8.4099999999999994E-2</v>
      </c>
      <c r="HM154" s="51">
        <v>-3.2000000000000002E-3</v>
      </c>
      <c r="HN154" s="52">
        <v>-6.1000000000000004E-3</v>
      </c>
      <c r="HO154" s="52">
        <v>9.2999999999999992E-3</v>
      </c>
      <c r="HP154" s="52">
        <v>-3.73E-2</v>
      </c>
      <c r="HQ154" s="49">
        <v>-4.4000000000000003E-3</v>
      </c>
      <c r="HR154" s="58">
        <v>5.1999999999999998E-3</v>
      </c>
      <c r="HS154" s="56">
        <v>2.4899999999999999E-2</v>
      </c>
      <c r="HT154" s="51">
        <v>0.01</v>
      </c>
      <c r="HU154" s="51">
        <v>4.1000000000000003E-3</v>
      </c>
      <c r="HW154" s="56">
        <v>-3.2000000000000002E-3</v>
      </c>
      <c r="HX154" s="57">
        <v>1.8100000000000002E-2</v>
      </c>
      <c r="HY154" s="55">
        <v>8.5000000000000006E-3</v>
      </c>
      <c r="HZ154" s="57">
        <v>-2.41E-2</v>
      </c>
      <c r="IA154" s="55">
        <v>6.0000000000000001E-3</v>
      </c>
      <c r="IB154" s="60">
        <v>-1.9E-2</v>
      </c>
      <c r="IC154" s="56">
        <v>-4.1999999999999997E-3</v>
      </c>
      <c r="ID154" s="51">
        <v>-4.0000000000000002E-4</v>
      </c>
      <c r="IE154" s="49">
        <v>-2.8999999999999998E-3</v>
      </c>
      <c r="IF154" s="60">
        <v>-2.8999999999999998E-3</v>
      </c>
      <c r="IG154" s="58">
        <v>2.1100000000000001E-2</v>
      </c>
      <c r="IH154" s="60">
        <v>-1.06E-2</v>
      </c>
      <c r="II154" s="56">
        <v>-8.6E-3</v>
      </c>
      <c r="IJ154" s="56">
        <v>1.0999999999999999E-2</v>
      </c>
      <c r="IK154" s="52">
        <v>1.6899999999999998E-2</v>
      </c>
      <c r="IL154" s="57">
        <v>-3.2000000000000002E-3</v>
      </c>
      <c r="IM154" s="60">
        <v>-8.3999999999999995E-3</v>
      </c>
      <c r="IN154" s="49">
        <v>6.9999999999999999E-4</v>
      </c>
      <c r="IO154" s="60">
        <v>-8.0999999999999996E-3</v>
      </c>
      <c r="IP154" s="56">
        <v>-7.4999999999999997E-3</v>
      </c>
      <c r="IQ154" s="51">
        <v>-1.11E-2</v>
      </c>
      <c r="IR154" s="57">
        <v>-1.04E-2</v>
      </c>
      <c r="IT154" s="57">
        <v>3.3099999999999997E-2</v>
      </c>
      <c r="IU154" s="49">
        <v>3.5000000000000001E-3</v>
      </c>
      <c r="IV154" s="57">
        <v>9.1000000000000004E-3</v>
      </c>
      <c r="IW154" s="53">
        <v>-7.7000000000000002E-3</v>
      </c>
      <c r="IX154" s="52">
        <v>-1.6500000000000001E-2</v>
      </c>
      <c r="IY154" s="56">
        <v>-1.6999999999999999E-3</v>
      </c>
      <c r="IZ154" s="51">
        <v>-4.1000000000000003E-3</v>
      </c>
      <c r="JA154" s="57">
        <v>1E-4</v>
      </c>
      <c r="JB154" s="51">
        <v>7.7999999999999996E-3</v>
      </c>
      <c r="JC154" s="52">
        <v>-1.2999999999999999E-3</v>
      </c>
      <c r="JD154" s="52">
        <v>2.0899999999999998E-2</v>
      </c>
      <c r="JE154" s="51">
        <v>9.1000000000000004E-3</v>
      </c>
      <c r="JF154" s="52">
        <v>-8.0000000000000004E-4</v>
      </c>
      <c r="JG154" s="55">
        <v>-1.04E-2</v>
      </c>
      <c r="JH154" s="52">
        <v>-1.4E-3</v>
      </c>
      <c r="JI154" s="55">
        <v>-4.8999999999999998E-3</v>
      </c>
      <c r="JJ154" s="57">
        <v>-4.4000000000000003E-3</v>
      </c>
      <c r="JK154" s="58">
        <v>-3.0999999999999999E-3</v>
      </c>
      <c r="JL154" s="60">
        <v>2.9999999999999997E-4</v>
      </c>
      <c r="JM154" s="52">
        <v>2.8E-3</v>
      </c>
      <c r="JN154" s="52">
        <v>-2.9999999999999997E-4</v>
      </c>
      <c r="JP154" s="58">
        <v>-3.6900000000000002E-2</v>
      </c>
      <c r="JQ154" s="52">
        <v>3.0999999999999999E-3</v>
      </c>
      <c r="JR154" s="55">
        <v>-5.0000000000000001E-3</v>
      </c>
      <c r="JS154" s="51">
        <v>-1.0200000000000001E-2</v>
      </c>
      <c r="JT154" s="52">
        <v>2.1000000000000001E-2</v>
      </c>
      <c r="JU154" s="51">
        <v>-1E-3</v>
      </c>
      <c r="JV154" s="57">
        <v>1.5E-3</v>
      </c>
      <c r="JW154" s="58">
        <v>1.5E-3</v>
      </c>
      <c r="JX154" s="58">
        <v>1.49E-2</v>
      </c>
      <c r="JY154" s="52">
        <v>-2.3999999999999998E-3</v>
      </c>
      <c r="JZ154" s="56">
        <v>2.2000000000000001E-3</v>
      </c>
      <c r="KA154" s="56">
        <v>-3.2000000000000002E-3</v>
      </c>
      <c r="KB154" s="57">
        <v>-1.4E-3</v>
      </c>
      <c r="KC154" s="56">
        <v>3.5999999999999999E-3</v>
      </c>
      <c r="KD154" s="56">
        <v>3.0999999999999999E-3</v>
      </c>
      <c r="KE154" s="55">
        <v>3.8E-3</v>
      </c>
      <c r="KF154" s="56">
        <v>7.7000000000000002E-3</v>
      </c>
      <c r="KG154" s="58">
        <v>6.7999999999999996E-3</v>
      </c>
      <c r="KH154" s="51">
        <v>-2.0999999999999999E-3</v>
      </c>
      <c r="KI154" s="60">
        <v>1.37E-2</v>
      </c>
      <c r="KJ154" s="52">
        <v>4.0000000000000001E-3</v>
      </c>
      <c r="KK154" s="56">
        <v>8.6E-3</v>
      </c>
      <c r="KL154" s="37" t="s">
        <v>31</v>
      </c>
      <c r="KM154" s="58">
        <v>-3.5000000000000001E-3</v>
      </c>
      <c r="KN154" s="56">
        <v>-2.7000000000000001E-3</v>
      </c>
      <c r="KO154" s="60">
        <v>-4.7999999999999996E-3</v>
      </c>
      <c r="KP154" s="49">
        <v>-3.3E-3</v>
      </c>
      <c r="KQ154" s="49">
        <v>-1.2999999999999999E-3</v>
      </c>
      <c r="KR154" s="49">
        <v>7.3000000000000001E-3</v>
      </c>
      <c r="KS154" s="49">
        <v>5.0000000000000001E-3</v>
      </c>
      <c r="KT154" s="57">
        <v>4.0000000000000002E-4</v>
      </c>
      <c r="KU154" s="55">
        <v>2.8E-3</v>
      </c>
      <c r="KV154" s="51">
        <v>-8.8000000000000005E-3</v>
      </c>
      <c r="KW154" s="60">
        <v>1.1999999999999999E-3</v>
      </c>
      <c r="KX154" s="51">
        <v>1.9E-3</v>
      </c>
      <c r="KY154" s="60">
        <v>-1E-4</v>
      </c>
      <c r="KZ154" s="58">
        <v>1.6999999999999999E-3</v>
      </c>
      <c r="LA154" s="55">
        <v>-2.3999999999999998E-3</v>
      </c>
      <c r="LB154" s="53">
        <v>6.7000000000000002E-3</v>
      </c>
      <c r="LC154" s="51">
        <v>1.1999999999999999E-3</v>
      </c>
      <c r="LD154" s="57">
        <v>-2.1000000000000001E-2</v>
      </c>
      <c r="LE154" s="53">
        <v>1.32E-2</v>
      </c>
      <c r="LF154" s="57">
        <v>-1.1000000000000001E-3</v>
      </c>
      <c r="LG154" s="55">
        <v>8.9999999999999998E-4</v>
      </c>
      <c r="LH154" s="60">
        <v>-1.5E-3</v>
      </c>
      <c r="LI154" s="56">
        <v>-9.5999999999999992E-3</v>
      </c>
      <c r="LK154" s="60">
        <v>-1.1000000000000001E-3</v>
      </c>
      <c r="LL154" s="60">
        <v>-5.4999999999999997E-3</v>
      </c>
      <c r="LM154" s="55">
        <v>3.8999999999999998E-3</v>
      </c>
      <c r="LN154" s="60">
        <v>-4.4999999999999997E-3</v>
      </c>
      <c r="LO154" s="55">
        <v>-8.0000000000000004E-4</v>
      </c>
      <c r="LP154" s="60">
        <v>2.3E-3</v>
      </c>
      <c r="LQ154" s="53">
        <v>-2.7000000000000001E-3</v>
      </c>
      <c r="LR154" s="52">
        <v>4.0000000000000002E-4</v>
      </c>
      <c r="LS154" s="57">
        <v>-2.8E-3</v>
      </c>
      <c r="LT154" s="56">
        <v>-2.8999999999999998E-3</v>
      </c>
      <c r="LU154" s="49">
        <v>-4.3E-3</v>
      </c>
      <c r="LV154" s="53">
        <v>-4.3E-3</v>
      </c>
      <c r="LW154" s="60">
        <v>-4.8999999999999998E-3</v>
      </c>
      <c r="LX154" s="53">
        <v>-9.1999999999999998E-3</v>
      </c>
      <c r="LY154" s="52">
        <v>2.0500000000000001E-2</v>
      </c>
      <c r="LZ154" s="52">
        <v>6.1000000000000004E-3</v>
      </c>
      <c r="MA154" s="55">
        <v>8.3000000000000001E-3</v>
      </c>
      <c r="MB154" s="60">
        <v>4.1000000000000003E-3</v>
      </c>
      <c r="MC154" s="58">
        <v>-5.5999999999999999E-3</v>
      </c>
      <c r="MD154" s="58">
        <v>-7.7000000000000002E-3</v>
      </c>
      <c r="ME154" s="53">
        <v>6.0000000000000001E-3</v>
      </c>
      <c r="MG154" s="53">
        <v>5.9999999999999995E-4</v>
      </c>
      <c r="MH154" s="56">
        <v>2.0000000000000001E-4</v>
      </c>
      <c r="MI154" s="52">
        <v>1.6199999999999999E-2</v>
      </c>
      <c r="MJ154" s="57">
        <v>-3.3999999999999998E-3</v>
      </c>
      <c r="MK154" s="58">
        <v>1.1999999999999999E-3</v>
      </c>
      <c r="ML154" s="58">
        <v>2.3300000000000001E-2</v>
      </c>
      <c r="MM154" s="58">
        <v>-1.41E-2</v>
      </c>
      <c r="MN154" s="52">
        <v>1.9900000000000001E-2</v>
      </c>
      <c r="MO154" s="52">
        <v>-2.5999999999999999E-3</v>
      </c>
      <c r="MP154" s="58">
        <v>-4.3E-3</v>
      </c>
      <c r="MQ154" s="49">
        <v>3.8999999999999998E-3</v>
      </c>
      <c r="MR154" s="55">
        <v>-7.7000000000000002E-3</v>
      </c>
      <c r="MS154" s="56">
        <v>6.9999999999999999E-4</v>
      </c>
      <c r="MT154" s="52">
        <v>5.0000000000000001E-3</v>
      </c>
      <c r="MU154" s="58">
        <v>-1.1999999999999999E-3</v>
      </c>
      <c r="MV154" s="58">
        <v>-1.4800000000000001E-2</v>
      </c>
      <c r="MW154" s="60">
        <v>1.0500000000000001E-2</v>
      </c>
      <c r="MX154" s="60">
        <v>2.9999999999999997E-4</v>
      </c>
      <c r="MY154" s="60">
        <v>-4.4999999999999997E-3</v>
      </c>
      <c r="MZ154" s="29"/>
      <c r="NA154" s="29"/>
      <c r="NB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Z154" s="29"/>
      <c r="OA154" s="29"/>
      <c r="OB154" s="29"/>
      <c r="OC154" s="29"/>
      <c r="OD154" s="29"/>
      <c r="OE154" s="29"/>
      <c r="OF154" s="29"/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V154" s="29"/>
      <c r="OW154" s="29"/>
      <c r="OX154" s="29"/>
      <c r="OY154" s="29"/>
      <c r="OZ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20"/>
      <c r="PT154" s="213"/>
    </row>
    <row r="155" spans="67:436" ht="15.75" thickBot="1" x14ac:dyDescent="0.3">
      <c r="BO155" s="10"/>
      <c r="FF155" s="213"/>
      <c r="FG155" s="208">
        <v>-2.7000000000000001E-3</v>
      </c>
      <c r="FH155" s="49">
        <v>-5.8999999999999999E-3</v>
      </c>
      <c r="FI155" s="58">
        <v>2.3E-3</v>
      </c>
      <c r="FJ155" s="57">
        <v>-1.34E-2</v>
      </c>
      <c r="FK155" s="51">
        <v>-7.1000000000000004E-3</v>
      </c>
      <c r="FL155" s="55">
        <v>-4.7999999999999996E-3</v>
      </c>
      <c r="FM155" s="55">
        <v>-1.8E-3</v>
      </c>
      <c r="FN155" s="60">
        <v>-8.3999999999999995E-3</v>
      </c>
      <c r="FO155" s="55">
        <v>-5.0000000000000001E-4</v>
      </c>
      <c r="FP155" s="55">
        <v>-7.1000000000000004E-3</v>
      </c>
      <c r="FQ155" s="60">
        <v>-4.1000000000000003E-3</v>
      </c>
      <c r="FR155" s="56">
        <v>-7.4999999999999997E-3</v>
      </c>
      <c r="FS155" s="53">
        <v>-1.2999999999999999E-2</v>
      </c>
      <c r="FT155" s="49">
        <v>-5.9999999999999995E-4</v>
      </c>
      <c r="FU155" s="49">
        <v>-6.7999999999999996E-3</v>
      </c>
      <c r="FV155" s="57">
        <v>-3.8E-3</v>
      </c>
      <c r="FW155" s="51">
        <v>-8.0999999999999996E-3</v>
      </c>
      <c r="FX155" s="56">
        <v>-8.6999999999999994E-3</v>
      </c>
      <c r="FY155" s="51">
        <v>8.5000000000000006E-3</v>
      </c>
      <c r="FZ155" s="49">
        <v>4.8999999999999998E-3</v>
      </c>
      <c r="GA155" s="58">
        <v>-2.3E-3</v>
      </c>
      <c r="GB155" s="55">
        <v>-3.0999999999999999E-3</v>
      </c>
      <c r="GC155" s="57">
        <v>-1.5299999999999999E-2</v>
      </c>
      <c r="GE155" s="60">
        <v>9.1999999999999998E-3</v>
      </c>
      <c r="GF155" s="57">
        <v>-4.8999999999999998E-3</v>
      </c>
      <c r="GG155" s="51">
        <v>-1.01E-2</v>
      </c>
      <c r="GH155" s="58">
        <v>-1E-4</v>
      </c>
      <c r="GI155" s="51">
        <v>4.0000000000000002E-4</v>
      </c>
      <c r="GJ155" s="60">
        <v>-3.7000000000000002E-3</v>
      </c>
      <c r="GK155" s="56">
        <v>-2.5999999999999999E-3</v>
      </c>
      <c r="GL155" s="52">
        <v>-1.38E-2</v>
      </c>
      <c r="GM155" s="55">
        <v>-7.4999999999999997E-3</v>
      </c>
      <c r="GN155" s="58">
        <v>-4.4000000000000003E-3</v>
      </c>
      <c r="GO155" s="53">
        <v>1.6999999999999999E-3</v>
      </c>
      <c r="GP155" s="52">
        <v>6.9999999999999999E-4</v>
      </c>
      <c r="GQ155" s="56">
        <v>1.09E-2</v>
      </c>
      <c r="GR155" s="52">
        <v>3.5999999999999999E-3</v>
      </c>
      <c r="GS155" s="55">
        <v>-5.4999999999999997E-3</v>
      </c>
      <c r="GT155" s="49">
        <v>-7.1999999999999998E-3</v>
      </c>
      <c r="GU155" s="55">
        <v>-6.4999999999999997E-3</v>
      </c>
      <c r="GV155" s="55">
        <v>-6.1999999999999998E-3</v>
      </c>
      <c r="GW155" s="49">
        <v>-7.7000000000000002E-3</v>
      </c>
      <c r="GX155" s="55">
        <v>-8.0000000000000004E-4</v>
      </c>
      <c r="GZ155" s="49">
        <v>8.9999999999999998E-4</v>
      </c>
      <c r="HA155" s="49">
        <v>-3.7000000000000002E-3</v>
      </c>
      <c r="HB155" s="55">
        <v>-1.23E-2</v>
      </c>
      <c r="HC155" s="52">
        <v>-4.2799999999999998E-2</v>
      </c>
      <c r="HD155" s="53">
        <v>-2E-3</v>
      </c>
      <c r="HE155" s="52">
        <v>-4.24E-2</v>
      </c>
      <c r="HF155" s="53">
        <v>-1.84E-2</v>
      </c>
      <c r="HG155" s="58">
        <v>-5.0000000000000001E-3</v>
      </c>
      <c r="HH155" s="55">
        <v>2.6700000000000002E-2</v>
      </c>
      <c r="HI155" s="56">
        <v>-2.7000000000000001E-3</v>
      </c>
      <c r="HJ155" s="51">
        <v>-1.6500000000000001E-2</v>
      </c>
      <c r="HK155" s="60">
        <v>-3.0300000000000001E-2</v>
      </c>
      <c r="HL155" s="55">
        <v>-4.5100000000000001E-2</v>
      </c>
      <c r="HM155" s="49">
        <v>-1.18E-2</v>
      </c>
      <c r="HN155" s="60">
        <v>-4.3999999999999997E-2</v>
      </c>
      <c r="HO155" s="49">
        <v>7.7000000000000002E-3</v>
      </c>
      <c r="HP155" s="56">
        <v>-4.4400000000000002E-2</v>
      </c>
      <c r="HQ155" s="53">
        <v>-3.5499999999999997E-2</v>
      </c>
      <c r="HR155" s="56">
        <v>3.8E-3</v>
      </c>
      <c r="HS155" s="58">
        <v>-2.8999999999999998E-3</v>
      </c>
      <c r="HT155" s="49">
        <v>5.3E-3</v>
      </c>
      <c r="HU155" s="58">
        <v>-2.0999999999999999E-3</v>
      </c>
      <c r="HW155" s="58">
        <v>-1.47E-2</v>
      </c>
      <c r="HX155" s="53">
        <v>3.8999999999999998E-3</v>
      </c>
      <c r="HY155" s="60">
        <v>-1.9E-3</v>
      </c>
      <c r="HZ155" s="58">
        <v>-2.47E-2</v>
      </c>
      <c r="IA155" s="49">
        <v>-1.2999999999999999E-3</v>
      </c>
      <c r="IB155" s="55">
        <v>-2.24E-2</v>
      </c>
      <c r="IC155" s="52">
        <v>-2.8500000000000001E-2</v>
      </c>
      <c r="ID155" s="52">
        <v>-1.9E-3</v>
      </c>
      <c r="IE155" s="57">
        <v>-1.5100000000000001E-2</v>
      </c>
      <c r="IF155" s="49">
        <v>-2.0299999999999999E-2</v>
      </c>
      <c r="IG155" s="51">
        <v>5.1999999999999998E-3</v>
      </c>
      <c r="IH155" s="51">
        <v>-1.77E-2</v>
      </c>
      <c r="II155" s="60">
        <v>-9.1000000000000004E-3</v>
      </c>
      <c r="IJ155" s="60">
        <v>7.0000000000000001E-3</v>
      </c>
      <c r="IK155" s="55">
        <v>6.6E-3</v>
      </c>
      <c r="IL155" s="60">
        <v>-6.1000000000000004E-3</v>
      </c>
      <c r="IM155" s="51">
        <v>-1.01E-2</v>
      </c>
      <c r="IN155" s="60">
        <v>-5.0000000000000001E-4</v>
      </c>
      <c r="IO155" s="58">
        <v>-1.3299999999999999E-2</v>
      </c>
      <c r="IP155" s="57">
        <v>-1.2800000000000001E-2</v>
      </c>
      <c r="IQ155" s="60">
        <v>-2.1700000000000001E-2</v>
      </c>
      <c r="IR155" s="49">
        <v>-1.6799999999999999E-2</v>
      </c>
      <c r="IT155" s="51">
        <v>-0.04</v>
      </c>
      <c r="IU155" s="52">
        <v>-4.5999999999999999E-3</v>
      </c>
      <c r="IV155" s="51">
        <v>6.4000000000000003E-3</v>
      </c>
      <c r="IW155" s="52">
        <v>-1.8100000000000002E-2</v>
      </c>
      <c r="IX155" s="56">
        <v>-2.9899999999999999E-2</v>
      </c>
      <c r="IY155" s="52">
        <v>-1.06E-2</v>
      </c>
      <c r="IZ155" s="53">
        <v>-9.9000000000000008E-3</v>
      </c>
      <c r="JA155" s="49">
        <v>-2.5999999999999999E-3</v>
      </c>
      <c r="JB155" s="53">
        <v>7.7000000000000002E-3</v>
      </c>
      <c r="JC155" s="51">
        <v>-3.3E-3</v>
      </c>
      <c r="JD155" s="55">
        <v>-7.6E-3</v>
      </c>
      <c r="JE155" s="57">
        <v>-5.96E-2</v>
      </c>
      <c r="JF155" s="57">
        <v>-1.04E-2</v>
      </c>
      <c r="JG155" s="60">
        <v>-2.5700000000000001E-2</v>
      </c>
      <c r="JH155" s="55">
        <v>-9.1999999999999998E-3</v>
      </c>
      <c r="JI155" s="49">
        <v>-1.4200000000000001E-2</v>
      </c>
      <c r="JJ155" s="58">
        <v>-5.4999999999999997E-3</v>
      </c>
      <c r="JK155" s="56">
        <v>-1.9699999999999999E-2</v>
      </c>
      <c r="JL155" s="56">
        <v>-8.6E-3</v>
      </c>
      <c r="JM155" s="53">
        <v>-2.8999999999999998E-3</v>
      </c>
      <c r="JN155" s="57">
        <v>-1.04E-2</v>
      </c>
      <c r="JP155" s="60">
        <v>-4.9099999999999998E-2</v>
      </c>
      <c r="JQ155" s="58">
        <v>-1.8E-3</v>
      </c>
      <c r="JR155" s="56">
        <v>-5.7000000000000002E-3</v>
      </c>
      <c r="JS155" s="52">
        <v>-1.2699999999999999E-2</v>
      </c>
      <c r="JT155" s="57">
        <v>-8.9999999999999993E-3</v>
      </c>
      <c r="JU155" s="55">
        <v>-1.03E-2</v>
      </c>
      <c r="JV155" s="52">
        <v>-5.8999999999999999E-3</v>
      </c>
      <c r="JW155" s="52">
        <v>-9.9000000000000008E-3</v>
      </c>
      <c r="JX155" s="51">
        <v>-3.5299999999999998E-2</v>
      </c>
      <c r="JY155" s="58">
        <v>-1.7899999999999999E-2</v>
      </c>
      <c r="JZ155" s="55">
        <v>-1.6799999999999999E-2</v>
      </c>
      <c r="KA155" s="51">
        <v>-7.7999999999999996E-3</v>
      </c>
      <c r="KB155" s="53">
        <v>-8.8000000000000005E-3</v>
      </c>
      <c r="KC155" s="58">
        <v>1.9E-3</v>
      </c>
      <c r="KD155" s="53">
        <v>-7.3000000000000001E-3</v>
      </c>
      <c r="KE155" s="56">
        <v>-5.3E-3</v>
      </c>
      <c r="KF155" s="49">
        <v>-2.2000000000000001E-3</v>
      </c>
      <c r="KG155" s="55">
        <v>-3.0999999999999999E-3</v>
      </c>
      <c r="KH155" s="55">
        <v>-4.1999999999999997E-3</v>
      </c>
      <c r="KI155" s="49">
        <v>3.2000000000000002E-3</v>
      </c>
      <c r="KJ155" s="49">
        <v>2.3E-3</v>
      </c>
      <c r="KK155" s="52">
        <v>-7.7000000000000002E-3</v>
      </c>
      <c r="KL155" s="17" t="s">
        <v>5</v>
      </c>
      <c r="KM155" s="56">
        <v>-3.8E-3</v>
      </c>
      <c r="KN155" s="57">
        <v>-7.3000000000000001E-3</v>
      </c>
      <c r="KO155" s="56">
        <v>-6.1999999999999998E-3</v>
      </c>
      <c r="KP155" s="51">
        <v>-1.66E-2</v>
      </c>
      <c r="KQ155" s="60">
        <v>-6.1999999999999998E-3</v>
      </c>
      <c r="KR155" s="56">
        <v>3.5999999999999999E-3</v>
      </c>
      <c r="KS155" s="56">
        <v>-6.4999999999999997E-3</v>
      </c>
      <c r="KT155" s="55">
        <v>-8.0000000000000002E-3</v>
      </c>
      <c r="KU155" s="53">
        <v>1.1999999999999999E-3</v>
      </c>
      <c r="KV155" s="57">
        <v>-1.01E-2</v>
      </c>
      <c r="KW155" s="52">
        <v>-3.2000000000000002E-3</v>
      </c>
      <c r="KX155" s="60">
        <v>-3.8999999999999998E-3</v>
      </c>
      <c r="KY155" s="51">
        <v>-8.8999999999999999E-3</v>
      </c>
      <c r="KZ155" s="52">
        <v>-2.7000000000000001E-3</v>
      </c>
      <c r="LA155" s="51">
        <v>-5.1999999999999998E-3</v>
      </c>
      <c r="LB155" s="51">
        <v>-4.8999999999999998E-3</v>
      </c>
      <c r="LC155" s="57">
        <v>5.9999999999999995E-4</v>
      </c>
      <c r="LD155" s="55">
        <v>-2.5100000000000001E-2</v>
      </c>
      <c r="LE155" s="55">
        <v>-1.9E-3</v>
      </c>
      <c r="LF155" s="52">
        <v>-7.4999999999999997E-3</v>
      </c>
      <c r="LG155" s="60">
        <v>-1.49E-2</v>
      </c>
      <c r="LH155" s="53">
        <v>-7.7000000000000002E-3</v>
      </c>
      <c r="LI155" s="58">
        <v>-1.1900000000000001E-2</v>
      </c>
      <c r="LK155" s="58">
        <v>-2.0999999999999999E-3</v>
      </c>
      <c r="LL155" s="52">
        <v>-8.9999999999999993E-3</v>
      </c>
      <c r="LM155" s="49">
        <v>2.3999999999999998E-3</v>
      </c>
      <c r="LN155" s="57">
        <v>-9.4999999999999998E-3</v>
      </c>
      <c r="LO155" s="51">
        <v>-6.4000000000000003E-3</v>
      </c>
      <c r="LP155" s="53">
        <v>-3.2000000000000002E-3</v>
      </c>
      <c r="LQ155" s="56">
        <v>-8.8000000000000005E-3</v>
      </c>
      <c r="LR155" s="49">
        <v>-5.5999999999999999E-3</v>
      </c>
      <c r="LS155" s="60">
        <v>-7.6E-3</v>
      </c>
      <c r="LT155" s="57">
        <v>-7.1999999999999998E-3</v>
      </c>
      <c r="LU155" s="58">
        <v>-5.0000000000000001E-3</v>
      </c>
      <c r="LV155" s="56">
        <v>-7.7000000000000002E-3</v>
      </c>
      <c r="LW155" s="58">
        <v>-9.7000000000000003E-3</v>
      </c>
      <c r="LX155" s="58">
        <v>-1.09E-2</v>
      </c>
      <c r="LY155" s="53">
        <v>-1.66E-2</v>
      </c>
      <c r="LZ155" s="60">
        <v>-5.4999999999999997E-3</v>
      </c>
      <c r="MA155" s="49">
        <v>7.3000000000000001E-3</v>
      </c>
      <c r="MB155" s="55">
        <v>-1.4E-2</v>
      </c>
      <c r="MC155" s="56">
        <v>-6.0000000000000001E-3</v>
      </c>
      <c r="MD155" s="56">
        <v>-2.3300000000000001E-2</v>
      </c>
      <c r="ME155" s="56">
        <v>-2.3E-3</v>
      </c>
      <c r="MG155" s="60">
        <v>-1.4E-3</v>
      </c>
      <c r="MH155" s="60">
        <v>-7.1999999999999998E-3</v>
      </c>
      <c r="MI155" s="51">
        <v>-1.84E-2</v>
      </c>
      <c r="MJ155" s="51">
        <v>-4.4000000000000003E-3</v>
      </c>
      <c r="MK155" s="55">
        <v>-4.7999999999999996E-3</v>
      </c>
      <c r="ML155" s="53">
        <v>-2.93E-2</v>
      </c>
      <c r="MM155" s="52">
        <v>-1.7999999999999999E-2</v>
      </c>
      <c r="MN155" s="53">
        <v>-8.0999999999999996E-3</v>
      </c>
      <c r="MO155" s="55">
        <v>-4.5999999999999999E-3</v>
      </c>
      <c r="MP155" s="56">
        <v>-1.43E-2</v>
      </c>
      <c r="MQ155" s="56">
        <v>-9.7999999999999997E-3</v>
      </c>
      <c r="MR155" s="53">
        <v>-1.03E-2</v>
      </c>
      <c r="MS155" s="51">
        <v>-2.0999999999999999E-3</v>
      </c>
      <c r="MT155" s="55">
        <v>-1.2999999999999999E-2</v>
      </c>
      <c r="MU155" s="55">
        <v>-1.14E-2</v>
      </c>
      <c r="MV155" s="49">
        <v>-1.7600000000000001E-2</v>
      </c>
      <c r="MW155" s="56">
        <v>1.03E-2</v>
      </c>
      <c r="MX155" s="49">
        <v>-1.8E-3</v>
      </c>
      <c r="MY155" s="58">
        <v>-7.7000000000000002E-3</v>
      </c>
      <c r="MZ155" s="29"/>
      <c r="NA155" s="29"/>
      <c r="NB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t="s">
        <v>0</v>
      </c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20"/>
      <c r="PT155" s="213"/>
    </row>
    <row r="156" spans="67:436" ht="15.75" thickBot="1" x14ac:dyDescent="0.3">
      <c r="FF156" s="213"/>
      <c r="FG156" s="209">
        <v>-8.0999999999999996E-3</v>
      </c>
      <c r="FH156" s="56">
        <v>-1.54E-2</v>
      </c>
      <c r="FI156" s="51">
        <v>-2.3E-2</v>
      </c>
      <c r="FJ156" s="53">
        <v>-2.4899999999999999E-2</v>
      </c>
      <c r="FK156" s="58">
        <v>-1.37E-2</v>
      </c>
      <c r="FL156" s="56">
        <v>-1.4800000000000001E-2</v>
      </c>
      <c r="FM156" s="51">
        <v>-9.1999999999999998E-3</v>
      </c>
      <c r="FN156" s="55">
        <v>-9.7000000000000003E-3</v>
      </c>
      <c r="FO156" s="49">
        <v>-1.9E-3</v>
      </c>
      <c r="FP156" s="58">
        <v>-7.7999999999999996E-3</v>
      </c>
      <c r="FQ156" s="49">
        <v>-4.1999999999999997E-3</v>
      </c>
      <c r="FR156" s="53">
        <v>-1.2500000000000001E-2</v>
      </c>
      <c r="FS156" s="49">
        <v>-1.35E-2</v>
      </c>
      <c r="FT156" s="60">
        <v>-5.5999999999999999E-3</v>
      </c>
      <c r="FU156" s="55">
        <v>-6.7999999999999996E-3</v>
      </c>
      <c r="FV156" s="53">
        <v>-4.8999999999999998E-3</v>
      </c>
      <c r="FW156" s="56">
        <v>-9.5999999999999992E-3</v>
      </c>
      <c r="FX156" s="58">
        <v>-9.1000000000000004E-3</v>
      </c>
      <c r="FY156" s="55">
        <v>-1.4E-2</v>
      </c>
      <c r="FZ156" s="51">
        <v>-1.61E-2</v>
      </c>
      <c r="GA156" s="53">
        <v>-4.1000000000000003E-3</v>
      </c>
      <c r="GB156" s="52">
        <v>-4.1000000000000003E-3</v>
      </c>
      <c r="GC156" s="55">
        <v>-3.3399999999999999E-2</v>
      </c>
      <c r="GE156" s="55">
        <v>2.0999999999999999E-3</v>
      </c>
      <c r="GF156" s="58">
        <v>-1.6199999999999999E-2</v>
      </c>
      <c r="GG156" s="60">
        <v>-1.4E-2</v>
      </c>
      <c r="GH156" s="53">
        <v>-6.7999999999999996E-3</v>
      </c>
      <c r="GI156" s="52">
        <v>-9.7000000000000003E-3</v>
      </c>
      <c r="GJ156" s="55">
        <v>-8.3999999999999995E-3</v>
      </c>
      <c r="GK156" s="58">
        <v>-1.1900000000000001E-2</v>
      </c>
      <c r="GL156" s="56">
        <v>-2.9399999999999999E-2</v>
      </c>
      <c r="GM156" s="53">
        <v>-1.9199999999999998E-2</v>
      </c>
      <c r="GN156" s="53">
        <v>-5.7000000000000002E-3</v>
      </c>
      <c r="GO156" s="57">
        <v>-5.0000000000000001E-4</v>
      </c>
      <c r="GP156" s="58">
        <v>-9.9000000000000008E-3</v>
      </c>
      <c r="GQ156" s="53">
        <v>6.1999999999999998E-3</v>
      </c>
      <c r="GR156" s="60">
        <v>-2.52E-2</v>
      </c>
      <c r="GS156" s="53">
        <v>-1.15E-2</v>
      </c>
      <c r="GT156" s="51">
        <v>-1.67E-2</v>
      </c>
      <c r="GU156" s="57">
        <v>-1.2999999999999999E-2</v>
      </c>
      <c r="GV156" s="49">
        <v>-1.5900000000000001E-2</v>
      </c>
      <c r="GW156" s="57">
        <v>-3.4000000000000002E-2</v>
      </c>
      <c r="GX156" s="51">
        <v>-4.5400000000000003E-2</v>
      </c>
      <c r="GZ156" s="57">
        <v>-2.3199999999999998E-2</v>
      </c>
      <c r="HA156" s="52">
        <v>-2.2200000000000001E-2</v>
      </c>
      <c r="HB156" s="56">
        <v>-1.9099999999999999E-2</v>
      </c>
      <c r="HC156" s="57">
        <v>-4.3900000000000002E-2</v>
      </c>
      <c r="HD156" s="52">
        <v>-3.8699999999999998E-2</v>
      </c>
      <c r="HE156" s="49">
        <v>-5.62E-2</v>
      </c>
      <c r="HF156" s="51">
        <v>-3.3399999999999999E-2</v>
      </c>
      <c r="HG156" s="53">
        <v>-2.35E-2</v>
      </c>
      <c r="HH156" s="51">
        <v>-5.7799999999999997E-2</v>
      </c>
      <c r="HI156" s="53">
        <v>-1.1299999999999999E-2</v>
      </c>
      <c r="HJ156" s="49">
        <v>-2.0199999999999999E-2</v>
      </c>
      <c r="HK156" s="51">
        <v>-3.9100000000000003E-2</v>
      </c>
      <c r="HL156" s="49">
        <v>-0.14299999999999999</v>
      </c>
      <c r="HM156" s="56">
        <v>-6.3500000000000001E-2</v>
      </c>
      <c r="HN156" s="58">
        <v>-4.4400000000000002E-2</v>
      </c>
      <c r="HO156" s="60">
        <v>-2.9399999999999999E-2</v>
      </c>
      <c r="HP156" s="55">
        <v>-5.04E-2</v>
      </c>
      <c r="HQ156" s="60">
        <v>-3.95E-2</v>
      </c>
      <c r="HR156" s="55">
        <v>-1.5800000000000002E-2</v>
      </c>
      <c r="HS156" s="55">
        <v>-6.8400000000000002E-2</v>
      </c>
      <c r="HT156" s="58">
        <v>-3.3599999999999998E-2</v>
      </c>
      <c r="HU156" s="56">
        <v>-1.6E-2</v>
      </c>
      <c r="HW156" s="49">
        <v>-2.9700000000000001E-2</v>
      </c>
      <c r="HX156" s="60">
        <v>-4.3099999999999999E-2</v>
      </c>
      <c r="HY156" s="49">
        <v>-3.8199999999999998E-2</v>
      </c>
      <c r="HZ156" s="56">
        <v>-3.9100000000000003E-2</v>
      </c>
      <c r="IA156" s="52">
        <v>-8.2000000000000007E-3</v>
      </c>
      <c r="IB156" s="52">
        <v>-3.0099999999999998E-2</v>
      </c>
      <c r="IC156" s="60">
        <v>-3.0499999999999999E-2</v>
      </c>
      <c r="ID156" s="58">
        <v>-2.7000000000000001E-3</v>
      </c>
      <c r="IE156" s="58">
        <v>-2.8799999999999999E-2</v>
      </c>
      <c r="IF156" s="55">
        <v>-2.9499999999999998E-2</v>
      </c>
      <c r="IG156" s="55">
        <v>-6.8000000000000005E-2</v>
      </c>
      <c r="IH156" s="56">
        <v>-2.1100000000000001E-2</v>
      </c>
      <c r="II156" s="58">
        <v>-9.4999999999999998E-3</v>
      </c>
      <c r="IJ156" s="53">
        <v>-1.34E-2</v>
      </c>
      <c r="IK156" s="53">
        <v>-2.9899999999999999E-2</v>
      </c>
      <c r="IL156" s="56">
        <v>-2.7699999999999999E-2</v>
      </c>
      <c r="IM156" s="57">
        <v>-1.9E-2</v>
      </c>
      <c r="IN156" s="57">
        <v>-1.09E-2</v>
      </c>
      <c r="IO156" s="57">
        <v>-2.3699999999999999E-2</v>
      </c>
      <c r="IP156" s="51">
        <v>-1.6299999999999999E-2</v>
      </c>
      <c r="IQ156" s="52">
        <v>-3.2199999999999999E-2</v>
      </c>
      <c r="IR156" s="55">
        <v>-5.2499999999999998E-2</v>
      </c>
      <c r="IT156" s="55">
        <v>-5.7599999999999998E-2</v>
      </c>
      <c r="IU156" s="51">
        <v>-2.0799999999999999E-2</v>
      </c>
      <c r="IV156" s="52">
        <v>4.5999999999999999E-3</v>
      </c>
      <c r="IW156" s="55">
        <v>-2.7300000000000001E-2</v>
      </c>
      <c r="IX156" s="51">
        <v>-3.15E-2</v>
      </c>
      <c r="IY156" s="58">
        <v>-1.17E-2</v>
      </c>
      <c r="IZ156" s="55">
        <v>-1.14E-2</v>
      </c>
      <c r="JA156" s="53">
        <v>-2.4500000000000001E-2</v>
      </c>
      <c r="JB156" s="58">
        <v>5.0000000000000001E-3</v>
      </c>
      <c r="JC156" s="56">
        <v>-9.2999999999999992E-3</v>
      </c>
      <c r="JD156" s="53">
        <v>-3.6900000000000002E-2</v>
      </c>
      <c r="JE156" s="56">
        <v>-6.1800000000000001E-2</v>
      </c>
      <c r="JF156" s="56">
        <v>-1.2800000000000001E-2</v>
      </c>
      <c r="JG156" s="52">
        <v>-2.8000000000000001E-2</v>
      </c>
      <c r="JH156" s="49">
        <v>-0.01</v>
      </c>
      <c r="JI156" s="53">
        <v>-1.5299999999999999E-2</v>
      </c>
      <c r="JJ156" s="56">
        <v>-7.9000000000000008E-3</v>
      </c>
      <c r="JK156" s="60">
        <v>-6.5500000000000003E-2</v>
      </c>
      <c r="JL156" s="52">
        <v>-1.9900000000000001E-2</v>
      </c>
      <c r="JM156" s="60">
        <v>-1.8200000000000001E-2</v>
      </c>
      <c r="JN156" s="55">
        <v>-1.29E-2</v>
      </c>
      <c r="JP156" s="52">
        <v>-5.3400000000000003E-2</v>
      </c>
      <c r="JQ156" s="57">
        <v>-3.0499999999999999E-2</v>
      </c>
      <c r="JR156" s="57">
        <v>-1.9199999999999998E-2</v>
      </c>
      <c r="JS156" s="55">
        <v>-2.3800000000000002E-2</v>
      </c>
      <c r="JT156" s="60">
        <v>-4.6300000000000001E-2</v>
      </c>
      <c r="JU156" s="52">
        <v>-2.9000000000000001E-2</v>
      </c>
      <c r="JV156" s="55">
        <v>-2.1299999999999999E-2</v>
      </c>
      <c r="JW156" s="51">
        <v>-1.6299999999999999E-2</v>
      </c>
      <c r="JX156" s="55">
        <v>-7.3999999999999996E-2</v>
      </c>
      <c r="JY156" s="60">
        <v>-2.46E-2</v>
      </c>
      <c r="JZ156" s="60">
        <v>-2.1999999999999999E-2</v>
      </c>
      <c r="KA156" s="49">
        <v>-1.6299999999999999E-2</v>
      </c>
      <c r="KB156" s="51">
        <v>-1.38E-2</v>
      </c>
      <c r="KC156" s="53">
        <v>-1.1900000000000001E-2</v>
      </c>
      <c r="KD156" s="58">
        <v>-9.5999999999999992E-3</v>
      </c>
      <c r="KE156" s="52">
        <v>-4.1799999999999997E-2</v>
      </c>
      <c r="KF156" s="52">
        <v>-7.7999999999999996E-3</v>
      </c>
      <c r="KG156" s="51">
        <v>-2.0199999999999999E-2</v>
      </c>
      <c r="KH156" s="56">
        <v>-5.3E-3</v>
      </c>
      <c r="KI156" s="55">
        <v>-1.6899999999999998E-2</v>
      </c>
      <c r="KJ156" s="51">
        <v>-2.1399999999999999E-2</v>
      </c>
      <c r="KK156" s="57">
        <v>-2.81E-2</v>
      </c>
      <c r="KL156" s="16" t="s">
        <v>4</v>
      </c>
      <c r="KM156" s="57">
        <v>-1.7899999999999999E-2</v>
      </c>
      <c r="KN156" s="60">
        <v>-1.12E-2</v>
      </c>
      <c r="KO156" s="58">
        <v>-7.1999999999999998E-3</v>
      </c>
      <c r="KP156" s="57">
        <v>-1.9400000000000001E-2</v>
      </c>
      <c r="KQ156" s="58">
        <v>-1.6500000000000001E-2</v>
      </c>
      <c r="KR156" s="60">
        <v>-1.44E-2</v>
      </c>
      <c r="KS156" s="53">
        <v>-1.0500000000000001E-2</v>
      </c>
      <c r="KT156" s="52">
        <v>-8.6E-3</v>
      </c>
      <c r="KU156" s="60">
        <v>-1.6299999999999999E-2</v>
      </c>
      <c r="KV156" s="55">
        <v>-1.4200000000000001E-2</v>
      </c>
      <c r="KW156" s="58">
        <v>-1.23E-2</v>
      </c>
      <c r="KX156" s="55">
        <v>-1.7999999999999999E-2</v>
      </c>
      <c r="KY156" s="57">
        <v>-0.02</v>
      </c>
      <c r="KZ156" s="56">
        <v>-1.6299999999999999E-2</v>
      </c>
      <c r="LA156" s="60">
        <v>-1.38E-2</v>
      </c>
      <c r="LB156" s="57">
        <v>-1.0699999999999999E-2</v>
      </c>
      <c r="LC156" s="52">
        <v>-2.5000000000000001E-3</v>
      </c>
      <c r="LD156" s="52">
        <v>-3.9600000000000003E-2</v>
      </c>
      <c r="LE156" s="52">
        <v>-1.7899999999999999E-2</v>
      </c>
      <c r="LF156" s="55">
        <v>-1.6400000000000001E-2</v>
      </c>
      <c r="LG156" s="49">
        <v>-1.55E-2</v>
      </c>
      <c r="LH156" s="57">
        <v>-1.6E-2</v>
      </c>
      <c r="LI156" s="53">
        <v>-2.8199999999999999E-2</v>
      </c>
      <c r="LK156" s="49">
        <v>-1.0999999999999999E-2</v>
      </c>
      <c r="LL156" s="49">
        <v>-1.0200000000000001E-2</v>
      </c>
      <c r="LM156" s="51">
        <v>-1.2999999999999999E-3</v>
      </c>
      <c r="LN156" s="56">
        <v>-2.47E-2</v>
      </c>
      <c r="LO156" s="58">
        <v>-1.5299999999999999E-2</v>
      </c>
      <c r="LP156" s="49">
        <v>-4.1999999999999997E-3</v>
      </c>
      <c r="LQ156" s="51">
        <v>-1.23E-2</v>
      </c>
      <c r="LR156" s="57">
        <v>-1.3100000000000001E-2</v>
      </c>
      <c r="LS156" s="52">
        <v>-9.7000000000000003E-3</v>
      </c>
      <c r="LT156" s="52">
        <v>-1.15E-2</v>
      </c>
      <c r="LU156" s="52">
        <v>-6.6E-3</v>
      </c>
      <c r="LV156" s="55">
        <v>-7.9000000000000008E-3</v>
      </c>
      <c r="LW156" s="53">
        <v>-1.7899999999999999E-2</v>
      </c>
      <c r="LX156" s="52">
        <v>-1.4E-2</v>
      </c>
      <c r="LY156" s="56">
        <v>-1.8100000000000002E-2</v>
      </c>
      <c r="LZ156" s="51">
        <v>-8.2000000000000007E-3</v>
      </c>
      <c r="MA156" s="52">
        <v>-1.2800000000000001E-2</v>
      </c>
      <c r="MB156" s="57">
        <v>-3.0200000000000001E-2</v>
      </c>
      <c r="MC156" s="51">
        <v>-6.1000000000000004E-3</v>
      </c>
      <c r="MD156" s="52">
        <v>-3.3300000000000003E-2</v>
      </c>
      <c r="ME156" s="57">
        <v>-5.8999999999999999E-3</v>
      </c>
      <c r="MG156" s="55">
        <v>-1.26E-2</v>
      </c>
      <c r="MH156" s="51">
        <v>-7.7999999999999996E-3</v>
      </c>
      <c r="MI156" s="55">
        <v>-2.6100000000000002E-2</v>
      </c>
      <c r="MJ156" s="60">
        <v>-9.7999999999999997E-3</v>
      </c>
      <c r="MK156" s="56">
        <v>-6.7000000000000002E-3</v>
      </c>
      <c r="ML156" s="55">
        <v>-4.5100000000000001E-2</v>
      </c>
      <c r="MM156" s="51">
        <v>-2.3699999999999999E-2</v>
      </c>
      <c r="MN156" s="55">
        <v>-8.0999999999999996E-3</v>
      </c>
      <c r="MO156" s="57">
        <v>-1.01E-2</v>
      </c>
      <c r="MP156" s="53">
        <v>-1.3899999999999999E-2</v>
      </c>
      <c r="MQ156" s="57">
        <v>-1.21E-2</v>
      </c>
      <c r="MR156" s="57">
        <v>-1.4800000000000001E-2</v>
      </c>
      <c r="MS156" s="53">
        <v>-2.8E-3</v>
      </c>
      <c r="MT156" s="53">
        <v>-1.55E-2</v>
      </c>
      <c r="MU156" s="51">
        <v>-1.7999999999999999E-2</v>
      </c>
      <c r="MV156" s="56">
        <v>-2.1600000000000001E-2</v>
      </c>
      <c r="MW156" s="55">
        <v>-4.1000000000000003E-3</v>
      </c>
      <c r="MX156" s="52">
        <v>-1.1900000000000001E-2</v>
      </c>
      <c r="MY156" s="55">
        <v>-9.7999999999999997E-3</v>
      </c>
      <c r="MZ156" s="29"/>
      <c r="NA156" s="29"/>
      <c r="NB156" s="29"/>
      <c r="ND156" s="29"/>
      <c r="NE156" s="29"/>
      <c r="NF156" s="29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t="s">
        <v>0</v>
      </c>
      <c r="NZ156" s="29"/>
      <c r="OA156" s="29"/>
      <c r="OB156" s="29"/>
      <c r="OC156" s="29"/>
      <c r="OD156" s="29"/>
      <c r="OE156" s="29"/>
      <c r="OF156" s="29"/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t="s">
        <v>0</v>
      </c>
      <c r="OV156" s="29"/>
      <c r="OW156" s="29"/>
      <c r="OX156" s="29"/>
      <c r="OY156" s="29"/>
      <c r="OZ156" s="29"/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20"/>
      <c r="PT156" s="213"/>
    </row>
    <row r="157" spans="67:436" ht="15.75" thickBot="1" x14ac:dyDescent="0.3">
      <c r="BO157" s="10"/>
      <c r="FF157" s="213"/>
      <c r="FG157" s="210">
        <v>-9.9000000000000008E-3</v>
      </c>
      <c r="FH157" s="58">
        <v>-2.3800000000000002E-2</v>
      </c>
      <c r="FI157" s="49">
        <v>-3.1699999999999999E-2</v>
      </c>
      <c r="FJ157" s="52">
        <v>-2.5899999999999999E-2</v>
      </c>
      <c r="FK157" s="49">
        <v>-1.5800000000000002E-2</v>
      </c>
      <c r="FL157" s="58">
        <v>-1.6299999999999999E-2</v>
      </c>
      <c r="FM157" s="60">
        <v>-2.2499999999999999E-2</v>
      </c>
      <c r="FN157" s="57">
        <v>-1.5100000000000001E-2</v>
      </c>
      <c r="FO157" s="60">
        <v>-3.7400000000000003E-2</v>
      </c>
      <c r="FP157" s="60">
        <v>-9.7000000000000003E-3</v>
      </c>
      <c r="FQ157" s="57">
        <v>-1.24E-2</v>
      </c>
      <c r="FR157" s="58">
        <v>-1.3899999999999999E-2</v>
      </c>
      <c r="FS157" s="58">
        <v>-1.95E-2</v>
      </c>
      <c r="FT157" s="56">
        <v>-6.1000000000000004E-3</v>
      </c>
      <c r="FU157" s="53">
        <v>-2.6800000000000001E-2</v>
      </c>
      <c r="FV157" s="49">
        <v>-7.1999999999999998E-3</v>
      </c>
      <c r="FW157" s="58">
        <v>-2.4400000000000002E-2</v>
      </c>
      <c r="FX157" s="53">
        <v>-1.3899999999999999E-2</v>
      </c>
      <c r="FY157" s="49">
        <v>-6.4799999999999996E-2</v>
      </c>
      <c r="FZ157" s="60">
        <v>-1.8200000000000001E-2</v>
      </c>
      <c r="GA157" s="49">
        <v>-1.6E-2</v>
      </c>
      <c r="GB157" s="53">
        <v>-4.2099999999999999E-2</v>
      </c>
      <c r="GC157" s="49">
        <v>-4.87E-2</v>
      </c>
      <c r="GE157" s="52">
        <v>-6.9800000000000001E-2</v>
      </c>
      <c r="GF157" s="56">
        <v>-3.8100000000000002E-2</v>
      </c>
      <c r="GG157" s="58">
        <v>-2.41E-2</v>
      </c>
      <c r="GH157" s="49">
        <v>-7.9000000000000008E-3</v>
      </c>
      <c r="GI157" s="53">
        <v>-4.48E-2</v>
      </c>
      <c r="GJ157" s="49">
        <v>-2.41E-2</v>
      </c>
      <c r="GK157" s="57">
        <v>-1.7100000000000001E-2</v>
      </c>
      <c r="GL157" s="60">
        <v>-3.1899999999999998E-2</v>
      </c>
      <c r="GM157" s="58">
        <v>-2.1700000000000001E-2</v>
      </c>
      <c r="GN157" s="52">
        <v>-1.03E-2</v>
      </c>
      <c r="GO157" s="60">
        <v>-1.2699999999999999E-2</v>
      </c>
      <c r="GP157" s="53">
        <v>-1.12E-2</v>
      </c>
      <c r="GQ157" s="51">
        <v>-3.5200000000000002E-2</v>
      </c>
      <c r="GR157" s="49">
        <v>-3.9100000000000003E-2</v>
      </c>
      <c r="GS157" s="57">
        <v>-3.0499999999999999E-2</v>
      </c>
      <c r="GT157" s="53">
        <v>-2.3599999999999999E-2</v>
      </c>
      <c r="GU157" s="53">
        <v>-1.9800000000000002E-2</v>
      </c>
      <c r="GV157" s="51">
        <v>-4.24E-2</v>
      </c>
      <c r="GW157" s="51">
        <v>-4.0300000000000002E-2</v>
      </c>
      <c r="GX157" s="53">
        <v>-8.5300000000000001E-2</v>
      </c>
      <c r="GZ157" s="51">
        <v>-6.7599999999999993E-2</v>
      </c>
      <c r="HA157" s="57">
        <v>-3.3099999999999997E-2</v>
      </c>
      <c r="HB157" s="58">
        <v>-4.0399999999999998E-2</v>
      </c>
      <c r="HC157" s="55">
        <v>-5.0900000000000001E-2</v>
      </c>
      <c r="HD157" s="57">
        <v>-4.2000000000000003E-2</v>
      </c>
      <c r="HE157" s="53">
        <v>-9.5799999999999996E-2</v>
      </c>
      <c r="HF157" s="56">
        <v>-3.5499999999999997E-2</v>
      </c>
      <c r="HG157" s="55">
        <v>-3.6999999999999998E-2</v>
      </c>
      <c r="HH157" s="49">
        <v>-0.1336</v>
      </c>
      <c r="HI157" s="51">
        <v>-0.10340000000000001</v>
      </c>
      <c r="HJ157" s="53">
        <v>-9.5600000000000004E-2</v>
      </c>
      <c r="HK157" s="49">
        <v>-4.1200000000000001E-2</v>
      </c>
      <c r="HL157" s="51">
        <v>-0.1694</v>
      </c>
      <c r="HM157" s="58">
        <v>-7.8799999999999995E-2</v>
      </c>
      <c r="HN157" s="56">
        <v>-4.5199999999999997E-2</v>
      </c>
      <c r="HO157" s="51">
        <v>-6.6100000000000006E-2</v>
      </c>
      <c r="HP157" s="57">
        <v>-7.8100000000000003E-2</v>
      </c>
      <c r="HQ157" s="57">
        <v>-4.0399999999999998E-2</v>
      </c>
      <c r="HR157" s="52">
        <v>-6.9800000000000001E-2</v>
      </c>
      <c r="HS157" s="57">
        <v>-8.9300000000000004E-2</v>
      </c>
      <c r="HT157" s="56">
        <v>-4.2700000000000002E-2</v>
      </c>
      <c r="HU157" s="53">
        <v>-4.1200000000000001E-2</v>
      </c>
      <c r="HW157" s="55">
        <v>-3.5200000000000002E-2</v>
      </c>
      <c r="HX157" s="56">
        <v>-5.7500000000000002E-2</v>
      </c>
      <c r="HY157" s="51">
        <v>-4.4699999999999997E-2</v>
      </c>
      <c r="HZ157" s="51">
        <v>-4.5100000000000001E-2</v>
      </c>
      <c r="IA157" s="60">
        <v>-3.4299999999999997E-2</v>
      </c>
      <c r="IB157" s="56">
        <v>-3.3700000000000001E-2</v>
      </c>
      <c r="IC157" s="55">
        <v>-3.5999999999999997E-2</v>
      </c>
      <c r="ID157" s="57">
        <v>-6.6E-3</v>
      </c>
      <c r="IE157" s="52">
        <v>-3.5400000000000001E-2</v>
      </c>
      <c r="IF157" s="52">
        <v>-3.0700000000000002E-2</v>
      </c>
      <c r="IG157" s="49">
        <v>-8.43E-2</v>
      </c>
      <c r="IH157" s="58">
        <v>-2.58E-2</v>
      </c>
      <c r="II157" s="52">
        <v>-3.1600000000000003E-2</v>
      </c>
      <c r="IJ157" s="51">
        <v>-2.6100000000000002E-2</v>
      </c>
      <c r="IK157" s="49">
        <v>-5.7000000000000002E-2</v>
      </c>
      <c r="IL157" s="49">
        <v>-2.8199999999999999E-2</v>
      </c>
      <c r="IM157" s="58">
        <v>-5.5500000000000001E-2</v>
      </c>
      <c r="IN157" s="52">
        <v>-2.6599999999999999E-2</v>
      </c>
      <c r="IO157" s="52">
        <v>-3.2000000000000001E-2</v>
      </c>
      <c r="IP157" s="58">
        <v>-1.7500000000000002E-2</v>
      </c>
      <c r="IQ157" s="56">
        <v>-3.7100000000000001E-2</v>
      </c>
      <c r="IR157" s="60">
        <v>-5.7599999999999998E-2</v>
      </c>
      <c r="IT157" s="49">
        <v>-6.4000000000000001E-2</v>
      </c>
      <c r="IU157" s="56">
        <v>-2.1600000000000001E-2</v>
      </c>
      <c r="IV157" s="58">
        <v>-4.6100000000000002E-2</v>
      </c>
      <c r="IW157" s="49">
        <v>-3.04E-2</v>
      </c>
      <c r="IX157" s="57">
        <v>-4.7E-2</v>
      </c>
      <c r="IY157" s="57">
        <v>-2.0400000000000001E-2</v>
      </c>
      <c r="IZ157" s="60">
        <v>-4.4499999999999998E-2</v>
      </c>
      <c r="JA157" s="55">
        <v>-4.3499999999999997E-2</v>
      </c>
      <c r="JB157" s="56">
        <v>-1.1999999999999999E-3</v>
      </c>
      <c r="JC157" s="58">
        <v>-1.37E-2</v>
      </c>
      <c r="JD157" s="51">
        <v>-6.4600000000000005E-2</v>
      </c>
      <c r="JE157" s="52">
        <v>-6.8599999999999994E-2</v>
      </c>
      <c r="JF157" s="55">
        <v>-1.3599999999999999E-2</v>
      </c>
      <c r="JG157" s="57">
        <v>-3.6999999999999998E-2</v>
      </c>
      <c r="JH157" s="53">
        <v>-1.7600000000000001E-2</v>
      </c>
      <c r="JI157" s="58">
        <v>-1.5599999999999999E-2</v>
      </c>
      <c r="JJ157" s="52">
        <v>-1.1299999999999999E-2</v>
      </c>
      <c r="JK157" s="52">
        <v>-7.3899999999999993E-2</v>
      </c>
      <c r="JL157" s="53">
        <v>-2.3400000000000001E-2</v>
      </c>
      <c r="JM157" s="57">
        <v>-2.5700000000000001E-2</v>
      </c>
      <c r="JN157" s="49">
        <v>-1.7399999999999999E-2</v>
      </c>
      <c r="JP157" s="57">
        <v>-6.59E-2</v>
      </c>
      <c r="JQ157" s="56">
        <v>-4.4400000000000002E-2</v>
      </c>
      <c r="JR157" s="52">
        <v>-3.73E-2</v>
      </c>
      <c r="JS157" s="57">
        <v>-2.47E-2</v>
      </c>
      <c r="JT157" s="58">
        <v>-4.6899999999999997E-2</v>
      </c>
      <c r="JU157" s="58">
        <v>-3.6999999999999998E-2</v>
      </c>
      <c r="JV157" s="49">
        <v>-6.25E-2</v>
      </c>
      <c r="JW157" s="55">
        <v>-2.4799999999999999E-2</v>
      </c>
      <c r="JX157" s="49">
        <v>-7.9799999999999996E-2</v>
      </c>
      <c r="JY157" s="51">
        <v>-2.76E-2</v>
      </c>
      <c r="JZ157" s="57">
        <v>-2.8000000000000001E-2</v>
      </c>
      <c r="KA157" s="53">
        <v>-2.41E-2</v>
      </c>
      <c r="KB157" s="55">
        <v>-1.6500000000000001E-2</v>
      </c>
      <c r="KC157" s="49">
        <v>-1.2800000000000001E-2</v>
      </c>
      <c r="KD157" s="49">
        <v>-1.61E-2</v>
      </c>
      <c r="KE157" s="57">
        <v>-5.21E-2</v>
      </c>
      <c r="KF157" s="57">
        <v>-1.8599999999999998E-2</v>
      </c>
      <c r="KG157" s="53">
        <v>-2.6200000000000001E-2</v>
      </c>
      <c r="KH157" s="60">
        <v>-1.12E-2</v>
      </c>
      <c r="KI157" s="53">
        <v>-1.9400000000000001E-2</v>
      </c>
      <c r="KJ157" s="56">
        <v>-2.3800000000000002E-2</v>
      </c>
      <c r="KK157" s="58">
        <v>-3.2899999999999999E-2</v>
      </c>
      <c r="KL157" s="14" t="s">
        <v>3</v>
      </c>
      <c r="KM157" s="52">
        <v>-2.3900000000000001E-2</v>
      </c>
      <c r="KN157" s="51">
        <v>-1.15E-2</v>
      </c>
      <c r="KO157" s="52">
        <v>-7.4999999999999997E-3</v>
      </c>
      <c r="KP157" s="60">
        <v>-2.1499999999999998E-2</v>
      </c>
      <c r="KQ157" s="53">
        <v>-2.6100000000000002E-2</v>
      </c>
      <c r="KR157" s="52">
        <v>-2.3300000000000001E-2</v>
      </c>
      <c r="KS157" s="58">
        <v>-2.18E-2</v>
      </c>
      <c r="KT157" s="56">
        <v>-1.09E-2</v>
      </c>
      <c r="KU157" s="49">
        <v>-3.3500000000000002E-2</v>
      </c>
      <c r="KV157" s="52">
        <v>-1.6799999999999999E-2</v>
      </c>
      <c r="KW157" s="57">
        <v>-2.1499999999999998E-2</v>
      </c>
      <c r="KX157" s="53">
        <v>-2.06E-2</v>
      </c>
      <c r="KY157" s="52">
        <v>-2.4400000000000002E-2</v>
      </c>
      <c r="KZ157" s="57">
        <v>-1.72E-2</v>
      </c>
      <c r="LA157" s="57">
        <v>-5.16E-2</v>
      </c>
      <c r="LB157" s="52">
        <v>-3.5499999999999997E-2</v>
      </c>
      <c r="LC157" s="49">
        <v>-3.7999999999999999E-2</v>
      </c>
      <c r="LD157" s="49">
        <v>-4.8800000000000003E-2</v>
      </c>
      <c r="LE157" s="56">
        <v>-3.6499999999999998E-2</v>
      </c>
      <c r="LF157" s="58">
        <v>-2.6200000000000001E-2</v>
      </c>
      <c r="LG157" s="52">
        <v>-2.4899999999999999E-2</v>
      </c>
      <c r="LH157" s="52">
        <v>-2.3699999999999999E-2</v>
      </c>
      <c r="LI157" s="49">
        <v>-5.7200000000000001E-2</v>
      </c>
      <c r="LK157" s="53">
        <v>-1.23E-2</v>
      </c>
      <c r="LL157" s="57">
        <v>-2.2599999999999999E-2</v>
      </c>
      <c r="LM157" s="60">
        <v>-2.23E-2</v>
      </c>
      <c r="LN157" s="52">
        <v>-2.9000000000000001E-2</v>
      </c>
      <c r="LO157" s="53">
        <v>-4.2000000000000003E-2</v>
      </c>
      <c r="LP157" s="56">
        <v>-2.52E-2</v>
      </c>
      <c r="LQ157" s="49">
        <v>-1.3899999999999999E-2</v>
      </c>
      <c r="LR157" s="51">
        <v>-2.4899999999999999E-2</v>
      </c>
      <c r="LS157" s="53">
        <v>-1.8800000000000001E-2</v>
      </c>
      <c r="LT157" s="49">
        <v>-1.2500000000000001E-2</v>
      </c>
      <c r="LU157" s="51">
        <v>-1.4200000000000001E-2</v>
      </c>
      <c r="LV157" s="52">
        <v>-2.4899999999999999E-2</v>
      </c>
      <c r="LW157" s="51">
        <v>-3.9699999999999999E-2</v>
      </c>
      <c r="LX157" s="57">
        <v>-2.47E-2</v>
      </c>
      <c r="LY157" s="58">
        <v>-2.52E-2</v>
      </c>
      <c r="LZ157" s="49">
        <v>-8.6999999999999994E-3</v>
      </c>
      <c r="MA157" s="57">
        <v>-2.3599999999999999E-2</v>
      </c>
      <c r="MB157" s="58">
        <v>-3.3000000000000002E-2</v>
      </c>
      <c r="MC157" s="52">
        <v>-7.4000000000000003E-3</v>
      </c>
      <c r="MD157" s="55">
        <v>-4.9099999999999998E-2</v>
      </c>
      <c r="ME157" s="49">
        <v>-1.5800000000000002E-2</v>
      </c>
      <c r="MG157" s="58">
        <v>-1.35E-2</v>
      </c>
      <c r="MH157" s="53">
        <v>-0.03</v>
      </c>
      <c r="MI157" s="49">
        <v>-4.7300000000000002E-2</v>
      </c>
      <c r="MJ157" s="58">
        <v>-1.12E-2</v>
      </c>
      <c r="MK157" s="49">
        <v>-1.8499999999999999E-2</v>
      </c>
      <c r="ML157" s="49">
        <v>-5.0500000000000003E-2</v>
      </c>
      <c r="MM157" s="57">
        <v>-3.6999999999999998E-2</v>
      </c>
      <c r="MN157" s="49">
        <v>-2.4E-2</v>
      </c>
      <c r="MO157" s="60">
        <v>-1.2699999999999999E-2</v>
      </c>
      <c r="MP157" s="57">
        <v>-1.83E-2</v>
      </c>
      <c r="MQ157" s="55">
        <v>-1.9E-2</v>
      </c>
      <c r="MR157" s="56">
        <v>-2.87E-2</v>
      </c>
      <c r="MS157" s="57">
        <v>-9.9000000000000008E-3</v>
      </c>
      <c r="MT157" s="56">
        <v>-1.6500000000000001E-2</v>
      </c>
      <c r="MU157" s="53">
        <v>-2.8899999999999999E-2</v>
      </c>
      <c r="MV157" s="51">
        <v>-2.81E-2</v>
      </c>
      <c r="MW157" s="49">
        <v>-6.4199999999999993E-2</v>
      </c>
      <c r="MX157" s="56">
        <v>-2.2100000000000002E-2</v>
      </c>
      <c r="MY157" s="53">
        <v>-1.0500000000000001E-2</v>
      </c>
      <c r="MZ157" s="29"/>
      <c r="NA157" s="29"/>
      <c r="NB157" s="29"/>
      <c r="ND157" s="29"/>
      <c r="NE157" s="29"/>
      <c r="NF157" s="29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Z157" s="29"/>
      <c r="OA157" s="29"/>
      <c r="OB157" s="29"/>
      <c r="OC157" s="29"/>
      <c r="OD157" s="29"/>
      <c r="OE157" s="29"/>
      <c r="OF157" s="29"/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V157" s="29"/>
      <c r="OW157" s="29"/>
      <c r="OX157" s="29"/>
      <c r="OY157" s="29"/>
      <c r="OZ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20"/>
      <c r="PT157" s="213"/>
    </row>
    <row r="158" spans="67:436" ht="15.75" thickBot="1" x14ac:dyDescent="0.3">
      <c r="BO158" s="10"/>
      <c r="FF158" s="213"/>
      <c r="FG158" s="211">
        <v>-1.55E-2</v>
      </c>
      <c r="FH158" s="51">
        <v>-4.53E-2</v>
      </c>
      <c r="FI158" s="53">
        <v>-3.7900000000000003E-2</v>
      </c>
      <c r="FJ158" s="60">
        <v>-3.8199999999999998E-2</v>
      </c>
      <c r="FK158" s="53">
        <v>-6.7799999999999999E-2</v>
      </c>
      <c r="FL158" s="60">
        <v>-3.7199999999999997E-2</v>
      </c>
      <c r="FM158" s="49">
        <v>-3.5099999999999999E-2</v>
      </c>
      <c r="FN158" s="51">
        <v>-1.6299999999999999E-2</v>
      </c>
      <c r="FO158" s="51">
        <v>-4.7399999999999998E-2</v>
      </c>
      <c r="FP158" s="49">
        <v>-2.52E-2</v>
      </c>
      <c r="FQ158" s="52">
        <v>-1.4500000000000001E-2</v>
      </c>
      <c r="FR158" s="60">
        <v>-2.2499999999999999E-2</v>
      </c>
      <c r="FS158" s="51">
        <v>-3.04E-2</v>
      </c>
      <c r="FT158" s="52">
        <v>-9.5999999999999992E-3</v>
      </c>
      <c r="FU158" s="52">
        <v>-4.1799999999999997E-2</v>
      </c>
      <c r="FV158" s="55">
        <v>-4.8000000000000001E-2</v>
      </c>
      <c r="FW158" s="52">
        <v>-3.7199999999999997E-2</v>
      </c>
      <c r="FX158" s="51">
        <v>-2.3199999999999998E-2</v>
      </c>
      <c r="FY158" s="53">
        <v>-6.7500000000000004E-2</v>
      </c>
      <c r="FZ158" s="56">
        <v>-2.86E-2</v>
      </c>
      <c r="GA158" s="55">
        <v>-2.1999999999999999E-2</v>
      </c>
      <c r="GB158" s="49">
        <v>-5.0700000000000002E-2</v>
      </c>
      <c r="GC158" s="53">
        <v>-6.2300000000000001E-2</v>
      </c>
      <c r="GE158" s="51">
        <v>-9.8699999999999996E-2</v>
      </c>
      <c r="GF158" s="60">
        <v>-7.7600000000000002E-2</v>
      </c>
      <c r="GG158" s="56">
        <v>-2.8500000000000001E-2</v>
      </c>
      <c r="GH158" s="51">
        <v>-3.5299999999999998E-2</v>
      </c>
      <c r="GI158" s="49">
        <v>-4.9000000000000002E-2</v>
      </c>
      <c r="GJ158" s="58">
        <v>-2.4299999999999999E-2</v>
      </c>
      <c r="GK158" s="60">
        <v>-1.77E-2</v>
      </c>
      <c r="GL158" s="58">
        <v>-3.9100000000000003E-2</v>
      </c>
      <c r="GM158" s="49">
        <v>-3.39E-2</v>
      </c>
      <c r="GN158" s="56">
        <v>-2.0899999999999998E-2</v>
      </c>
      <c r="GO158" s="51">
        <v>-3.0499999999999999E-2</v>
      </c>
      <c r="GP158" s="49">
        <v>-4.9200000000000001E-2</v>
      </c>
      <c r="GQ158" s="60">
        <v>-0.1072</v>
      </c>
      <c r="GR158" s="53">
        <v>-4.9000000000000002E-2</v>
      </c>
      <c r="GS158" s="52">
        <v>-3.3000000000000002E-2</v>
      </c>
      <c r="GT158" s="55">
        <v>-3.9100000000000003E-2</v>
      </c>
      <c r="GU158" s="49">
        <v>-4.19E-2</v>
      </c>
      <c r="GV158" s="53">
        <v>-4.9000000000000002E-2</v>
      </c>
      <c r="GW158" s="55">
        <v>-6.9699999999999998E-2</v>
      </c>
      <c r="GX158" s="49">
        <v>-8.7499999999999994E-2</v>
      </c>
      <c r="GZ158" s="60">
        <v>-7.2900000000000006E-2</v>
      </c>
      <c r="HA158" s="55">
        <v>-6.9900000000000004E-2</v>
      </c>
      <c r="HB158" s="60">
        <v>-4.8500000000000001E-2</v>
      </c>
      <c r="HC158" s="53">
        <v>-5.1299999999999998E-2</v>
      </c>
      <c r="HD158" s="55">
        <v>-4.9500000000000002E-2</v>
      </c>
      <c r="HE158" s="55">
        <v>-0.2097</v>
      </c>
      <c r="HF158" s="60">
        <v>-0.1794</v>
      </c>
      <c r="HG158" s="51">
        <v>-5.3199999999999997E-2</v>
      </c>
      <c r="HH158" s="53">
        <v>-0.22239999999999999</v>
      </c>
      <c r="HI158" s="60">
        <v>-0.22409999999999999</v>
      </c>
      <c r="HJ158" s="55">
        <v>-0.1308</v>
      </c>
      <c r="HK158" s="53">
        <v>-5.7000000000000002E-2</v>
      </c>
      <c r="HL158" s="53">
        <v>-0.1835</v>
      </c>
      <c r="HM158" s="60">
        <v>-0.11940000000000001</v>
      </c>
      <c r="HN158" s="57">
        <v>-4.7500000000000001E-2</v>
      </c>
      <c r="HO158" s="55">
        <v>-9.1399999999999995E-2</v>
      </c>
      <c r="HP158" s="60">
        <v>-8.6400000000000005E-2</v>
      </c>
      <c r="HQ158" s="52">
        <v>-0.1106</v>
      </c>
      <c r="HR158" s="57">
        <v>-0.1232</v>
      </c>
      <c r="HS158" s="52">
        <v>-0.1138</v>
      </c>
      <c r="HT158" s="55">
        <v>-8.2299999999999998E-2</v>
      </c>
      <c r="HU158" s="49">
        <v>-6.9900000000000004E-2</v>
      </c>
      <c r="HW158" s="53">
        <v>-5.2299999999999999E-2</v>
      </c>
      <c r="HX158" s="58">
        <v>-6.3799999999999996E-2</v>
      </c>
      <c r="HY158" s="53">
        <v>-4.9599999999999998E-2</v>
      </c>
      <c r="HZ158" s="60">
        <v>-8.77E-2</v>
      </c>
      <c r="IA158" s="57">
        <v>-6.7199999999999996E-2</v>
      </c>
      <c r="IB158" s="58">
        <v>-3.8399999999999997E-2</v>
      </c>
      <c r="IC158" s="57">
        <v>-5.7299999999999997E-2</v>
      </c>
      <c r="ID158" s="49">
        <v>-1.41E-2</v>
      </c>
      <c r="IE158" s="56">
        <v>-3.5499999999999997E-2</v>
      </c>
      <c r="IF158" s="57">
        <v>-4.3799999999999999E-2</v>
      </c>
      <c r="IG158" s="53">
        <v>-9.4600000000000004E-2</v>
      </c>
      <c r="IH158" s="49">
        <v>-2.9000000000000001E-2</v>
      </c>
      <c r="II158" s="57">
        <v>-3.7199999999999997E-2</v>
      </c>
      <c r="IJ158" s="55">
        <v>-6.8699999999999997E-2</v>
      </c>
      <c r="IK158" s="51">
        <v>-5.8799999999999998E-2</v>
      </c>
      <c r="IL158" s="58">
        <v>-3.4000000000000002E-2</v>
      </c>
      <c r="IM158" s="56">
        <v>-6.2199999999999998E-2</v>
      </c>
      <c r="IN158" s="55">
        <v>-2.8000000000000001E-2</v>
      </c>
      <c r="IO158" s="56">
        <v>-5.1700000000000003E-2</v>
      </c>
      <c r="IP158" s="52">
        <v>-4.1200000000000001E-2</v>
      </c>
      <c r="IQ158" s="57">
        <v>-4.3099999999999999E-2</v>
      </c>
      <c r="IR158" s="53">
        <v>-7.3400000000000007E-2</v>
      </c>
      <c r="IT158" s="53">
        <v>-9.7100000000000006E-2</v>
      </c>
      <c r="IU158" s="58">
        <v>-3.7100000000000001E-2</v>
      </c>
      <c r="IV158" s="56">
        <v>-6.3899999999999998E-2</v>
      </c>
      <c r="IW158" s="51">
        <v>-3.4200000000000001E-2</v>
      </c>
      <c r="IX158" s="60">
        <v>-6.25E-2</v>
      </c>
      <c r="IY158" s="60">
        <v>-6.0999999999999999E-2</v>
      </c>
      <c r="IZ158" s="49">
        <v>-4.6699999999999998E-2</v>
      </c>
      <c r="JA158" s="51">
        <v>-5.4699999999999999E-2</v>
      </c>
      <c r="JB158" s="49">
        <v>-9.8400000000000001E-2</v>
      </c>
      <c r="JC158" s="60">
        <v>-1.7299999999999999E-2</v>
      </c>
      <c r="JD158" s="49">
        <v>-7.2599999999999998E-2</v>
      </c>
      <c r="JE158" s="60">
        <v>-8.2000000000000003E-2</v>
      </c>
      <c r="JF158" s="60">
        <v>-4.7699999999999999E-2</v>
      </c>
      <c r="JG158" s="51">
        <v>-4.7899999999999998E-2</v>
      </c>
      <c r="JH158" s="56">
        <v>-2.6100000000000002E-2</v>
      </c>
      <c r="JI158" s="51">
        <v>-1.78E-2</v>
      </c>
      <c r="JJ158" s="60">
        <v>-1.2699999999999999E-2</v>
      </c>
      <c r="JK158" s="57">
        <v>-7.5800000000000006E-2</v>
      </c>
      <c r="JL158" s="51">
        <v>-3.6900000000000002E-2</v>
      </c>
      <c r="JM158" s="55">
        <v>-3.3399999999999999E-2</v>
      </c>
      <c r="JN158" s="60">
        <v>-2.4899999999999999E-2</v>
      </c>
      <c r="JP158" s="56">
        <v>-6.7199999999999996E-2</v>
      </c>
      <c r="JQ158" s="60">
        <v>-0.123</v>
      </c>
      <c r="JR158" s="60">
        <v>-3.9199999999999999E-2</v>
      </c>
      <c r="JS158" s="60">
        <v>-4.6399999999999997E-2</v>
      </c>
      <c r="JT158" s="56">
        <v>-7.2499999999999995E-2</v>
      </c>
      <c r="JU158" s="57">
        <v>-4.0500000000000001E-2</v>
      </c>
      <c r="JV158" s="53">
        <v>-7.4300000000000005E-2</v>
      </c>
      <c r="JW158" s="57">
        <v>-2.9100000000000001E-2</v>
      </c>
      <c r="JX158" s="53">
        <v>-0.1203</v>
      </c>
      <c r="JY158" s="56">
        <v>-5.9700000000000003E-2</v>
      </c>
      <c r="JZ158" s="52">
        <v>-3.4799999999999998E-2</v>
      </c>
      <c r="KA158" s="58">
        <v>-2.9600000000000001E-2</v>
      </c>
      <c r="KB158" s="58">
        <v>-1.9099999999999999E-2</v>
      </c>
      <c r="KC158" s="51">
        <v>-6.7199999999999996E-2</v>
      </c>
      <c r="KD158" s="51">
        <v>-3.78E-2</v>
      </c>
      <c r="KE158" s="60">
        <v>-5.2200000000000003E-2</v>
      </c>
      <c r="KF158" s="55">
        <v>-3.9199999999999999E-2</v>
      </c>
      <c r="KG158" s="49">
        <v>-6.3100000000000003E-2</v>
      </c>
      <c r="KH158" s="58">
        <v>-2.92E-2</v>
      </c>
      <c r="KI158" s="51">
        <v>-4.4699999999999997E-2</v>
      </c>
      <c r="KJ158" s="60">
        <v>-2.4400000000000002E-2</v>
      </c>
      <c r="KK158" s="60">
        <v>-6.08E-2</v>
      </c>
      <c r="KL158" s="3" t="s">
        <v>1</v>
      </c>
      <c r="KM158" s="55">
        <v>-2.47E-2</v>
      </c>
      <c r="KN158" s="58">
        <v>-1.5900000000000001E-2</v>
      </c>
      <c r="KO158" s="57">
        <v>-8.6999999999999994E-3</v>
      </c>
      <c r="KP158" s="55">
        <v>-2.76E-2</v>
      </c>
      <c r="KQ158" s="55">
        <v>-3.0800000000000001E-2</v>
      </c>
      <c r="KR158" s="57">
        <v>-3.5999999999999997E-2</v>
      </c>
      <c r="KS158" s="55">
        <v>-3.2899999999999999E-2</v>
      </c>
      <c r="KT158" s="53">
        <v>-2.0500000000000001E-2</v>
      </c>
      <c r="KU158" s="51">
        <v>-3.7100000000000001E-2</v>
      </c>
      <c r="KV158" s="49">
        <v>-2.12E-2</v>
      </c>
      <c r="KW158" s="56">
        <v>-6.5799999999999997E-2</v>
      </c>
      <c r="KX158" s="49">
        <v>-2.3699999999999999E-2</v>
      </c>
      <c r="KY158" s="55">
        <v>-2.4799999999999999E-2</v>
      </c>
      <c r="KZ158" s="60">
        <v>-4.3099999999999999E-2</v>
      </c>
      <c r="LA158" s="52">
        <v>-5.2200000000000003E-2</v>
      </c>
      <c r="LB158" s="60">
        <v>-4.1000000000000002E-2</v>
      </c>
      <c r="LC158" s="53">
        <v>-5.4399999999999997E-2</v>
      </c>
      <c r="LD158" s="53">
        <v>-6.6799999999999998E-2</v>
      </c>
      <c r="LE158" s="57">
        <v>-4.2500000000000003E-2</v>
      </c>
      <c r="LF158" s="49">
        <v>-3.5299999999999998E-2</v>
      </c>
      <c r="LG158" s="57">
        <v>-2.7E-2</v>
      </c>
      <c r="LH158" s="55">
        <v>-7.3899999999999993E-2</v>
      </c>
      <c r="LI158" s="60">
        <v>-6.3799999999999996E-2</v>
      </c>
      <c r="LK158" s="56">
        <v>-3.2899999999999999E-2</v>
      </c>
      <c r="LL158" s="51">
        <v>-2.5000000000000001E-2</v>
      </c>
      <c r="LM158" s="57">
        <v>-3.2500000000000001E-2</v>
      </c>
      <c r="LN158" s="55">
        <v>-3.5000000000000003E-2</v>
      </c>
      <c r="LO158" s="49">
        <v>-6.5199999999999994E-2</v>
      </c>
      <c r="LP158" s="58">
        <v>-3.04E-2</v>
      </c>
      <c r="LQ158" s="60">
        <v>-4.2299999999999997E-2</v>
      </c>
      <c r="LR158" s="60">
        <v>-4.5499999999999999E-2</v>
      </c>
      <c r="LS158" s="49">
        <v>-4.24E-2</v>
      </c>
      <c r="LT158" s="55">
        <v>-3.2800000000000003E-2</v>
      </c>
      <c r="LU158" s="57">
        <v>-2.7900000000000001E-2</v>
      </c>
      <c r="LV158" s="57">
        <v>-4.1700000000000001E-2</v>
      </c>
      <c r="LW158" s="56">
        <v>-5.6599999999999998E-2</v>
      </c>
      <c r="LX158" s="49">
        <v>-5.16E-2</v>
      </c>
      <c r="LY158" s="51">
        <v>-6.0499999999999998E-2</v>
      </c>
      <c r="LZ158" s="55">
        <v>-1.7899999999999999E-2</v>
      </c>
      <c r="MA158" s="60">
        <v>-6.0100000000000001E-2</v>
      </c>
      <c r="MB158" s="56">
        <v>-3.5700000000000003E-2</v>
      </c>
      <c r="MC158" s="60">
        <v>-4.8800000000000003E-2</v>
      </c>
      <c r="MD158" s="57">
        <v>-7.0900000000000005E-2</v>
      </c>
      <c r="ME158" s="60">
        <v>-5.3199999999999997E-2</v>
      </c>
      <c r="MG158" s="56">
        <v>-5.3499999999999999E-2</v>
      </c>
      <c r="MH158" s="58">
        <v>-3.1199999999999999E-2</v>
      </c>
      <c r="MI158" s="53">
        <v>-5.04E-2</v>
      </c>
      <c r="MJ158" s="56">
        <v>-4.0899999999999999E-2</v>
      </c>
      <c r="MK158" s="51">
        <v>-5.8099999999999999E-2</v>
      </c>
      <c r="ML158" s="51">
        <v>-7.4300000000000005E-2</v>
      </c>
      <c r="MM158" s="60">
        <v>-5.04E-2</v>
      </c>
      <c r="MN158" s="51">
        <v>-0.1072</v>
      </c>
      <c r="MO158" s="51">
        <v>-1.6400000000000001E-2</v>
      </c>
      <c r="MP158" s="55">
        <v>-1.9199999999999998E-2</v>
      </c>
      <c r="MQ158" s="58">
        <v>-2.4199999999999999E-2</v>
      </c>
      <c r="MR158" s="58">
        <v>-3.6400000000000002E-2</v>
      </c>
      <c r="MS158" s="52">
        <v>-2.5499999999999998E-2</v>
      </c>
      <c r="MT158" s="51">
        <v>-2.3400000000000001E-2</v>
      </c>
      <c r="MU158" s="49">
        <v>-6.9000000000000006E-2</v>
      </c>
      <c r="MV158" s="53">
        <v>-3.78E-2</v>
      </c>
      <c r="MW158" s="53">
        <v>-7.2999999999999995E-2</v>
      </c>
      <c r="MX158" s="53">
        <v>-2.69E-2</v>
      </c>
      <c r="MY158" s="56">
        <v>-1.11E-2</v>
      </c>
      <c r="MZ158" s="29"/>
      <c r="NA158" s="29"/>
      <c r="NB158" s="29"/>
      <c r="ND158" s="29"/>
      <c r="NE158" s="29"/>
      <c r="NF158" s="29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Z158" s="29"/>
      <c r="OA158" s="29"/>
      <c r="OB158" s="29"/>
      <c r="OC158" s="29"/>
      <c r="OD158" s="29"/>
      <c r="OE158" s="29"/>
      <c r="OF158" s="29"/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V158" s="29"/>
      <c r="OW158" s="29"/>
      <c r="OX158" s="29"/>
      <c r="OY158" s="29"/>
      <c r="OZ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20"/>
      <c r="PT158" s="213"/>
    </row>
    <row r="159" spans="67:436" x14ac:dyDescent="0.25">
      <c r="BO159" s="10"/>
      <c r="FF159" s="213"/>
      <c r="FJ159" t="s">
        <v>0</v>
      </c>
      <c r="GB159" t="s">
        <v>0</v>
      </c>
      <c r="GH159" t="s">
        <v>0</v>
      </c>
      <c r="GZ159" t="s">
        <v>0</v>
      </c>
      <c r="HD159" t="s">
        <v>0</v>
      </c>
      <c r="HF159" t="s">
        <v>0</v>
      </c>
      <c r="HI159" t="s">
        <v>0</v>
      </c>
      <c r="HJ159" t="s">
        <v>0</v>
      </c>
      <c r="HR159" t="s">
        <v>0</v>
      </c>
      <c r="HV159" t="s">
        <v>0</v>
      </c>
      <c r="HY159" t="s">
        <v>0</v>
      </c>
      <c r="IB159" t="s">
        <v>0</v>
      </c>
      <c r="ID159" t="s">
        <v>0</v>
      </c>
      <c r="IE159" t="s">
        <v>0</v>
      </c>
      <c r="IF159" t="s">
        <v>0</v>
      </c>
      <c r="IG159" t="s">
        <v>0</v>
      </c>
      <c r="IH159" t="s">
        <v>0</v>
      </c>
      <c r="II159" t="s">
        <v>0</v>
      </c>
      <c r="IM159" t="s">
        <v>0</v>
      </c>
      <c r="IO159" t="s">
        <v>0</v>
      </c>
      <c r="IS159" t="s">
        <v>0</v>
      </c>
      <c r="IV159" t="s">
        <v>0</v>
      </c>
      <c r="IX159" t="s">
        <v>0</v>
      </c>
      <c r="JA159" t="s">
        <v>0</v>
      </c>
      <c r="JF159" t="s">
        <v>0</v>
      </c>
      <c r="JG159" t="s">
        <v>0</v>
      </c>
      <c r="JH159" t="s">
        <v>0</v>
      </c>
      <c r="JJ159" t="s">
        <v>0</v>
      </c>
      <c r="JK159" t="s">
        <v>0</v>
      </c>
      <c r="JM159" t="s">
        <v>0</v>
      </c>
      <c r="JQ159" t="s">
        <v>0</v>
      </c>
      <c r="JR159" t="s">
        <v>0</v>
      </c>
      <c r="JS159" t="s">
        <v>0</v>
      </c>
      <c r="JT159" t="s">
        <v>0</v>
      </c>
      <c r="JU159" t="s">
        <v>0</v>
      </c>
      <c r="JV159" t="s">
        <v>0</v>
      </c>
      <c r="JW159" t="s">
        <v>0</v>
      </c>
      <c r="JY159" t="s">
        <v>0</v>
      </c>
      <c r="KA159" t="s">
        <v>0</v>
      </c>
      <c r="KB159" t="s">
        <v>0</v>
      </c>
      <c r="KE159" t="s">
        <v>0</v>
      </c>
      <c r="KF159" t="s">
        <v>0</v>
      </c>
      <c r="KG159" t="s">
        <v>0</v>
      </c>
      <c r="KJ159" t="s">
        <v>0</v>
      </c>
      <c r="KK159" t="s">
        <v>0</v>
      </c>
      <c r="KL159" t="s">
        <v>0</v>
      </c>
      <c r="KO159" t="s">
        <v>0</v>
      </c>
      <c r="KP159" t="s">
        <v>0</v>
      </c>
      <c r="KQ159" t="s">
        <v>0</v>
      </c>
      <c r="KR159" t="s">
        <v>0</v>
      </c>
      <c r="KS159" t="s">
        <v>0</v>
      </c>
      <c r="KT159" t="s">
        <v>0</v>
      </c>
      <c r="KU159" t="s">
        <v>0</v>
      </c>
      <c r="KX159" t="s">
        <v>0</v>
      </c>
      <c r="KY159" t="s">
        <v>0</v>
      </c>
      <c r="LC159" t="s">
        <v>0</v>
      </c>
      <c r="LD159" t="s">
        <v>0</v>
      </c>
      <c r="LE159" t="s">
        <v>0</v>
      </c>
      <c r="LO159" t="s">
        <v>0</v>
      </c>
      <c r="LT159" t="s">
        <v>0</v>
      </c>
      <c r="LU159" t="s">
        <v>0</v>
      </c>
      <c r="LW159" t="s">
        <v>0</v>
      </c>
      <c r="LY159" t="s">
        <v>0</v>
      </c>
      <c r="MB159" t="s">
        <v>0</v>
      </c>
      <c r="MD159" t="s">
        <v>0</v>
      </c>
      <c r="MJ159" t="s">
        <v>0</v>
      </c>
      <c r="MO159" t="s">
        <v>0</v>
      </c>
      <c r="MP159" t="s">
        <v>0</v>
      </c>
      <c r="MS159" t="s">
        <v>0</v>
      </c>
      <c r="MT159" t="s">
        <v>0</v>
      </c>
      <c r="MU159" t="s">
        <v>0</v>
      </c>
      <c r="MY159" t="s">
        <v>0</v>
      </c>
      <c r="NC159" t="s">
        <v>0</v>
      </c>
      <c r="NE159" t="s">
        <v>0</v>
      </c>
      <c r="NI159" t="s">
        <v>0</v>
      </c>
      <c r="NN159" t="s">
        <v>0</v>
      </c>
      <c r="NT159" t="s">
        <v>0</v>
      </c>
      <c r="OA159" t="s">
        <v>0</v>
      </c>
      <c r="OB159" t="s">
        <v>0</v>
      </c>
      <c r="OC159" t="s">
        <v>0</v>
      </c>
      <c r="OD159" t="s">
        <v>0</v>
      </c>
      <c r="OE159" t="s">
        <v>0</v>
      </c>
      <c r="OF159" t="s">
        <v>0</v>
      </c>
      <c r="OG159" t="s">
        <v>0</v>
      </c>
      <c r="OH159" t="s">
        <v>0</v>
      </c>
      <c r="OJ159" t="s">
        <v>0</v>
      </c>
      <c r="OK159" t="s">
        <v>0</v>
      </c>
      <c r="OM159" t="s">
        <v>0</v>
      </c>
      <c r="OO159" t="s">
        <v>0</v>
      </c>
      <c r="OP159" t="s">
        <v>0</v>
      </c>
      <c r="PA159" t="s">
        <v>0</v>
      </c>
      <c r="PF159" t="s">
        <v>0</v>
      </c>
      <c r="PO159" t="s">
        <v>0</v>
      </c>
      <c r="PT159" s="213"/>
    </row>
    <row r="160" spans="67:436" ht="15.75" thickBot="1" x14ac:dyDescent="0.3">
      <c r="FF160" s="213"/>
      <c r="FH160" t="s">
        <v>0</v>
      </c>
      <c r="FI160" t="s">
        <v>0</v>
      </c>
      <c r="FO160" t="s">
        <v>0</v>
      </c>
      <c r="FT160" t="s">
        <v>0</v>
      </c>
      <c r="FU160" t="s">
        <v>0</v>
      </c>
      <c r="FW160" t="s">
        <v>0</v>
      </c>
      <c r="FX160" t="s">
        <v>0</v>
      </c>
      <c r="FY160" t="s">
        <v>0</v>
      </c>
      <c r="GB160" t="s">
        <v>0</v>
      </c>
      <c r="GC160" t="s">
        <v>0</v>
      </c>
      <c r="GF160" t="s">
        <v>0</v>
      </c>
      <c r="GG160" t="s">
        <v>0</v>
      </c>
      <c r="GM160" t="s">
        <v>0</v>
      </c>
      <c r="GR160" t="s">
        <v>0</v>
      </c>
      <c r="GS160" t="s">
        <v>0</v>
      </c>
      <c r="GU160" t="s">
        <v>0</v>
      </c>
      <c r="GV160" t="s">
        <v>0</v>
      </c>
      <c r="GW160" t="s">
        <v>0</v>
      </c>
      <c r="GZ160" t="s">
        <v>0</v>
      </c>
      <c r="HA160" t="s">
        <v>0</v>
      </c>
      <c r="HB160" t="s">
        <v>0</v>
      </c>
      <c r="HC160" t="s">
        <v>0</v>
      </c>
      <c r="HE160" t="s">
        <v>0</v>
      </c>
      <c r="HF160" t="s">
        <v>0</v>
      </c>
      <c r="HG160" t="s">
        <v>0</v>
      </c>
      <c r="HH160" t="s">
        <v>0</v>
      </c>
      <c r="HJ160" t="s">
        <v>0</v>
      </c>
      <c r="HK160" t="s">
        <v>0</v>
      </c>
      <c r="HL160" t="s">
        <v>0</v>
      </c>
      <c r="HM160" t="s">
        <v>0</v>
      </c>
      <c r="HN160" t="s">
        <v>0</v>
      </c>
      <c r="HO160" t="s">
        <v>0</v>
      </c>
      <c r="HP160" t="s">
        <v>0</v>
      </c>
      <c r="HQ160" t="s">
        <v>0</v>
      </c>
      <c r="HU160" t="s">
        <v>0</v>
      </c>
      <c r="HV160" t="s">
        <v>0</v>
      </c>
      <c r="HW160" t="s">
        <v>0</v>
      </c>
      <c r="HX160" t="s">
        <v>0</v>
      </c>
      <c r="HY160" t="s">
        <v>0</v>
      </c>
      <c r="HZ160" t="s">
        <v>0</v>
      </c>
      <c r="IA160" t="s">
        <v>0</v>
      </c>
      <c r="IE160" t="s">
        <v>0</v>
      </c>
      <c r="IG160" t="s">
        <v>0</v>
      </c>
      <c r="II160" t="s">
        <v>0</v>
      </c>
      <c r="IJ160" t="s">
        <v>0</v>
      </c>
      <c r="IL160" t="s">
        <v>0</v>
      </c>
      <c r="IN160" t="s">
        <v>0</v>
      </c>
      <c r="IQ160" t="s">
        <v>0</v>
      </c>
      <c r="IR160" t="s">
        <v>0</v>
      </c>
      <c r="IS160" t="s">
        <v>0</v>
      </c>
      <c r="IU160" t="s">
        <v>0</v>
      </c>
      <c r="IY160" t="s">
        <v>0</v>
      </c>
      <c r="JE160" t="s">
        <v>0</v>
      </c>
      <c r="JF160" t="s">
        <v>0</v>
      </c>
      <c r="JJ160" t="s">
        <v>0</v>
      </c>
      <c r="JL160" t="s">
        <v>0</v>
      </c>
      <c r="JP160" t="s">
        <v>0</v>
      </c>
      <c r="JU160" t="s">
        <v>0</v>
      </c>
      <c r="JZ160" t="s">
        <v>0</v>
      </c>
      <c r="KC160" t="s">
        <v>0</v>
      </c>
      <c r="KE160" t="s">
        <v>0</v>
      </c>
      <c r="KH160" t="s">
        <v>0</v>
      </c>
      <c r="KJ160" t="s">
        <v>0</v>
      </c>
      <c r="KL160" t="s">
        <v>0</v>
      </c>
      <c r="KN160" t="s">
        <v>0</v>
      </c>
      <c r="KO160" t="s">
        <v>0</v>
      </c>
      <c r="KU160" t="s">
        <v>0</v>
      </c>
      <c r="KV160" t="s">
        <v>0</v>
      </c>
      <c r="KW160" t="s">
        <v>0</v>
      </c>
      <c r="KZ160" t="s">
        <v>0</v>
      </c>
      <c r="LA160" t="s">
        <v>0</v>
      </c>
      <c r="LB160" t="s">
        <v>0</v>
      </c>
      <c r="LF160" t="s">
        <v>0</v>
      </c>
      <c r="LG160" t="s">
        <v>0</v>
      </c>
      <c r="LH160" t="s">
        <v>0</v>
      </c>
      <c r="LJ160" t="s">
        <v>0</v>
      </c>
      <c r="LK160" t="s">
        <v>0</v>
      </c>
      <c r="LL160" t="s">
        <v>0</v>
      </c>
      <c r="LM160" t="s">
        <v>0</v>
      </c>
      <c r="LN160" t="s">
        <v>0</v>
      </c>
      <c r="LP160" t="s">
        <v>0</v>
      </c>
      <c r="LQ160" t="s">
        <v>0</v>
      </c>
      <c r="LR160" t="s">
        <v>0</v>
      </c>
      <c r="LS160" t="s">
        <v>0</v>
      </c>
      <c r="LU160" t="s">
        <v>0</v>
      </c>
      <c r="LV160" t="s">
        <v>0</v>
      </c>
      <c r="LW160" t="s">
        <v>0</v>
      </c>
      <c r="LX160" t="s">
        <v>0</v>
      </c>
      <c r="LZ160" t="s">
        <v>0</v>
      </c>
      <c r="MA160" t="s">
        <v>0</v>
      </c>
      <c r="MB160" t="s">
        <v>0</v>
      </c>
      <c r="MC160" t="s">
        <v>0</v>
      </c>
      <c r="ME160" t="s">
        <v>0</v>
      </c>
      <c r="MH160" t="s">
        <v>0</v>
      </c>
      <c r="MI160" t="s">
        <v>0</v>
      </c>
      <c r="MJ160" t="s">
        <v>0</v>
      </c>
      <c r="MK160" t="s">
        <v>0</v>
      </c>
      <c r="ML160" t="s">
        <v>0</v>
      </c>
      <c r="MM160" t="s">
        <v>0</v>
      </c>
      <c r="MN160" t="s">
        <v>0</v>
      </c>
      <c r="MO160" t="s">
        <v>0</v>
      </c>
      <c r="MP160" t="s">
        <v>0</v>
      </c>
      <c r="MQ160" t="s">
        <v>0</v>
      </c>
      <c r="MR160" t="s">
        <v>0</v>
      </c>
      <c r="MU160" t="s">
        <v>0</v>
      </c>
      <c r="MV160" t="s">
        <v>0</v>
      </c>
      <c r="MW160" t="s">
        <v>0</v>
      </c>
      <c r="MX160" t="s">
        <v>0</v>
      </c>
      <c r="MZ160" t="s">
        <v>0</v>
      </c>
      <c r="NC160" t="s">
        <v>0</v>
      </c>
      <c r="NE160" t="s">
        <v>0</v>
      </c>
      <c r="NF160" t="s">
        <v>0</v>
      </c>
      <c r="NG160" t="s">
        <v>0</v>
      </c>
      <c r="NH160" t="s">
        <v>0</v>
      </c>
      <c r="NI160" t="s">
        <v>0</v>
      </c>
      <c r="NL160" t="s">
        <v>0</v>
      </c>
      <c r="NM160" t="s">
        <v>0</v>
      </c>
      <c r="NN160" t="s">
        <v>0</v>
      </c>
      <c r="NQ160" t="s">
        <v>0</v>
      </c>
      <c r="NS160" t="s">
        <v>0</v>
      </c>
      <c r="NT160" t="s">
        <v>0</v>
      </c>
      <c r="NU160" t="s">
        <v>0</v>
      </c>
      <c r="NV160" t="s">
        <v>0</v>
      </c>
      <c r="NY160" t="s">
        <v>0</v>
      </c>
      <c r="NZ160" t="s">
        <v>0</v>
      </c>
      <c r="OA160" t="s">
        <v>0</v>
      </c>
      <c r="OB160" t="s">
        <v>0</v>
      </c>
      <c r="OC160" t="s">
        <v>0</v>
      </c>
      <c r="OD160" t="s">
        <v>0</v>
      </c>
      <c r="OE160" t="s">
        <v>0</v>
      </c>
      <c r="OF160" t="s">
        <v>0</v>
      </c>
      <c r="OG160" t="s">
        <v>0</v>
      </c>
      <c r="OH160" t="s">
        <v>0</v>
      </c>
      <c r="OI160" t="s">
        <v>0</v>
      </c>
      <c r="OJ160" t="s">
        <v>0</v>
      </c>
      <c r="OK160" t="s">
        <v>0</v>
      </c>
      <c r="OL160" t="s">
        <v>0</v>
      </c>
      <c r="OM160" t="s">
        <v>0</v>
      </c>
      <c r="ON160" t="s">
        <v>0</v>
      </c>
      <c r="OO160" t="s">
        <v>0</v>
      </c>
      <c r="OP160" t="s">
        <v>0</v>
      </c>
      <c r="OQ160" t="s">
        <v>0</v>
      </c>
      <c r="OR160" t="s">
        <v>0</v>
      </c>
      <c r="OS160" t="s">
        <v>0</v>
      </c>
      <c r="OT160" t="s">
        <v>0</v>
      </c>
      <c r="OU160" t="s">
        <v>0</v>
      </c>
      <c r="OV160" t="s">
        <v>0</v>
      </c>
      <c r="OW160" t="s">
        <v>0</v>
      </c>
      <c r="OX160" t="s">
        <v>0</v>
      </c>
      <c r="OY160" t="s">
        <v>0</v>
      </c>
      <c r="OZ160" t="s">
        <v>0</v>
      </c>
      <c r="PB160" t="s">
        <v>0</v>
      </c>
      <c r="PC160" t="s">
        <v>0</v>
      </c>
      <c r="PD160" t="s">
        <v>0</v>
      </c>
      <c r="PE160" t="s">
        <v>0</v>
      </c>
      <c r="PG160" t="s">
        <v>0</v>
      </c>
      <c r="PH160" t="s">
        <v>0</v>
      </c>
      <c r="PI160" t="s">
        <v>0</v>
      </c>
      <c r="PJ160" t="s">
        <v>0</v>
      </c>
      <c r="PL160" t="s">
        <v>0</v>
      </c>
      <c r="PT160" s="213"/>
    </row>
    <row r="161" spans="1:856" ht="15.75" thickBot="1" x14ac:dyDescent="0.3">
      <c r="FF161" s="213"/>
      <c r="FH161" t="s">
        <v>0</v>
      </c>
      <c r="FI161" s="22">
        <v>43468</v>
      </c>
      <c r="FJ161" t="s">
        <v>0</v>
      </c>
      <c r="FL161" t="s">
        <v>0</v>
      </c>
      <c r="FN161" s="22">
        <v>43475</v>
      </c>
      <c r="FO161" t="s">
        <v>0</v>
      </c>
      <c r="FS161" s="22">
        <v>43482</v>
      </c>
      <c r="FT161" t="s">
        <v>0</v>
      </c>
      <c r="FW161" t="s">
        <v>0</v>
      </c>
      <c r="FX161" s="22">
        <v>43489</v>
      </c>
      <c r="FY161" t="s">
        <v>0</v>
      </c>
      <c r="GA161" t="s">
        <v>0</v>
      </c>
      <c r="GC161" s="22">
        <v>43496</v>
      </c>
      <c r="GF161" t="s">
        <v>0</v>
      </c>
      <c r="GG161" t="s">
        <v>0</v>
      </c>
      <c r="GI161" s="22">
        <v>43503</v>
      </c>
      <c r="GL161" t="s">
        <v>0</v>
      </c>
      <c r="GM161" t="s">
        <v>0</v>
      </c>
      <c r="GN161" s="22">
        <v>43510</v>
      </c>
      <c r="GO161" t="s">
        <v>0</v>
      </c>
      <c r="GP161" t="s">
        <v>0</v>
      </c>
      <c r="GQ161" t="s">
        <v>0</v>
      </c>
      <c r="GR161" t="s">
        <v>0</v>
      </c>
      <c r="GS161" s="22">
        <v>43517</v>
      </c>
      <c r="GT161" t="s">
        <v>0</v>
      </c>
      <c r="GU161" t="s">
        <v>0</v>
      </c>
      <c r="GV161" t="s">
        <v>0</v>
      </c>
      <c r="GW161" t="s">
        <v>0</v>
      </c>
      <c r="GX161" t="s">
        <v>0</v>
      </c>
      <c r="GY161" s="22">
        <v>43524</v>
      </c>
      <c r="HB161" t="s">
        <v>0</v>
      </c>
      <c r="HD161" s="22">
        <v>43530</v>
      </c>
      <c r="HF161" t="s">
        <v>0</v>
      </c>
      <c r="HG161" t="s">
        <v>0</v>
      </c>
      <c r="HI161" s="22">
        <v>43537</v>
      </c>
      <c r="HK161" t="s">
        <v>0</v>
      </c>
      <c r="HL161" t="s">
        <v>0</v>
      </c>
      <c r="HN161" s="22">
        <v>43544</v>
      </c>
      <c r="HP161" t="s">
        <v>0</v>
      </c>
      <c r="HQ161" t="s">
        <v>0</v>
      </c>
      <c r="HS161" s="22">
        <v>43551</v>
      </c>
      <c r="HT161" t="s">
        <v>0</v>
      </c>
      <c r="HU161" t="s">
        <v>0</v>
      </c>
      <c r="HW161" t="s">
        <v>0</v>
      </c>
      <c r="HY161" s="22">
        <v>43558</v>
      </c>
      <c r="HZ161" t="s">
        <v>0</v>
      </c>
      <c r="IA161" t="s">
        <v>0</v>
      </c>
      <c r="ID161" s="22">
        <v>43565</v>
      </c>
      <c r="IG161" t="s">
        <v>0</v>
      </c>
      <c r="II161" s="22">
        <v>43572</v>
      </c>
      <c r="IK161" t="s">
        <v>0</v>
      </c>
      <c r="IN161" s="22">
        <v>43579</v>
      </c>
      <c r="IP161" t="s">
        <v>0</v>
      </c>
      <c r="IT161" s="22">
        <v>43586</v>
      </c>
      <c r="IW161" t="s">
        <v>0</v>
      </c>
      <c r="IY161" s="22">
        <v>43593</v>
      </c>
      <c r="JA161" t="s">
        <v>0</v>
      </c>
      <c r="JD161" s="22">
        <v>43600</v>
      </c>
      <c r="JE161" t="s">
        <v>0</v>
      </c>
      <c r="JF161" t="s">
        <v>0</v>
      </c>
      <c r="JG161" t="s">
        <v>0</v>
      </c>
      <c r="JI161" s="22">
        <v>43607</v>
      </c>
      <c r="JL161" t="s">
        <v>0</v>
      </c>
      <c r="JN161" s="22">
        <v>43614</v>
      </c>
      <c r="JO161" t="s">
        <v>0</v>
      </c>
      <c r="JQ161" t="s">
        <v>0</v>
      </c>
      <c r="JT161" s="22">
        <v>43621</v>
      </c>
      <c r="JW161" t="s">
        <v>0</v>
      </c>
      <c r="JY161" s="22">
        <v>43628</v>
      </c>
      <c r="KB161" t="s">
        <v>0</v>
      </c>
      <c r="KD161" s="22">
        <v>43635</v>
      </c>
      <c r="KG161" t="s">
        <v>0</v>
      </c>
      <c r="KI161" s="22">
        <v>43642</v>
      </c>
      <c r="KK161" t="s">
        <v>0</v>
      </c>
      <c r="KO161" s="22">
        <v>43649</v>
      </c>
      <c r="KQ161" t="s">
        <v>0</v>
      </c>
      <c r="KR161" t="s">
        <v>0</v>
      </c>
      <c r="KT161" s="22">
        <v>43656</v>
      </c>
      <c r="KU161" t="s">
        <v>0</v>
      </c>
      <c r="KW161" t="s">
        <v>0</v>
      </c>
      <c r="KY161" s="22">
        <v>43663</v>
      </c>
      <c r="LD161" s="22">
        <v>43670</v>
      </c>
      <c r="LE161" t="s">
        <v>0</v>
      </c>
      <c r="LG161" t="s">
        <v>0</v>
      </c>
      <c r="LI161" s="22">
        <v>43677</v>
      </c>
      <c r="LK161" t="s">
        <v>0</v>
      </c>
      <c r="LM161" t="s">
        <v>0</v>
      </c>
      <c r="LO161" s="22">
        <v>43684</v>
      </c>
      <c r="LP161" t="s">
        <v>0</v>
      </c>
      <c r="LR161" t="s">
        <v>0</v>
      </c>
      <c r="LT161" s="22">
        <v>43691</v>
      </c>
      <c r="LU161" t="s">
        <v>0</v>
      </c>
      <c r="LV161" t="s">
        <v>0</v>
      </c>
      <c r="LW161" t="s">
        <v>0</v>
      </c>
      <c r="LY161" s="22">
        <v>43698</v>
      </c>
      <c r="MB161" t="s">
        <v>0</v>
      </c>
      <c r="MC161" t="s">
        <v>0</v>
      </c>
      <c r="MD161" s="22">
        <v>43705</v>
      </c>
      <c r="MH161" t="s">
        <v>0</v>
      </c>
      <c r="MI161" t="s">
        <v>0</v>
      </c>
      <c r="MJ161" s="22">
        <v>43712</v>
      </c>
      <c r="MK161" t="s">
        <v>0</v>
      </c>
      <c r="ML161" t="s">
        <v>0</v>
      </c>
      <c r="MO161" s="22">
        <v>43719</v>
      </c>
      <c r="MR161" t="s">
        <v>0</v>
      </c>
      <c r="MT161" s="22">
        <v>43726</v>
      </c>
      <c r="MW161" t="s">
        <v>0</v>
      </c>
      <c r="MY161" s="22">
        <v>43733</v>
      </c>
      <c r="NB161" s="21" t="s">
        <v>9</v>
      </c>
      <c r="ND161" t="s">
        <v>0</v>
      </c>
      <c r="NE161" s="23">
        <v>43740</v>
      </c>
      <c r="NI161" t="s">
        <v>0</v>
      </c>
      <c r="NJ161" s="23">
        <v>43747</v>
      </c>
      <c r="NL161" t="s">
        <v>0</v>
      </c>
      <c r="NO161" s="23">
        <v>43754</v>
      </c>
      <c r="NT161" s="23">
        <v>43761</v>
      </c>
      <c r="NZ161" s="23">
        <v>43768</v>
      </c>
      <c r="OE161" s="23">
        <v>43775</v>
      </c>
      <c r="OJ161" s="23">
        <v>43782</v>
      </c>
      <c r="OO161" s="23">
        <v>43789</v>
      </c>
      <c r="OT161" s="23">
        <v>43796</v>
      </c>
      <c r="OY161" t="s">
        <v>0</v>
      </c>
      <c r="OZ161" s="23">
        <v>43803</v>
      </c>
      <c r="PE161" s="23">
        <v>43810</v>
      </c>
      <c r="PF161" t="s">
        <v>0</v>
      </c>
      <c r="PJ161" s="23">
        <v>43817</v>
      </c>
      <c r="PO161" s="23">
        <v>43824</v>
      </c>
      <c r="PT161" s="213"/>
    </row>
    <row r="162" spans="1:856" ht="15.75" thickBot="1" x14ac:dyDescent="0.3">
      <c r="BQ162" t="s">
        <v>0</v>
      </c>
      <c r="FF162" s="213"/>
      <c r="FI162" s="60">
        <v>7.7399999999999997E-2</v>
      </c>
      <c r="FN162" s="52">
        <v>8.7900000000000006E-2</v>
      </c>
      <c r="FS162" s="52">
        <v>8.6300000000000002E-2</v>
      </c>
      <c r="FX162" s="60">
        <v>8.5800000000000001E-2</v>
      </c>
      <c r="GA162" t="s">
        <v>0</v>
      </c>
      <c r="GC162" s="51">
        <v>0.1057</v>
      </c>
      <c r="GF162" t="s">
        <v>0</v>
      </c>
      <c r="GI162" s="57">
        <v>9.2299999999999993E-2</v>
      </c>
      <c r="GN162" s="51">
        <v>9.8400000000000001E-2</v>
      </c>
      <c r="GO162" t="s">
        <v>0</v>
      </c>
      <c r="GP162" t="s">
        <v>0</v>
      </c>
      <c r="GQ162" t="s">
        <v>0</v>
      </c>
      <c r="GR162" t="s">
        <v>0</v>
      </c>
      <c r="GS162" s="56">
        <v>8.1299999999999997E-2</v>
      </c>
      <c r="GV162" t="s">
        <v>0</v>
      </c>
      <c r="GY162" s="60">
        <v>0.28349999999999997</v>
      </c>
      <c r="HD162" s="56">
        <v>0.1207</v>
      </c>
      <c r="HI162" s="57">
        <v>0.26910000000000001</v>
      </c>
      <c r="HN162" s="57">
        <v>0.32129999999999997</v>
      </c>
      <c r="HQ162" t="s">
        <v>0</v>
      </c>
      <c r="HS162" s="51">
        <v>0.30480000000000002</v>
      </c>
      <c r="HY162" s="57">
        <v>0.14729999999999999</v>
      </c>
      <c r="ID162" s="53">
        <v>0.37990000000000002</v>
      </c>
      <c r="II162" s="60">
        <v>6.6100000000000006E-2</v>
      </c>
      <c r="IJ162" t="s">
        <v>0</v>
      </c>
      <c r="IN162" s="53">
        <v>8.4500000000000006E-2</v>
      </c>
      <c r="IT162" s="58">
        <v>8.5800000000000001E-2</v>
      </c>
      <c r="IY162" s="53">
        <v>0.1464</v>
      </c>
      <c r="JD162" s="57">
        <v>0.1002</v>
      </c>
      <c r="JI162" s="49">
        <v>0.1885</v>
      </c>
      <c r="JN162" s="53">
        <v>9.06E-2</v>
      </c>
      <c r="JT162" s="49">
        <v>0.28110000000000002</v>
      </c>
      <c r="JY162" s="60">
        <v>0.2011</v>
      </c>
      <c r="JZ162" t="s">
        <v>0</v>
      </c>
      <c r="KD162" s="60">
        <v>6.8199999999999997E-2</v>
      </c>
      <c r="KI162" s="56">
        <v>3.5900000000000001E-2</v>
      </c>
      <c r="KO162" s="49">
        <v>9.5600000000000004E-2</v>
      </c>
      <c r="KT162" s="51">
        <v>6.7699999999999996E-2</v>
      </c>
      <c r="KW162" t="s">
        <v>0</v>
      </c>
      <c r="KY162" s="58">
        <v>8.7900000000000006E-2</v>
      </c>
      <c r="LD162" s="58">
        <v>7.7200000000000005E-2</v>
      </c>
      <c r="LI162" s="51">
        <v>0.15060000000000001</v>
      </c>
      <c r="LO162" s="53">
        <v>2.7199999999999998E-2</v>
      </c>
      <c r="LT162" s="55">
        <v>7.2300000000000003E-2</v>
      </c>
      <c r="LY162" s="60">
        <v>5.0200000000000002E-2</v>
      </c>
      <c r="MD162" s="49">
        <v>0.15809999999999999</v>
      </c>
      <c r="ME162" t="s">
        <v>0</v>
      </c>
      <c r="MJ162" s="52">
        <v>6.7100000000000007E-2</v>
      </c>
      <c r="MO162" s="56">
        <v>9.0300000000000005E-2</v>
      </c>
      <c r="MT162" s="60">
        <v>8.4599999999999995E-2</v>
      </c>
      <c r="MY162" s="57">
        <v>0.1447</v>
      </c>
      <c r="NB162" s="20" t="s">
        <v>8</v>
      </c>
      <c r="NC162" t="s">
        <v>0</v>
      </c>
      <c r="ND162" t="s">
        <v>0</v>
      </c>
      <c r="NE162" s="31"/>
      <c r="NF162" t="s">
        <v>0</v>
      </c>
      <c r="NI162" t="s">
        <v>0</v>
      </c>
      <c r="NJ162" s="31"/>
      <c r="NL162" t="s">
        <v>0</v>
      </c>
      <c r="NO162" s="31"/>
      <c r="NQ162" t="s">
        <v>0</v>
      </c>
      <c r="NT162" s="31"/>
      <c r="NY162" t="s">
        <v>0</v>
      </c>
      <c r="NZ162" s="31"/>
      <c r="OA162" t="s">
        <v>0</v>
      </c>
      <c r="OE162" s="31"/>
      <c r="OJ162" s="31"/>
      <c r="OO162" s="31"/>
      <c r="OT162" s="31"/>
      <c r="OZ162" s="31"/>
      <c r="PE162" s="31"/>
      <c r="PJ162" s="31"/>
      <c r="PO162" s="31"/>
      <c r="PT162" s="213"/>
    </row>
    <row r="163" spans="1:856" ht="15.75" thickBot="1" x14ac:dyDescent="0.3">
      <c r="FF163" s="213"/>
      <c r="FI163" s="57">
        <v>4.1099999999999998E-2</v>
      </c>
      <c r="FJ163" t="s">
        <v>0</v>
      </c>
      <c r="FN163" s="57">
        <v>2.7099999999999999E-2</v>
      </c>
      <c r="FS163" s="56">
        <v>5.1999999999999998E-2</v>
      </c>
      <c r="FT163" t="s">
        <v>0</v>
      </c>
      <c r="FX163" s="51">
        <v>6.6000000000000003E-2</v>
      </c>
      <c r="FY163" t="s">
        <v>0</v>
      </c>
      <c r="GC163" s="60">
        <v>8.5999999999999993E-2</v>
      </c>
      <c r="GD163" t="s">
        <v>0</v>
      </c>
      <c r="GI163" s="53">
        <v>7.6499999999999999E-2</v>
      </c>
      <c r="GJ163" t="s">
        <v>0</v>
      </c>
      <c r="GN163" s="53">
        <v>3.9E-2</v>
      </c>
      <c r="GR163" t="s">
        <v>0</v>
      </c>
      <c r="GS163" s="58">
        <v>7.0099999999999996E-2</v>
      </c>
      <c r="GY163" s="58">
        <v>0.14630000000000001</v>
      </c>
      <c r="HD163" s="58">
        <v>8.8999999999999996E-2</v>
      </c>
      <c r="HI163" s="52">
        <v>0.17749999999999999</v>
      </c>
      <c r="HN163" s="52">
        <v>0.23089999999999999</v>
      </c>
      <c r="HS163" s="53">
        <v>0.2452</v>
      </c>
      <c r="HY163" s="52">
        <v>0.14680000000000001</v>
      </c>
      <c r="ID163" s="49">
        <v>0.1636</v>
      </c>
      <c r="II163" s="51">
        <v>5.5E-2</v>
      </c>
      <c r="IN163" s="57">
        <v>2.3300000000000001E-2</v>
      </c>
      <c r="IO163" t="s">
        <v>0</v>
      </c>
      <c r="IT163" s="56">
        <v>3.9699999999999999E-2</v>
      </c>
      <c r="IY163" s="49">
        <v>0.1075</v>
      </c>
      <c r="JD163" s="58">
        <v>9.8100000000000007E-2</v>
      </c>
      <c r="JI163" s="53">
        <v>0.1186</v>
      </c>
      <c r="JN163" s="58">
        <v>7.2400000000000006E-2</v>
      </c>
      <c r="JT163" s="53">
        <v>0.25</v>
      </c>
      <c r="JY163" s="56">
        <v>0.1139</v>
      </c>
      <c r="KD163" s="52">
        <v>3.5799999999999998E-2</v>
      </c>
      <c r="KI163" s="57">
        <v>3.4500000000000003E-2</v>
      </c>
      <c r="KN163" t="s">
        <v>0</v>
      </c>
      <c r="KO163" s="51">
        <v>5.2600000000000001E-2</v>
      </c>
      <c r="KT163" s="52">
        <v>4.2799999999999998E-2</v>
      </c>
      <c r="KY163" s="53">
        <v>4.6100000000000002E-2</v>
      </c>
      <c r="LD163" s="56">
        <v>7.0900000000000005E-2</v>
      </c>
      <c r="LE163" t="s">
        <v>0</v>
      </c>
      <c r="LG163" t="s">
        <v>0</v>
      </c>
      <c r="LI163" s="58">
        <v>5.0299999999999997E-2</v>
      </c>
      <c r="LO163" s="52">
        <v>2.1100000000000001E-2</v>
      </c>
      <c r="LT163" s="58">
        <v>3.1899999999999998E-2</v>
      </c>
      <c r="LX163" t="s">
        <v>0</v>
      </c>
      <c r="LY163" s="55">
        <v>4.4600000000000001E-2</v>
      </c>
      <c r="MD163" s="53">
        <v>0.13950000000000001</v>
      </c>
      <c r="MJ163" s="55">
        <v>6.0499999999999998E-2</v>
      </c>
      <c r="MO163" s="52">
        <v>6.3100000000000003E-2</v>
      </c>
      <c r="MT163" s="49">
        <v>7.5499999999999998E-2</v>
      </c>
      <c r="MY163" s="52">
        <v>8.3799999999999999E-2</v>
      </c>
      <c r="NB163" s="19" t="s">
        <v>7</v>
      </c>
      <c r="NE163" s="29"/>
      <c r="NJ163" s="29"/>
      <c r="NO163" s="29"/>
      <c r="NT163" s="29"/>
      <c r="NZ163" s="29"/>
      <c r="OE163" s="29"/>
      <c r="OJ163" s="29"/>
      <c r="OO163" s="29"/>
      <c r="OT163" s="29"/>
      <c r="OZ163" s="29"/>
      <c r="PE163" s="29"/>
      <c r="PJ163" s="29"/>
      <c r="PO163" s="29"/>
      <c r="PT163" s="213"/>
    </row>
    <row r="164" spans="1:856" ht="15.75" thickBot="1" x14ac:dyDescent="0.3">
      <c r="FF164" s="213"/>
      <c r="FI164" s="52">
        <v>3.5099999999999999E-2</v>
      </c>
      <c r="FJ164" t="s">
        <v>0</v>
      </c>
      <c r="FN164" s="56">
        <v>2.35E-2</v>
      </c>
      <c r="FO164" t="s">
        <v>0</v>
      </c>
      <c r="FP164" t="s">
        <v>0</v>
      </c>
      <c r="FS164" s="55">
        <v>1.1299999999999999E-2</v>
      </c>
      <c r="FX164" s="49">
        <v>2.0400000000000001E-2</v>
      </c>
      <c r="FY164" t="s">
        <v>0</v>
      </c>
      <c r="GC164" s="56">
        <v>8.43E-2</v>
      </c>
      <c r="GD164" t="s">
        <v>0</v>
      </c>
      <c r="GI164" s="55">
        <v>3.8199999999999998E-2</v>
      </c>
      <c r="GN164" s="49">
        <v>2.9399999999999999E-2</v>
      </c>
      <c r="GS164" s="55">
        <v>6.3899999999999998E-2</v>
      </c>
      <c r="GY164" s="56">
        <v>0.1011</v>
      </c>
      <c r="HD164" s="53">
        <v>5.8500000000000003E-2</v>
      </c>
      <c r="HE164" t="s">
        <v>0</v>
      </c>
      <c r="HI164" s="56">
        <v>0.1449</v>
      </c>
      <c r="HN164" s="60">
        <v>8.3199999999999996E-2</v>
      </c>
      <c r="HS164" s="49">
        <v>0.19270000000000001</v>
      </c>
      <c r="HY164" s="60">
        <v>7.6700000000000004E-2</v>
      </c>
      <c r="ID164" s="51">
        <v>-8.6999999999999994E-3</v>
      </c>
      <c r="II164" s="53">
        <v>3.61E-2</v>
      </c>
      <c r="IN164" s="60">
        <v>1.8800000000000001E-2</v>
      </c>
      <c r="IT164" s="51">
        <v>3.5000000000000003E-2</v>
      </c>
      <c r="IY164" s="55">
        <v>8.2100000000000006E-2</v>
      </c>
      <c r="JD164" s="56">
        <v>9.2999999999999999E-2</v>
      </c>
      <c r="JI164" s="58">
        <v>2.0899999999999998E-2</v>
      </c>
      <c r="JN164" s="49">
        <v>6.7100000000000007E-2</v>
      </c>
      <c r="JT164" s="51">
        <v>8.3699999999999997E-2</v>
      </c>
      <c r="JY164" s="57">
        <v>2.07E-2</v>
      </c>
      <c r="KD164" s="56">
        <v>2.86E-2</v>
      </c>
      <c r="KI164" s="58">
        <v>3.1099999999999999E-2</v>
      </c>
      <c r="KO164" s="53">
        <v>5.2499999999999998E-2</v>
      </c>
      <c r="KT164" s="58">
        <v>1.17E-2</v>
      </c>
      <c r="KY164" s="56">
        <v>6.1999999999999998E-3</v>
      </c>
      <c r="LD164" s="51">
        <v>5.4899999999999997E-2</v>
      </c>
      <c r="LI164" s="56">
        <v>1.67E-2</v>
      </c>
      <c r="LK164" t="s">
        <v>0</v>
      </c>
      <c r="LO164" s="55">
        <v>1.44E-2</v>
      </c>
      <c r="LQ164" t="s">
        <v>0</v>
      </c>
      <c r="LT164" s="56">
        <v>1.7899999999999999E-2</v>
      </c>
      <c r="LU164" t="s">
        <v>0</v>
      </c>
      <c r="LY164" s="52">
        <v>3.09E-2</v>
      </c>
      <c r="MD164" s="51">
        <v>6.3899999999999998E-2</v>
      </c>
      <c r="MJ164" s="57">
        <v>4.2299999999999997E-2</v>
      </c>
      <c r="MO164" s="58">
        <v>5.7299999999999997E-2</v>
      </c>
      <c r="MT164" s="51">
        <v>4.9299999999999997E-2</v>
      </c>
      <c r="MU164" t="s">
        <v>0</v>
      </c>
      <c r="MY164" s="60">
        <v>5.11E-2</v>
      </c>
      <c r="NB164" s="18" t="s">
        <v>6</v>
      </c>
      <c r="NE164" s="29"/>
      <c r="NJ164" s="29"/>
      <c r="NO164" s="29"/>
      <c r="NS164" t="s">
        <v>0</v>
      </c>
      <c r="NT164" s="29"/>
      <c r="NZ164" s="29"/>
      <c r="OE164" s="29"/>
      <c r="OJ164" s="29"/>
      <c r="OO164" s="29"/>
      <c r="OT164" s="29"/>
      <c r="OZ164" s="29"/>
      <c r="PE164" s="29"/>
      <c r="PJ164" s="29"/>
      <c r="PO164" s="29"/>
      <c r="PT164" s="213"/>
    </row>
    <row r="165" spans="1:856" ht="15.75" thickBot="1" x14ac:dyDescent="0.3">
      <c r="FF165" s="213"/>
      <c r="FI165" s="55">
        <v>2.9499999999999998E-2</v>
      </c>
      <c r="FJ165" t="s">
        <v>0</v>
      </c>
      <c r="FN165" s="51">
        <v>1.41E-2</v>
      </c>
      <c r="FP165" t="s">
        <v>0</v>
      </c>
      <c r="FS165" s="57">
        <v>6.4999999999999997E-3</v>
      </c>
      <c r="FT165" t="s">
        <v>0</v>
      </c>
      <c r="FX165" s="57">
        <v>1.95E-2</v>
      </c>
      <c r="GC165" s="58">
        <v>7.3200000000000001E-2</v>
      </c>
      <c r="GI165" s="52">
        <v>9.1999999999999998E-3</v>
      </c>
      <c r="GN165" s="55">
        <v>1.9699999999999999E-2</v>
      </c>
      <c r="GO165" t="s">
        <v>0</v>
      </c>
      <c r="GS165" s="57">
        <v>4.3299999999999998E-2</v>
      </c>
      <c r="GY165" s="52">
        <v>3.8600000000000002E-2</v>
      </c>
      <c r="HD165" s="60">
        <v>4.87E-2</v>
      </c>
      <c r="HI165" s="58">
        <v>0.1401</v>
      </c>
      <c r="HN165" s="56">
        <v>-9.9000000000000008E-3</v>
      </c>
      <c r="HO165" t="s">
        <v>0</v>
      </c>
      <c r="HS165" s="58">
        <v>8.6800000000000002E-2</v>
      </c>
      <c r="HT165" t="s">
        <v>0</v>
      </c>
      <c r="HY165" s="51">
        <v>2.0199999999999999E-2</v>
      </c>
      <c r="HZ165" t="s">
        <v>0</v>
      </c>
      <c r="ID165" s="55">
        <v>-1.06E-2</v>
      </c>
      <c r="II165" s="57">
        <v>8.8999999999999999E-3</v>
      </c>
      <c r="IN165" s="52">
        <v>1.7600000000000001E-2</v>
      </c>
      <c r="IT165" s="49">
        <v>1.43E-2</v>
      </c>
      <c r="IY165" s="60">
        <v>-6.0000000000000001E-3</v>
      </c>
      <c r="JD165" s="52">
        <v>6.5100000000000005E-2</v>
      </c>
      <c r="JI165" s="55">
        <v>7.4000000000000003E-3</v>
      </c>
      <c r="JN165" s="55">
        <v>5.5800000000000002E-2</v>
      </c>
      <c r="JO165" t="s">
        <v>0</v>
      </c>
      <c r="JT165" s="55">
        <v>7.6700000000000004E-2</v>
      </c>
      <c r="JY165" s="52">
        <v>1.95E-2</v>
      </c>
      <c r="KD165" s="57">
        <v>2.64E-2</v>
      </c>
      <c r="KI165" s="53">
        <v>3.0099999999999998E-2</v>
      </c>
      <c r="KO165" s="55">
        <v>3.4500000000000003E-2</v>
      </c>
      <c r="KT165" s="49">
        <v>1.01E-2</v>
      </c>
      <c r="KY165" s="52">
        <v>-7.1000000000000004E-3</v>
      </c>
      <c r="LD165" s="55">
        <v>1.2200000000000001E-2</v>
      </c>
      <c r="LI165" s="53">
        <v>-2.8E-3</v>
      </c>
      <c r="LO165" s="58">
        <v>4.7999999999999996E-3</v>
      </c>
      <c r="LP165" t="s">
        <v>0</v>
      </c>
      <c r="LT165" s="52">
        <v>1.67E-2</v>
      </c>
      <c r="LY165" s="51">
        <v>-2.8E-3</v>
      </c>
      <c r="MD165" s="58">
        <v>-2.9499999999999998E-2</v>
      </c>
      <c r="MJ165" s="49">
        <v>1.0999999999999999E-2</v>
      </c>
      <c r="MO165" s="60">
        <v>4.9099999999999998E-2</v>
      </c>
      <c r="MT165" s="52">
        <v>3.9199999999999999E-2</v>
      </c>
      <c r="MY165" s="55">
        <v>0.03</v>
      </c>
      <c r="MZ165" t="s">
        <v>0</v>
      </c>
      <c r="NB165" s="37" t="s">
        <v>31</v>
      </c>
      <c r="NE165" s="29"/>
      <c r="NJ165" s="29"/>
      <c r="NL165" t="s">
        <v>0</v>
      </c>
      <c r="NO165" s="29"/>
      <c r="NT165" s="29"/>
      <c r="NZ165" s="29"/>
      <c r="OE165" s="29"/>
      <c r="OJ165" s="29"/>
      <c r="OO165" s="29"/>
      <c r="OP165" t="s">
        <v>0</v>
      </c>
      <c r="OT165" s="29"/>
      <c r="OZ165" s="29"/>
      <c r="PE165" s="29"/>
      <c r="PJ165" s="29"/>
      <c r="PO165" s="29"/>
      <c r="PT165" s="213"/>
    </row>
    <row r="166" spans="1:856" ht="15.75" thickBot="1" x14ac:dyDescent="0.3">
      <c r="FF166" s="213"/>
      <c r="FI166" s="58">
        <v>-1.6999999999999999E-3</v>
      </c>
      <c r="FN166" s="58">
        <v>-4.4999999999999997E-3</v>
      </c>
      <c r="FS166" s="58">
        <v>-1.4200000000000001E-2</v>
      </c>
      <c r="FX166" s="56">
        <v>-1.7299999999999999E-2</v>
      </c>
      <c r="GC166" s="52">
        <v>2.0799999999999999E-2</v>
      </c>
      <c r="GI166" s="49">
        <v>7.1999999999999998E-3</v>
      </c>
      <c r="GN166" s="52">
        <v>1.3299999999999999E-2</v>
      </c>
      <c r="GS166" s="52">
        <v>5.9999999999999995E-4</v>
      </c>
      <c r="GY166" s="57">
        <v>-5.1999999999999998E-3</v>
      </c>
      <c r="GZ166" t="s">
        <v>0</v>
      </c>
      <c r="HD166" s="49">
        <v>2.75E-2</v>
      </c>
      <c r="HI166" s="60">
        <v>1.54E-2</v>
      </c>
      <c r="HN166" s="58">
        <v>-1.32E-2</v>
      </c>
      <c r="HS166" s="56">
        <v>6.7999999999999996E-3</v>
      </c>
      <c r="HY166" s="55">
        <v>1.04E-2</v>
      </c>
      <c r="ID166" s="58">
        <v>-4.3999999999999997E-2</v>
      </c>
      <c r="II166" s="56">
        <v>-7.4999999999999997E-3</v>
      </c>
      <c r="IN166" s="49">
        <v>1.11E-2</v>
      </c>
      <c r="IT166" s="60">
        <v>-2.01E-2</v>
      </c>
      <c r="IY166" s="57">
        <v>-7.1999999999999998E-3</v>
      </c>
      <c r="JD166" s="60">
        <v>5.5800000000000002E-2</v>
      </c>
      <c r="JI166" s="51">
        <v>-9.2999999999999992E-3</v>
      </c>
      <c r="JN166" s="51">
        <v>4.0899999999999999E-2</v>
      </c>
      <c r="JT166" s="58">
        <v>4.1000000000000003E-3</v>
      </c>
      <c r="JY166" s="58">
        <v>-3.3999999999999998E-3</v>
      </c>
      <c r="KD166" s="55">
        <v>1.32E-2</v>
      </c>
      <c r="KH166" t="s">
        <v>0</v>
      </c>
      <c r="KI166" s="49">
        <v>1.9400000000000001E-2</v>
      </c>
      <c r="KO166" s="56">
        <v>-2.7900000000000001E-2</v>
      </c>
      <c r="KT166" s="60">
        <v>-5.9999999999999995E-4</v>
      </c>
      <c r="KY166" s="55">
        <v>-7.1999999999999998E-3</v>
      </c>
      <c r="KZ166" t="s">
        <v>0</v>
      </c>
      <c r="LD166" s="53">
        <v>-2.0799999999999999E-2</v>
      </c>
      <c r="LI166" s="52">
        <v>-1.0500000000000001E-2</v>
      </c>
      <c r="LO166" s="56">
        <v>2.3999999999999998E-3</v>
      </c>
      <c r="LT166" s="51">
        <v>1.2999999999999999E-2</v>
      </c>
      <c r="LY166" s="49">
        <v>-9.5999999999999992E-3</v>
      </c>
      <c r="LZ166" t="s">
        <v>0</v>
      </c>
      <c r="MD166" s="56">
        <v>-3.9300000000000002E-2</v>
      </c>
      <c r="MJ166" s="58">
        <v>-8.5000000000000006E-3</v>
      </c>
      <c r="MO166" s="57">
        <v>4.5499999999999999E-2</v>
      </c>
      <c r="MT166" s="53">
        <v>-3.7900000000000003E-2</v>
      </c>
      <c r="MY166" s="51">
        <v>2.4199999999999999E-2</v>
      </c>
      <c r="NB166" s="17" t="s">
        <v>5</v>
      </c>
      <c r="NE166" s="29"/>
      <c r="NJ166" s="29"/>
      <c r="NO166" s="29"/>
      <c r="NT166" s="29"/>
      <c r="NY166" t="s">
        <v>0</v>
      </c>
      <c r="NZ166" s="29"/>
      <c r="OE166" s="29"/>
      <c r="OJ166" s="29"/>
      <c r="OO166" s="29"/>
      <c r="OT166" s="29"/>
      <c r="OZ166" s="29"/>
      <c r="PE166" s="29"/>
      <c r="PJ166" s="29"/>
      <c r="PO166" s="29"/>
      <c r="PT166" s="213"/>
    </row>
    <row r="167" spans="1:856" ht="15.75" thickBot="1" x14ac:dyDescent="0.3">
      <c r="FF167" s="213"/>
      <c r="FI167" s="56">
        <v>-3.5999999999999999E-3</v>
      </c>
      <c r="FN167" s="55">
        <v>-8.6E-3</v>
      </c>
      <c r="FS167" s="53">
        <v>-2.2200000000000001E-2</v>
      </c>
      <c r="FX167" s="58">
        <v>-2.46E-2</v>
      </c>
      <c r="GC167" s="57">
        <v>1.7100000000000001E-2</v>
      </c>
      <c r="GI167" s="58">
        <v>-2.0400000000000001E-2</v>
      </c>
      <c r="GN167" s="57">
        <v>-1.38E-2</v>
      </c>
      <c r="GS167" s="51">
        <v>-1.2999999999999999E-2</v>
      </c>
      <c r="GT167" t="s">
        <v>0</v>
      </c>
      <c r="GY167" s="51">
        <v>-0.1074</v>
      </c>
      <c r="HD167" s="51">
        <v>2.58E-2</v>
      </c>
      <c r="HI167" s="55">
        <v>8.0000000000000004E-4</v>
      </c>
      <c r="HN167" s="55">
        <v>-1.7399999999999999E-2</v>
      </c>
      <c r="HS167" s="55">
        <v>-9.5600000000000004E-2</v>
      </c>
      <c r="HY167" s="53">
        <v>-9.3799999999999994E-2</v>
      </c>
      <c r="ID167" s="56">
        <v>-5.9499999999999997E-2</v>
      </c>
      <c r="II167" s="58">
        <v>-2.5600000000000001E-2</v>
      </c>
      <c r="IN167" s="58">
        <v>-1.3100000000000001E-2</v>
      </c>
      <c r="IT167" s="53">
        <v>-2.5399999999999999E-2</v>
      </c>
      <c r="IY167" s="52">
        <v>-4.5199999999999997E-2</v>
      </c>
      <c r="JD167" s="55">
        <v>-1.8200000000000001E-2</v>
      </c>
      <c r="JI167" s="57">
        <v>-5.7799999999999997E-2</v>
      </c>
      <c r="JN167" s="56">
        <v>-4.0000000000000001E-3</v>
      </c>
      <c r="JT167" s="52">
        <v>-7.9299999999999995E-2</v>
      </c>
      <c r="JY167" s="49">
        <v>-6.6799999999999998E-2</v>
      </c>
      <c r="KD167" s="53">
        <v>-9.5999999999999992E-3</v>
      </c>
      <c r="KF167" t="s">
        <v>0</v>
      </c>
      <c r="KH167" t="s">
        <v>0</v>
      </c>
      <c r="KI167" s="52">
        <v>-8.8999999999999999E-3</v>
      </c>
      <c r="KO167" s="58">
        <v>-3.39E-2</v>
      </c>
      <c r="KT167" s="56">
        <v>-4.5999999999999999E-3</v>
      </c>
      <c r="KY167" s="57">
        <v>-1.4E-2</v>
      </c>
      <c r="LD167" s="60">
        <v>-2.8199999999999999E-2</v>
      </c>
      <c r="LI167" s="60">
        <v>-3.6700000000000003E-2</v>
      </c>
      <c r="LO167" s="57">
        <v>5.9999999999999995E-4</v>
      </c>
      <c r="LT167" s="53">
        <v>1.24E-2</v>
      </c>
      <c r="LY167" s="57">
        <v>-1.41E-2</v>
      </c>
      <c r="MD167" s="52">
        <v>-4.1799999999999997E-2</v>
      </c>
      <c r="MJ167" s="51">
        <v>-9.4000000000000004E-3</v>
      </c>
      <c r="MO167" s="53">
        <v>4.2099999999999999E-2</v>
      </c>
      <c r="MT167" s="58">
        <v>-4.1099999999999998E-2</v>
      </c>
      <c r="MY167" s="58">
        <v>7.4999999999999997E-3</v>
      </c>
      <c r="NB167" s="16" t="s">
        <v>4</v>
      </c>
      <c r="NE167" s="29"/>
      <c r="NF167" t="s">
        <v>0</v>
      </c>
      <c r="NI167" t="s">
        <v>0</v>
      </c>
      <c r="NJ167" s="29"/>
      <c r="NO167" s="29"/>
      <c r="NT167" s="29"/>
      <c r="NX167" t="s">
        <v>0</v>
      </c>
      <c r="NZ167" s="29"/>
      <c r="OB167" t="s">
        <v>0</v>
      </c>
      <c r="OC167" t="s">
        <v>0</v>
      </c>
      <c r="OE167" s="29"/>
      <c r="OI167" t="s">
        <v>0</v>
      </c>
      <c r="OJ167" s="29"/>
      <c r="OO167" s="29"/>
      <c r="OT167" s="29"/>
      <c r="OZ167" s="29"/>
      <c r="PE167" s="29"/>
      <c r="PJ167" s="29"/>
      <c r="PO167" s="29"/>
      <c r="PT167" s="213"/>
    </row>
    <row r="168" spans="1:856" ht="15.75" thickBot="1" x14ac:dyDescent="0.3">
      <c r="FF168" s="213"/>
      <c r="FI168" s="53">
        <v>-4.65E-2</v>
      </c>
      <c r="FN168" s="49">
        <v>-1.2800000000000001E-2</v>
      </c>
      <c r="FS168" s="49">
        <v>-2.24E-2</v>
      </c>
      <c r="FX168" s="53">
        <v>-3.44E-2</v>
      </c>
      <c r="GC168" s="55">
        <v>-4.3499999999999997E-2</v>
      </c>
      <c r="GD168" t="s">
        <v>0</v>
      </c>
      <c r="GI168" s="60">
        <v>-3.1899999999999998E-2</v>
      </c>
      <c r="GN168" s="60">
        <v>-1.5299999999999999E-2</v>
      </c>
      <c r="GS168" s="53">
        <v>-5.3100000000000001E-2</v>
      </c>
      <c r="GY168" s="55">
        <v>-0.12230000000000001</v>
      </c>
      <c r="HD168" s="52">
        <v>-6.2600000000000003E-2</v>
      </c>
      <c r="HI168" s="49">
        <v>-0.154</v>
      </c>
      <c r="HN168" s="51">
        <v>-0.1605</v>
      </c>
      <c r="HS168" s="60">
        <v>-0.10440000000000001</v>
      </c>
      <c r="HY168" s="56">
        <v>-9.5100000000000004E-2</v>
      </c>
      <c r="ID168" s="52">
        <v>-9.0499999999999997E-2</v>
      </c>
      <c r="IE168" t="s">
        <v>0</v>
      </c>
      <c r="II168" s="52">
        <v>-2.9499999999999998E-2</v>
      </c>
      <c r="IN168" s="55">
        <v>-3.0200000000000001E-2</v>
      </c>
      <c r="IP168" t="s">
        <v>0</v>
      </c>
      <c r="IT168" s="52">
        <v>-4.6300000000000001E-2</v>
      </c>
      <c r="IU168" t="s">
        <v>0</v>
      </c>
      <c r="IY168" s="51">
        <v>-6.7000000000000004E-2</v>
      </c>
      <c r="JD168" s="53">
        <v>-5.5199999999999999E-2</v>
      </c>
      <c r="JI168" s="56">
        <v>-6.1199999999999997E-2</v>
      </c>
      <c r="JN168" s="57">
        <v>-9.9199999999999997E-2</v>
      </c>
      <c r="JT168" s="57">
        <v>-0.14929999999999999</v>
      </c>
      <c r="JY168" s="51">
        <v>-7.5800000000000006E-2</v>
      </c>
      <c r="KD168" s="49">
        <v>-2.4E-2</v>
      </c>
      <c r="KI168" s="51">
        <v>-1.49E-2</v>
      </c>
      <c r="KO168" s="52">
        <v>-3.7600000000000001E-2</v>
      </c>
      <c r="KT168" s="53">
        <v>-2.1899999999999999E-2</v>
      </c>
      <c r="KY168" s="60">
        <v>-2.4500000000000001E-2</v>
      </c>
      <c r="LD168" s="49">
        <v>-2.87E-2</v>
      </c>
      <c r="LI168" s="55">
        <v>-4.9099999999999998E-2</v>
      </c>
      <c r="LO168" s="60">
        <v>-1.44E-2</v>
      </c>
      <c r="LT168" s="57">
        <v>-1.41E-2</v>
      </c>
      <c r="LY168" s="53">
        <v>-2.0400000000000001E-2</v>
      </c>
      <c r="MD168" s="55">
        <v>-5.8299999999999998E-2</v>
      </c>
      <c r="MJ168" s="60">
        <v>-4.2599999999999999E-2</v>
      </c>
      <c r="MO168" s="49">
        <v>-2.92E-2</v>
      </c>
      <c r="MT168" s="57">
        <v>-4.2900000000000001E-2</v>
      </c>
      <c r="MY168" s="56">
        <v>-2.2100000000000002E-2</v>
      </c>
      <c r="NB168" s="14" t="s">
        <v>3</v>
      </c>
      <c r="NE168" s="29"/>
      <c r="NJ168" s="29"/>
      <c r="NK168" t="s">
        <v>0</v>
      </c>
      <c r="NO168" s="29"/>
      <c r="NT168" s="29"/>
      <c r="NZ168" s="29"/>
      <c r="OC168" t="s">
        <v>0</v>
      </c>
      <c r="OE168" s="29"/>
      <c r="OJ168" s="29"/>
      <c r="OO168" s="29"/>
      <c r="OT168" s="29"/>
      <c r="OZ168" s="29"/>
      <c r="PE168" s="29"/>
      <c r="PJ168" s="29"/>
      <c r="PO168" s="29"/>
      <c r="PT168" s="213"/>
    </row>
    <row r="169" spans="1:856" ht="15.75" thickBot="1" x14ac:dyDescent="0.3">
      <c r="FF169" s="213"/>
      <c r="FI169" s="49">
        <v>-5.3100000000000001E-2</v>
      </c>
      <c r="FN169" s="53">
        <v>-3.6799999999999999E-2</v>
      </c>
      <c r="FO169" t="s">
        <v>0</v>
      </c>
      <c r="FS169" s="51">
        <v>-3.0499999999999999E-2</v>
      </c>
      <c r="FX169" s="55">
        <v>-3.7499999999999999E-2</v>
      </c>
      <c r="GC169" s="53">
        <v>-0.16830000000000001</v>
      </c>
      <c r="GI169" s="56">
        <v>-4.7E-2</v>
      </c>
      <c r="GN169" s="56">
        <v>-5.9299999999999999E-2</v>
      </c>
      <c r="GS169" s="49">
        <v>-6.9199999999999998E-2</v>
      </c>
      <c r="GY169" s="49">
        <v>-0.16020000000000001</v>
      </c>
      <c r="HD169" s="57">
        <v>-0.14760000000000001</v>
      </c>
      <c r="HI169" s="51">
        <v>-0.22239999999999999</v>
      </c>
      <c r="HJ169" t="s">
        <v>0</v>
      </c>
      <c r="HN169" s="49">
        <v>-0.2031</v>
      </c>
      <c r="HS169" s="57">
        <v>-0.31409999999999999</v>
      </c>
      <c r="HY169" s="58">
        <v>-9.9900000000000003E-2</v>
      </c>
      <c r="ID169" s="57">
        <v>-0.16289999999999999</v>
      </c>
      <c r="II169" s="55">
        <v>-3.5499999999999997E-2</v>
      </c>
      <c r="IN169" s="56">
        <v>-3.9399999999999998E-2</v>
      </c>
      <c r="IT169" s="57">
        <v>-5.6899999999999999E-2</v>
      </c>
      <c r="IY169" s="56">
        <v>-0.1033</v>
      </c>
      <c r="JD169" s="51">
        <v>-0.11890000000000001</v>
      </c>
      <c r="JI169" s="52">
        <v>-9.3299999999999994E-2</v>
      </c>
      <c r="JN169" s="52">
        <v>-0.1026</v>
      </c>
      <c r="JT169" s="56">
        <v>-0.16300000000000001</v>
      </c>
      <c r="JY169" s="55">
        <v>-9.01E-2</v>
      </c>
      <c r="KD169" s="58">
        <v>-3.0800000000000001E-2</v>
      </c>
      <c r="KI169" s="60">
        <v>-2.9600000000000001E-2</v>
      </c>
      <c r="KO169" s="57">
        <v>-5.6099999999999997E-2</v>
      </c>
      <c r="KT169" s="57">
        <v>-3.1600000000000003E-2</v>
      </c>
      <c r="KY169" s="49">
        <v>-3.7699999999999997E-2</v>
      </c>
      <c r="LD169" s="57">
        <v>-9.9900000000000003E-2</v>
      </c>
      <c r="LI169" s="57">
        <v>-4.9700000000000001E-2</v>
      </c>
      <c r="LO169" s="51">
        <v>-1.6299999999999999E-2</v>
      </c>
      <c r="LT169" s="60">
        <v>-7.1499999999999994E-2</v>
      </c>
      <c r="LY169" s="56">
        <v>-3.56E-2</v>
      </c>
      <c r="MD169" s="60">
        <v>-7.9500000000000001E-2</v>
      </c>
      <c r="MJ169" s="56">
        <v>-5.5E-2</v>
      </c>
      <c r="MK169" t="s">
        <v>0</v>
      </c>
      <c r="MO169" s="55">
        <v>-3.85E-2</v>
      </c>
      <c r="MR169" t="s">
        <v>0</v>
      </c>
      <c r="MT169" s="55">
        <v>-5.8099999999999999E-2</v>
      </c>
      <c r="MY169" s="49">
        <v>-0.1421</v>
      </c>
      <c r="NB169" s="3" t="s">
        <v>1</v>
      </c>
      <c r="NC169" t="s">
        <v>0</v>
      </c>
      <c r="NE169" s="29"/>
      <c r="NJ169" s="29"/>
      <c r="NO169" s="29"/>
      <c r="NT169" s="29"/>
      <c r="NZ169" s="29"/>
      <c r="OB169" t="s">
        <v>0</v>
      </c>
      <c r="OC169" t="s">
        <v>0</v>
      </c>
      <c r="OE169" s="29"/>
      <c r="OJ169" s="29"/>
      <c r="OO169" s="29"/>
      <c r="OT169" s="29"/>
      <c r="OZ169" s="29"/>
      <c r="PE169" s="29"/>
      <c r="PJ169" s="29"/>
      <c r="PO169" s="29"/>
      <c r="PT169" s="213"/>
      <c r="ST169" t="s">
        <v>0</v>
      </c>
    </row>
    <row r="170" spans="1:856" ht="15.75" thickBot="1" x14ac:dyDescent="0.3">
      <c r="FF170" s="213"/>
      <c r="FI170" s="51">
        <v>-7.8200000000000006E-2</v>
      </c>
      <c r="FN170" s="60">
        <v>-8.9899999999999994E-2</v>
      </c>
      <c r="FS170" s="60">
        <v>-5.16E-2</v>
      </c>
      <c r="FX170" s="52">
        <v>-7.7899999999999997E-2</v>
      </c>
      <c r="FY170" t="s">
        <v>0</v>
      </c>
      <c r="GC170" s="49">
        <v>-0.17530000000000001</v>
      </c>
      <c r="GI170" s="51">
        <v>-0.1241</v>
      </c>
      <c r="GN170" s="58">
        <v>-0.1014</v>
      </c>
      <c r="GS170" s="60">
        <v>-0.1132</v>
      </c>
      <c r="GY170" s="53">
        <v>-0.1744</v>
      </c>
      <c r="HB170" t="s">
        <v>0</v>
      </c>
      <c r="HD170" s="55">
        <v>-0.16</v>
      </c>
      <c r="HG170" t="s">
        <v>0</v>
      </c>
      <c r="HI170" s="53">
        <v>-0.37140000000000001</v>
      </c>
      <c r="HN170" s="53">
        <v>-0.2651</v>
      </c>
      <c r="HS170" s="52">
        <v>-0.32219999999999999</v>
      </c>
      <c r="HY170" s="49">
        <v>-0.11260000000000001</v>
      </c>
      <c r="ID170" s="60">
        <v>-0.1673</v>
      </c>
      <c r="II170" s="49">
        <v>-6.8000000000000005E-2</v>
      </c>
      <c r="IN170" s="51">
        <v>-7.2599999999999998E-2</v>
      </c>
      <c r="IT170" s="55">
        <v>-5.8400000000000001E-2</v>
      </c>
      <c r="IY170" s="58">
        <v>-0.10730000000000001</v>
      </c>
      <c r="JD170" s="49">
        <v>-0.21990000000000001</v>
      </c>
      <c r="JI170" s="60">
        <v>-0.1138</v>
      </c>
      <c r="JJ170" t="s">
        <v>0</v>
      </c>
      <c r="JK170" t="s">
        <v>0</v>
      </c>
      <c r="JN170" s="60">
        <v>-0.121</v>
      </c>
      <c r="JT170" s="60">
        <v>-0.30399999999999999</v>
      </c>
      <c r="JU170" t="s">
        <v>0</v>
      </c>
      <c r="JY170" s="53">
        <v>-0.1191</v>
      </c>
      <c r="KD170" s="51">
        <v>-0.10780000000000001</v>
      </c>
      <c r="KE170" t="s">
        <v>0</v>
      </c>
      <c r="KI170" s="55">
        <v>-5.96E-2</v>
      </c>
      <c r="KN170" t="s">
        <v>0</v>
      </c>
      <c r="KO170" s="60">
        <v>-7.9699999999999993E-2</v>
      </c>
      <c r="KT170" s="55">
        <v>-7.3599999999999999E-2</v>
      </c>
      <c r="KU170" t="s">
        <v>0</v>
      </c>
      <c r="KW170" t="s">
        <v>0</v>
      </c>
      <c r="KY170" s="51">
        <v>-4.9700000000000001E-2</v>
      </c>
      <c r="LD170" s="52">
        <v>-0.13250000000000001</v>
      </c>
      <c r="LI170" s="49">
        <v>-6.88E-2</v>
      </c>
      <c r="LO170" s="49">
        <v>-3.9800000000000002E-2</v>
      </c>
      <c r="LT170" s="49">
        <v>-7.8600000000000003E-2</v>
      </c>
      <c r="LY170" s="58">
        <v>-4.3200000000000002E-2</v>
      </c>
      <c r="MD170" s="57">
        <v>-0.11310000000000001</v>
      </c>
      <c r="MJ170" s="53">
        <v>-5.8999999999999997E-2</v>
      </c>
      <c r="MO170" s="51">
        <v>-0.2797</v>
      </c>
      <c r="MQ170" t="s">
        <v>0</v>
      </c>
      <c r="MT170" s="56">
        <v>-6.8599999999999994E-2</v>
      </c>
      <c r="MY170" s="53">
        <v>-0.17710000000000001</v>
      </c>
      <c r="NA170" t="s">
        <v>0</v>
      </c>
      <c r="NB170" t="s">
        <v>0</v>
      </c>
      <c r="NE170" s="29"/>
      <c r="NH170" t="s">
        <v>0</v>
      </c>
      <c r="NJ170" s="29"/>
      <c r="NL170" t="s">
        <v>0</v>
      </c>
      <c r="NO170" s="29"/>
      <c r="NQ170" t="s">
        <v>0</v>
      </c>
      <c r="NT170" s="29"/>
      <c r="NV170" t="s">
        <v>0</v>
      </c>
      <c r="NX170" t="s">
        <v>0</v>
      </c>
      <c r="NZ170" s="29"/>
      <c r="OB170" t="s">
        <v>0</v>
      </c>
      <c r="OC170" t="s">
        <v>0</v>
      </c>
      <c r="OE170" s="29"/>
      <c r="OG170" t="s">
        <v>0</v>
      </c>
      <c r="OJ170" s="29"/>
      <c r="OM170" t="s">
        <v>0</v>
      </c>
      <c r="OO170" s="29"/>
      <c r="OT170" s="29"/>
      <c r="OZ170" s="29"/>
      <c r="PE170" s="29"/>
      <c r="PJ170" s="29"/>
      <c r="PO170" s="29"/>
      <c r="PT170" s="213"/>
    </row>
    <row r="171" spans="1:856" ht="15.75" thickBot="1" x14ac:dyDescent="0.3">
      <c r="FF171" s="213"/>
      <c r="HX171" t="s">
        <v>0</v>
      </c>
      <c r="IA171" t="s">
        <v>0</v>
      </c>
      <c r="IL171" t="s">
        <v>0</v>
      </c>
      <c r="JD171" t="s">
        <v>0</v>
      </c>
      <c r="JP171" t="s">
        <v>0</v>
      </c>
      <c r="JU171" t="s">
        <v>0</v>
      </c>
      <c r="JW171" t="s">
        <v>0</v>
      </c>
      <c r="JY171" t="s">
        <v>0</v>
      </c>
      <c r="JZ171" t="s">
        <v>0</v>
      </c>
      <c r="KB171" t="s">
        <v>0</v>
      </c>
      <c r="KC171" t="s">
        <v>0</v>
      </c>
      <c r="KF171" t="s">
        <v>0</v>
      </c>
      <c r="KM171" t="s">
        <v>0</v>
      </c>
      <c r="KN171" t="s">
        <v>0</v>
      </c>
      <c r="KP171" t="s">
        <v>0</v>
      </c>
      <c r="KR171" t="s">
        <v>0</v>
      </c>
      <c r="KU171" t="s">
        <v>0</v>
      </c>
      <c r="KX171" t="s">
        <v>0</v>
      </c>
      <c r="KY171" t="s">
        <v>0</v>
      </c>
      <c r="LB171" t="s">
        <v>0</v>
      </c>
      <c r="LN171" t="s">
        <v>0</v>
      </c>
      <c r="LQ171" t="s">
        <v>0</v>
      </c>
      <c r="LS171" t="s">
        <v>0</v>
      </c>
      <c r="MI171" t="s">
        <v>0</v>
      </c>
      <c r="MK171" t="s">
        <v>0</v>
      </c>
      <c r="MS171" t="s">
        <v>0</v>
      </c>
      <c r="MU171" t="s">
        <v>0</v>
      </c>
      <c r="PT171" s="213"/>
    </row>
    <row r="172" spans="1:856" s="44" customFormat="1" ht="15.75" thickBo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t="s">
        <v>0</v>
      </c>
      <c r="O172" t="s">
        <v>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FF172" s="214"/>
      <c r="FR172" s="44" t="s">
        <v>0</v>
      </c>
      <c r="LS172" s="44" t="s">
        <v>0</v>
      </c>
      <c r="MH172" s="44" t="s">
        <v>0</v>
      </c>
      <c r="PT172" s="214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</row>
    <row r="173" spans="1:856" ht="15.75" thickBot="1" x14ac:dyDescent="0.3">
      <c r="N173" t="s">
        <v>0</v>
      </c>
      <c r="O173" t="s">
        <v>0</v>
      </c>
      <c r="FF173" s="213"/>
      <c r="GY173" t="s">
        <v>0</v>
      </c>
      <c r="GZ173" s="10" t="s">
        <v>0</v>
      </c>
      <c r="HA173" t="s">
        <v>0</v>
      </c>
      <c r="HB173" s="25" t="s">
        <v>0</v>
      </c>
      <c r="HC173" t="s">
        <v>0</v>
      </c>
      <c r="HH173" s="136">
        <v>43526</v>
      </c>
      <c r="HI173" s="136">
        <v>43527</v>
      </c>
      <c r="HJ173" s="136">
        <v>43528</v>
      </c>
      <c r="HK173" s="136">
        <v>43529</v>
      </c>
      <c r="HL173" s="136">
        <v>43896</v>
      </c>
      <c r="HM173" s="136">
        <v>43533</v>
      </c>
      <c r="HN173" s="136">
        <v>43534</v>
      </c>
      <c r="HO173" s="136">
        <v>43535</v>
      </c>
      <c r="HP173" s="136">
        <v>43536</v>
      </c>
      <c r="HQ173" s="136">
        <v>43537</v>
      </c>
      <c r="HR173" s="136">
        <v>43540</v>
      </c>
      <c r="HS173" s="136">
        <v>43541</v>
      </c>
      <c r="HT173" s="136">
        <v>43542</v>
      </c>
      <c r="HU173" s="136">
        <v>43543</v>
      </c>
      <c r="HV173" s="136">
        <v>43544</v>
      </c>
      <c r="HW173" s="136">
        <v>43547</v>
      </c>
      <c r="HX173" s="136">
        <v>43548</v>
      </c>
      <c r="HY173" s="136">
        <v>43549</v>
      </c>
      <c r="HZ173" s="136">
        <v>43550</v>
      </c>
      <c r="IA173" s="136">
        <v>43551</v>
      </c>
      <c r="IB173" s="136">
        <v>43554</v>
      </c>
      <c r="IC173" s="136">
        <v>43555</v>
      </c>
      <c r="ID173" s="136">
        <v>43556</v>
      </c>
      <c r="IE173" s="136">
        <v>43557</v>
      </c>
      <c r="IF173" s="136">
        <v>43558</v>
      </c>
      <c r="IG173" s="136">
        <v>43561</v>
      </c>
      <c r="IH173" s="136">
        <v>43562</v>
      </c>
      <c r="II173" s="136">
        <v>43563</v>
      </c>
      <c r="IJ173" s="136">
        <v>43564</v>
      </c>
      <c r="IK173" s="136">
        <v>43565</v>
      </c>
      <c r="IL173" s="136">
        <v>43568</v>
      </c>
      <c r="IM173" s="136">
        <v>43569</v>
      </c>
      <c r="IN173" s="136">
        <v>43570</v>
      </c>
      <c r="IO173" s="136">
        <v>43571</v>
      </c>
      <c r="IP173" s="136">
        <v>43572</v>
      </c>
      <c r="IQ173" s="136">
        <v>43575</v>
      </c>
      <c r="IR173" s="136">
        <v>43576</v>
      </c>
      <c r="IS173" s="136">
        <v>43577</v>
      </c>
      <c r="IT173" s="136">
        <v>43578</v>
      </c>
      <c r="IU173" s="136">
        <v>43579</v>
      </c>
      <c r="IV173" s="136">
        <v>43582</v>
      </c>
      <c r="IW173" s="136">
        <v>43583</v>
      </c>
      <c r="IX173" s="136">
        <v>43584</v>
      </c>
      <c r="IY173" s="136">
        <v>43585</v>
      </c>
      <c r="IZ173" s="136">
        <v>43586</v>
      </c>
      <c r="JA173" s="136">
        <v>43589</v>
      </c>
      <c r="JB173" s="136">
        <v>43590</v>
      </c>
      <c r="JC173" s="136">
        <v>43591</v>
      </c>
      <c r="JD173" s="136">
        <v>43592</v>
      </c>
      <c r="JE173" s="136">
        <v>43593</v>
      </c>
      <c r="JF173" s="136">
        <v>43596</v>
      </c>
      <c r="JG173" s="136">
        <v>43597</v>
      </c>
      <c r="JH173" s="136">
        <v>43598</v>
      </c>
      <c r="JI173" s="136">
        <v>43599</v>
      </c>
      <c r="JJ173" s="136">
        <v>43600</v>
      </c>
      <c r="JK173" s="136">
        <v>43603</v>
      </c>
      <c r="JL173" s="136">
        <v>43604</v>
      </c>
      <c r="JM173" s="136">
        <v>43605</v>
      </c>
      <c r="JN173" s="136">
        <v>43606</v>
      </c>
      <c r="JO173" s="136">
        <v>43607</v>
      </c>
      <c r="JP173" s="136">
        <v>43610</v>
      </c>
      <c r="JQ173" s="136">
        <v>43611</v>
      </c>
      <c r="JR173" s="136">
        <v>43612</v>
      </c>
      <c r="JS173" s="136">
        <v>43613</v>
      </c>
      <c r="JT173" s="136">
        <v>43614</v>
      </c>
      <c r="JU173" s="136">
        <v>43617</v>
      </c>
      <c r="JV173" s="136">
        <v>43618</v>
      </c>
      <c r="JW173" s="136">
        <v>43619</v>
      </c>
      <c r="JX173" s="136">
        <v>43620</v>
      </c>
      <c r="JY173" s="136" t="s">
        <v>29</v>
      </c>
      <c r="JZ173" s="136">
        <v>43624</v>
      </c>
      <c r="KA173" s="136">
        <v>43625</v>
      </c>
      <c r="KB173" s="136">
        <v>43626</v>
      </c>
      <c r="KC173" s="136">
        <v>43627</v>
      </c>
      <c r="KD173" s="136">
        <v>43628</v>
      </c>
      <c r="KE173" s="136">
        <v>43631</v>
      </c>
      <c r="KF173" s="136">
        <v>43632</v>
      </c>
      <c r="KG173" s="136">
        <v>43633</v>
      </c>
      <c r="KH173" s="136">
        <v>43634</v>
      </c>
      <c r="KI173" s="136">
        <v>43635</v>
      </c>
      <c r="KJ173" s="136">
        <v>43638</v>
      </c>
      <c r="KK173" s="136">
        <v>43639</v>
      </c>
      <c r="KL173" s="136">
        <v>43640</v>
      </c>
      <c r="KM173" s="136">
        <v>43641</v>
      </c>
      <c r="KN173" s="136">
        <v>43642</v>
      </c>
      <c r="KO173" s="136">
        <v>43645</v>
      </c>
      <c r="KP173" s="136">
        <v>43646</v>
      </c>
      <c r="KQ173" s="136">
        <v>43647</v>
      </c>
      <c r="KR173" s="136" t="s">
        <v>186</v>
      </c>
      <c r="KS173" s="136">
        <v>44015</v>
      </c>
      <c r="KT173" s="136">
        <v>43652</v>
      </c>
      <c r="KU173" s="136">
        <v>43653</v>
      </c>
      <c r="KV173" s="136">
        <v>43654</v>
      </c>
      <c r="KW173" s="136">
        <v>43655</v>
      </c>
      <c r="KX173" s="136">
        <v>43656</v>
      </c>
      <c r="KY173" s="136">
        <v>43659</v>
      </c>
      <c r="KZ173" s="136">
        <v>43660</v>
      </c>
      <c r="LA173" s="136">
        <v>43661</v>
      </c>
      <c r="LB173" s="136">
        <v>43662</v>
      </c>
      <c r="LC173" s="136">
        <v>43663</v>
      </c>
      <c r="LD173" s="136">
        <v>43666</v>
      </c>
      <c r="LE173" s="136">
        <v>43667</v>
      </c>
      <c r="LF173" s="136">
        <v>43668</v>
      </c>
      <c r="LG173" s="136">
        <v>43669</v>
      </c>
      <c r="LH173" s="136">
        <v>43670</v>
      </c>
      <c r="LI173" s="136">
        <v>43673</v>
      </c>
      <c r="LJ173" s="136">
        <v>43674</v>
      </c>
      <c r="LK173" s="136">
        <v>43675</v>
      </c>
      <c r="LL173" s="136">
        <v>43676</v>
      </c>
      <c r="LM173" s="136">
        <v>43677</v>
      </c>
      <c r="LN173" s="136">
        <v>44046</v>
      </c>
      <c r="LO173" s="136">
        <v>44047</v>
      </c>
      <c r="LP173" s="136">
        <v>44048</v>
      </c>
      <c r="LQ173" s="136">
        <v>44049</v>
      </c>
      <c r="LR173" s="136">
        <v>44050</v>
      </c>
      <c r="LS173" s="136">
        <v>44053</v>
      </c>
      <c r="LT173" s="136">
        <v>44054</v>
      </c>
      <c r="LU173" s="136">
        <v>44055</v>
      </c>
      <c r="LV173" s="136">
        <v>44056</v>
      </c>
      <c r="LW173" s="136">
        <v>44057</v>
      </c>
      <c r="LX173" s="136">
        <v>44060</v>
      </c>
      <c r="LY173" s="136">
        <v>44061</v>
      </c>
      <c r="LZ173" s="136">
        <v>44062</v>
      </c>
      <c r="MA173" s="136">
        <v>44063</v>
      </c>
      <c r="MB173" s="136">
        <v>44064</v>
      </c>
      <c r="MC173" s="136">
        <v>44067</v>
      </c>
      <c r="MD173" s="136">
        <v>44068</v>
      </c>
      <c r="ME173" s="136">
        <v>44069</v>
      </c>
      <c r="MF173" s="136">
        <v>44070</v>
      </c>
      <c r="MG173" s="136">
        <v>44071</v>
      </c>
      <c r="MH173" s="136">
        <v>44074</v>
      </c>
      <c r="MI173" s="136">
        <v>44075</v>
      </c>
      <c r="MJ173" s="136">
        <v>44076</v>
      </c>
      <c r="MK173" s="136">
        <v>44077</v>
      </c>
      <c r="ML173" s="136">
        <v>44078</v>
      </c>
      <c r="MM173" s="136">
        <v>44081</v>
      </c>
      <c r="MN173" s="136">
        <v>44082</v>
      </c>
      <c r="MO173" s="136">
        <v>44083</v>
      </c>
      <c r="MP173" s="136">
        <v>44084</v>
      </c>
      <c r="MQ173" s="136">
        <v>44085</v>
      </c>
      <c r="MR173" s="136">
        <v>44088</v>
      </c>
      <c r="MS173" s="136">
        <v>44089</v>
      </c>
      <c r="MT173" s="136">
        <v>44090</v>
      </c>
      <c r="MU173" s="136">
        <v>44091</v>
      </c>
      <c r="MV173" s="136">
        <v>44092</v>
      </c>
      <c r="MW173" s="136">
        <v>44095</v>
      </c>
      <c r="MX173" s="136">
        <v>44096</v>
      </c>
      <c r="MY173" s="136">
        <v>44097</v>
      </c>
      <c r="MZ173" s="136">
        <v>44098</v>
      </c>
      <c r="NA173" s="136">
        <v>44099</v>
      </c>
      <c r="NB173" s="136">
        <v>44102</v>
      </c>
      <c r="NC173" s="136">
        <v>44103</v>
      </c>
      <c r="ND173" s="136">
        <v>44104</v>
      </c>
      <c r="NG173" t="s">
        <v>0</v>
      </c>
      <c r="PT173" s="213"/>
    </row>
    <row r="174" spans="1:856" ht="15.75" thickBot="1" x14ac:dyDescent="0.3">
      <c r="P174" t="s">
        <v>0</v>
      </c>
      <c r="AG174" t="s">
        <v>0</v>
      </c>
      <c r="AH174" t="s">
        <v>0</v>
      </c>
      <c r="FF174" s="213"/>
      <c r="GW174" t="s">
        <v>0</v>
      </c>
      <c r="GZ174" s="10"/>
      <c r="HB174" t="s">
        <v>0</v>
      </c>
      <c r="HH174" s="228" t="s">
        <v>144</v>
      </c>
      <c r="HI174" s="243" t="s">
        <v>144</v>
      </c>
      <c r="HJ174" s="243" t="s">
        <v>144</v>
      </c>
      <c r="HK174" s="243" t="s">
        <v>144</v>
      </c>
      <c r="HL174" s="243" t="s">
        <v>148</v>
      </c>
      <c r="HM174" s="243" t="s">
        <v>142</v>
      </c>
      <c r="HN174" s="242" t="s">
        <v>145</v>
      </c>
      <c r="HO174" s="242" t="s">
        <v>150</v>
      </c>
      <c r="HP174" s="242" t="s">
        <v>145</v>
      </c>
      <c r="HQ174" s="242" t="s">
        <v>145</v>
      </c>
      <c r="HR174" s="242" t="s">
        <v>145</v>
      </c>
      <c r="HS174" s="242" t="s">
        <v>151</v>
      </c>
      <c r="HT174" s="242" t="s">
        <v>151</v>
      </c>
      <c r="HU174" s="242" t="s">
        <v>151</v>
      </c>
      <c r="HV174" s="243" t="s">
        <v>151</v>
      </c>
      <c r="HW174" s="243" t="s">
        <v>151</v>
      </c>
      <c r="HX174" s="243" t="s">
        <v>151</v>
      </c>
      <c r="HY174" s="243" t="s">
        <v>151</v>
      </c>
      <c r="HZ174" s="243" t="s">
        <v>151</v>
      </c>
      <c r="IA174" s="243" t="s">
        <v>148</v>
      </c>
      <c r="IB174" s="243" t="s">
        <v>146</v>
      </c>
      <c r="IC174" s="243" t="s">
        <v>151</v>
      </c>
      <c r="ID174" s="242" t="s">
        <v>151</v>
      </c>
      <c r="IE174" s="242" t="s">
        <v>148</v>
      </c>
      <c r="IF174" s="242" t="s">
        <v>190</v>
      </c>
      <c r="IG174" s="242" t="s">
        <v>144</v>
      </c>
      <c r="IH174" s="243" t="s">
        <v>147</v>
      </c>
      <c r="II174" s="243" t="s">
        <v>145</v>
      </c>
      <c r="IJ174" s="243" t="s">
        <v>145</v>
      </c>
      <c r="IK174" s="243" t="s">
        <v>142</v>
      </c>
      <c r="IL174" s="243" t="s">
        <v>149</v>
      </c>
      <c r="IM174" s="243" t="s">
        <v>151</v>
      </c>
      <c r="IN174" s="242" t="s">
        <v>151</v>
      </c>
      <c r="IO174" s="242" t="s">
        <v>142</v>
      </c>
      <c r="IP174" s="242" t="s">
        <v>142</v>
      </c>
      <c r="IQ174" s="242" t="s">
        <v>189</v>
      </c>
      <c r="IR174" s="242" t="s">
        <v>147</v>
      </c>
      <c r="IS174" s="242" t="s">
        <v>143</v>
      </c>
      <c r="IT174" s="243" t="s">
        <v>143</v>
      </c>
      <c r="IU174" s="243" t="s">
        <v>143</v>
      </c>
      <c r="IV174" s="243" t="s">
        <v>144</v>
      </c>
      <c r="IW174" s="243" t="s">
        <v>145</v>
      </c>
      <c r="IX174" s="243" t="s">
        <v>148</v>
      </c>
      <c r="IY174" s="243" t="s">
        <v>151</v>
      </c>
      <c r="IZ174" s="242" t="s">
        <v>146</v>
      </c>
      <c r="JA174" s="242" t="s">
        <v>142</v>
      </c>
      <c r="JB174" s="242" t="s">
        <v>142</v>
      </c>
      <c r="JC174" s="242" t="s">
        <v>148</v>
      </c>
      <c r="JD174" s="243" t="s">
        <v>147</v>
      </c>
      <c r="JE174" s="243" t="s">
        <v>145</v>
      </c>
      <c r="JF174" s="242" t="s">
        <v>144</v>
      </c>
      <c r="JG174" s="242" t="s">
        <v>145</v>
      </c>
      <c r="JH174" s="242" t="s">
        <v>149</v>
      </c>
      <c r="JI174" s="242" t="s">
        <v>142</v>
      </c>
      <c r="JJ174" s="242" t="s">
        <v>151</v>
      </c>
      <c r="JK174" s="243" t="s">
        <v>145</v>
      </c>
      <c r="JL174" s="243" t="s">
        <v>145</v>
      </c>
      <c r="JM174" s="243" t="s">
        <v>148</v>
      </c>
      <c r="JN174" s="243" t="s">
        <v>148</v>
      </c>
      <c r="JO174" s="242" t="s">
        <v>148</v>
      </c>
      <c r="JP174" s="242" t="s">
        <v>145</v>
      </c>
      <c r="JQ174" s="243" t="s">
        <v>142</v>
      </c>
      <c r="JR174" s="243" t="s">
        <v>142</v>
      </c>
      <c r="JS174" s="243" t="s">
        <v>142</v>
      </c>
      <c r="JT174" s="243" t="s">
        <v>149</v>
      </c>
      <c r="JU174" s="243" t="s">
        <v>142</v>
      </c>
      <c r="JV174" s="243" t="s">
        <v>142</v>
      </c>
      <c r="JW174" s="243" t="s">
        <v>142</v>
      </c>
      <c r="JX174" s="243" t="s">
        <v>142</v>
      </c>
      <c r="JY174" s="242" t="s">
        <v>142</v>
      </c>
      <c r="JZ174" s="243" t="s">
        <v>142</v>
      </c>
      <c r="KA174" s="242" t="s">
        <v>142</v>
      </c>
      <c r="KB174" s="243" t="s">
        <v>151</v>
      </c>
      <c r="KC174" s="242" t="s">
        <v>151</v>
      </c>
      <c r="KD174" s="242" t="s">
        <v>151</v>
      </c>
      <c r="KE174" s="242" t="s">
        <v>151</v>
      </c>
      <c r="KF174" s="242" t="s">
        <v>151</v>
      </c>
      <c r="KG174" s="242" t="s">
        <v>151</v>
      </c>
      <c r="KH174" s="242" t="s">
        <v>144</v>
      </c>
      <c r="KI174" s="242" t="s">
        <v>148</v>
      </c>
      <c r="KJ174" s="243" t="s">
        <v>145</v>
      </c>
      <c r="KK174" s="243" t="s">
        <v>142</v>
      </c>
      <c r="KL174" s="242" t="s">
        <v>198</v>
      </c>
      <c r="KM174" s="242" t="s">
        <v>145</v>
      </c>
      <c r="KN174" s="242" t="s">
        <v>143</v>
      </c>
      <c r="KO174" s="242" t="s">
        <v>142</v>
      </c>
      <c r="KP174" s="243" t="s">
        <v>143</v>
      </c>
      <c r="KQ174" s="243" t="s">
        <v>145</v>
      </c>
      <c r="KR174" s="243" t="s">
        <v>145</v>
      </c>
      <c r="KS174" s="243" t="s">
        <v>151</v>
      </c>
      <c r="KT174" s="243" t="s">
        <v>149</v>
      </c>
      <c r="KU174" s="243" t="s">
        <v>142</v>
      </c>
      <c r="KV174" s="243" t="s">
        <v>142</v>
      </c>
      <c r="KW174" s="242" t="s">
        <v>151</v>
      </c>
      <c r="KX174" s="242" t="s">
        <v>151</v>
      </c>
      <c r="KY174" s="242" t="s">
        <v>142</v>
      </c>
      <c r="KZ174" s="242" t="s">
        <v>142</v>
      </c>
      <c r="LA174" s="243" t="s">
        <v>151</v>
      </c>
      <c r="LB174" s="242" t="s">
        <v>142</v>
      </c>
      <c r="LC174" s="243" t="s">
        <v>151</v>
      </c>
      <c r="LD174" s="243" t="s">
        <v>151</v>
      </c>
      <c r="LE174" s="243" t="s">
        <v>151</v>
      </c>
      <c r="LF174" s="243" t="s">
        <v>151</v>
      </c>
      <c r="LG174" s="243" t="s">
        <v>151</v>
      </c>
      <c r="LH174" s="243" t="s">
        <v>151</v>
      </c>
      <c r="LI174" s="243" t="s">
        <v>302</v>
      </c>
      <c r="LJ174" s="243" t="s">
        <v>151</v>
      </c>
      <c r="LK174" s="243" t="s">
        <v>151</v>
      </c>
      <c r="LL174" s="243" t="s">
        <v>151</v>
      </c>
      <c r="LM174" s="242" t="s">
        <v>151</v>
      </c>
      <c r="LN174" s="242" t="s">
        <v>151</v>
      </c>
      <c r="LO174" s="242" t="s">
        <v>142</v>
      </c>
      <c r="LP174" s="243" t="s">
        <v>151</v>
      </c>
      <c r="LQ174" s="243" t="s">
        <v>151</v>
      </c>
      <c r="LR174" s="242" t="s">
        <v>142</v>
      </c>
      <c r="LS174" s="242" t="s">
        <v>142</v>
      </c>
      <c r="LT174" s="242" t="s">
        <v>148</v>
      </c>
      <c r="LU174" s="242" t="s">
        <v>148</v>
      </c>
      <c r="LV174" s="242" t="s">
        <v>148</v>
      </c>
      <c r="LW174" s="243" t="s">
        <v>148</v>
      </c>
      <c r="LX174" s="243" t="s">
        <v>148</v>
      </c>
      <c r="LY174" s="243" t="s">
        <v>142</v>
      </c>
      <c r="LZ174" s="242" t="s">
        <v>142</v>
      </c>
      <c r="MA174" s="243" t="s">
        <v>142</v>
      </c>
      <c r="MB174" s="242" t="s">
        <v>149</v>
      </c>
      <c r="MC174" s="242" t="s">
        <v>145</v>
      </c>
      <c r="MD174" s="243" t="s">
        <v>148</v>
      </c>
      <c r="ME174" s="243" t="s">
        <v>151</v>
      </c>
      <c r="MF174" s="243" t="s">
        <v>142</v>
      </c>
      <c r="MG174" s="243" t="s">
        <v>151</v>
      </c>
      <c r="MH174" s="243" t="s">
        <v>151</v>
      </c>
      <c r="MI174" s="242" t="s">
        <v>151</v>
      </c>
      <c r="MJ174" s="242" t="s">
        <v>142</v>
      </c>
      <c r="MK174" s="242" t="s">
        <v>148</v>
      </c>
      <c r="ML174" s="242" t="s">
        <v>148</v>
      </c>
      <c r="MM174" s="242" t="s">
        <v>145</v>
      </c>
      <c r="MN174" s="242" t="s">
        <v>142</v>
      </c>
      <c r="MO174" s="242" t="s">
        <v>142</v>
      </c>
      <c r="MP174" s="242" t="s">
        <v>151</v>
      </c>
      <c r="MQ174" s="243" t="s">
        <v>142</v>
      </c>
      <c r="MR174" s="243" t="s">
        <v>190</v>
      </c>
      <c r="MS174" s="243" t="s">
        <v>190</v>
      </c>
      <c r="MT174" s="243" t="s">
        <v>144</v>
      </c>
      <c r="MU174" s="243" t="s">
        <v>148</v>
      </c>
      <c r="MV174" s="243" t="s">
        <v>148</v>
      </c>
      <c r="MW174" s="242" t="s">
        <v>148</v>
      </c>
      <c r="MX174" s="242" t="s">
        <v>142</v>
      </c>
      <c r="MY174" s="242" t="s">
        <v>142</v>
      </c>
      <c r="MZ174" s="242" t="s">
        <v>142</v>
      </c>
      <c r="NA174" s="242" t="s">
        <v>151</v>
      </c>
      <c r="NG174" t="s">
        <v>0</v>
      </c>
      <c r="OS174" t="s">
        <v>0</v>
      </c>
      <c r="OX174" t="s">
        <v>0</v>
      </c>
      <c r="PT174" s="213"/>
    </row>
    <row r="175" spans="1:856" x14ac:dyDescent="0.25">
      <c r="N175" t="s">
        <v>0</v>
      </c>
      <c r="BR175" t="s">
        <v>0</v>
      </c>
      <c r="FF175" s="213"/>
      <c r="FX175" t="s">
        <v>0</v>
      </c>
      <c r="GS175" t="s">
        <v>0</v>
      </c>
      <c r="HC175" t="s">
        <v>0</v>
      </c>
      <c r="HH175" s="234" t="s">
        <v>9</v>
      </c>
      <c r="HI175" s="234" t="s">
        <v>9</v>
      </c>
      <c r="HJ175" s="234" t="s">
        <v>9</v>
      </c>
      <c r="HK175" s="234" t="s">
        <v>9</v>
      </c>
      <c r="HL175" s="234" t="s">
        <v>9</v>
      </c>
      <c r="HM175" s="234" t="s">
        <v>9</v>
      </c>
      <c r="HN175" s="234" t="s">
        <v>9</v>
      </c>
      <c r="HO175" s="234" t="s">
        <v>9</v>
      </c>
      <c r="HP175" s="234" t="s">
        <v>9</v>
      </c>
      <c r="HQ175" s="234" t="s">
        <v>9</v>
      </c>
      <c r="HR175" s="234" t="s">
        <v>9</v>
      </c>
      <c r="HS175" s="234" t="s">
        <v>9</v>
      </c>
      <c r="HT175" s="234" t="s">
        <v>9</v>
      </c>
      <c r="HU175" s="234" t="s">
        <v>9</v>
      </c>
      <c r="HV175" s="234" t="s">
        <v>9</v>
      </c>
      <c r="HW175" s="234" t="s">
        <v>9</v>
      </c>
      <c r="HX175" s="234" t="s">
        <v>9</v>
      </c>
      <c r="HY175" s="234" t="s">
        <v>9</v>
      </c>
      <c r="HZ175" s="234" t="s">
        <v>9</v>
      </c>
      <c r="IA175" s="234" t="s">
        <v>9</v>
      </c>
      <c r="IB175" s="234" t="s">
        <v>9</v>
      </c>
      <c r="IC175" s="234" t="s">
        <v>9</v>
      </c>
      <c r="ID175" s="234" t="s">
        <v>9</v>
      </c>
      <c r="IE175" s="234" t="s">
        <v>9</v>
      </c>
      <c r="IF175" s="234" t="s">
        <v>9</v>
      </c>
      <c r="IG175" s="234" t="s">
        <v>9</v>
      </c>
      <c r="IH175" s="234" t="s">
        <v>9</v>
      </c>
      <c r="II175" s="234" t="s">
        <v>9</v>
      </c>
      <c r="IJ175" s="234" t="s">
        <v>9</v>
      </c>
      <c r="IK175" s="234" t="s">
        <v>9</v>
      </c>
      <c r="IL175" s="234" t="s">
        <v>9</v>
      </c>
      <c r="IM175" s="234" t="s">
        <v>9</v>
      </c>
      <c r="IN175" s="234" t="s">
        <v>9</v>
      </c>
      <c r="IO175" s="234" t="s">
        <v>9</v>
      </c>
      <c r="IP175" s="234" t="s">
        <v>9</v>
      </c>
      <c r="IQ175" s="234" t="s">
        <v>9</v>
      </c>
      <c r="IR175" s="234" t="s">
        <v>9</v>
      </c>
      <c r="IS175" s="234" t="s">
        <v>9</v>
      </c>
      <c r="IT175" s="234" t="s">
        <v>9</v>
      </c>
      <c r="IU175" s="234" t="s">
        <v>9</v>
      </c>
      <c r="IV175" s="234" t="s">
        <v>9</v>
      </c>
      <c r="IW175" s="234" t="s">
        <v>9</v>
      </c>
      <c r="IX175" s="234" t="s">
        <v>9</v>
      </c>
      <c r="IY175" s="234" t="s">
        <v>9</v>
      </c>
      <c r="IZ175" s="234" t="s">
        <v>9</v>
      </c>
      <c r="JA175" s="234" t="s">
        <v>9</v>
      </c>
      <c r="JB175" s="234" t="s">
        <v>9</v>
      </c>
      <c r="JC175" s="234" t="s">
        <v>9</v>
      </c>
      <c r="JD175" s="234" t="s">
        <v>9</v>
      </c>
      <c r="JE175" s="234" t="s">
        <v>9</v>
      </c>
      <c r="JF175" s="234" t="s">
        <v>9</v>
      </c>
      <c r="JG175" s="234" t="s">
        <v>9</v>
      </c>
      <c r="JH175" s="234" t="s">
        <v>9</v>
      </c>
      <c r="JI175" s="234" t="s">
        <v>9</v>
      </c>
      <c r="JJ175" s="234" t="s">
        <v>9</v>
      </c>
      <c r="JK175" s="234" t="s">
        <v>9</v>
      </c>
      <c r="JL175" s="234" t="s">
        <v>9</v>
      </c>
      <c r="JM175" s="234" t="s">
        <v>9</v>
      </c>
      <c r="JN175" s="234" t="s">
        <v>9</v>
      </c>
      <c r="JO175" s="234" t="s">
        <v>9</v>
      </c>
      <c r="JP175" s="234" t="s">
        <v>9</v>
      </c>
      <c r="JQ175" s="234" t="s">
        <v>9</v>
      </c>
      <c r="JR175" s="234" t="s">
        <v>9</v>
      </c>
      <c r="JS175" s="234" t="s">
        <v>9</v>
      </c>
      <c r="JT175" s="234" t="s">
        <v>9</v>
      </c>
      <c r="JU175" s="234" t="s">
        <v>9</v>
      </c>
      <c r="JV175" s="234" t="s">
        <v>9</v>
      </c>
      <c r="JW175" s="234" t="s">
        <v>9</v>
      </c>
      <c r="JX175" s="234" t="s">
        <v>9</v>
      </c>
      <c r="JY175" s="234" t="s">
        <v>9</v>
      </c>
      <c r="JZ175" s="234" t="s">
        <v>9</v>
      </c>
      <c r="KA175" s="234" t="s">
        <v>9</v>
      </c>
      <c r="KB175" s="234" t="s">
        <v>9</v>
      </c>
      <c r="KC175" s="234" t="s">
        <v>9</v>
      </c>
      <c r="KD175" s="234" t="s">
        <v>9</v>
      </c>
      <c r="KE175" s="234" t="s">
        <v>9</v>
      </c>
      <c r="KF175" s="234" t="s">
        <v>9</v>
      </c>
      <c r="KG175" s="234" t="s">
        <v>9</v>
      </c>
      <c r="KH175" s="234" t="s">
        <v>9</v>
      </c>
      <c r="KI175" s="234" t="s">
        <v>9</v>
      </c>
      <c r="KJ175" s="234" t="s">
        <v>9</v>
      </c>
      <c r="KK175" s="234" t="s">
        <v>9</v>
      </c>
      <c r="KL175" s="234" t="s">
        <v>9</v>
      </c>
      <c r="KM175" s="234" t="s">
        <v>9</v>
      </c>
      <c r="KN175" s="234" t="s">
        <v>9</v>
      </c>
      <c r="KO175" s="234" t="s">
        <v>9</v>
      </c>
      <c r="KP175" s="234" t="s">
        <v>9</v>
      </c>
      <c r="KQ175" s="234" t="s">
        <v>9</v>
      </c>
      <c r="KR175" s="234" t="s">
        <v>9</v>
      </c>
      <c r="KS175" s="234" t="s">
        <v>9</v>
      </c>
      <c r="KT175" s="234" t="s">
        <v>9</v>
      </c>
      <c r="KU175" s="234" t="s">
        <v>9</v>
      </c>
      <c r="KV175" s="234" t="s">
        <v>9</v>
      </c>
      <c r="KW175" s="234" t="s">
        <v>9</v>
      </c>
      <c r="KX175" s="234" t="s">
        <v>9</v>
      </c>
      <c r="KY175" s="234" t="s">
        <v>9</v>
      </c>
      <c r="KZ175" s="234" t="s">
        <v>9</v>
      </c>
      <c r="LA175" s="234" t="s">
        <v>9</v>
      </c>
      <c r="LB175" s="234" t="s">
        <v>9</v>
      </c>
      <c r="LC175" s="234" t="s">
        <v>9</v>
      </c>
      <c r="LD175" s="234" t="s">
        <v>9</v>
      </c>
      <c r="LE175" s="234" t="s">
        <v>9</v>
      </c>
      <c r="LF175" s="234" t="s">
        <v>9</v>
      </c>
      <c r="LG175" s="234" t="s">
        <v>9</v>
      </c>
      <c r="LH175" s="234" t="s">
        <v>9</v>
      </c>
      <c r="LI175" s="234" t="s">
        <v>9</v>
      </c>
      <c r="LJ175" s="234" t="s">
        <v>9</v>
      </c>
      <c r="LK175" s="234" t="s">
        <v>9</v>
      </c>
      <c r="LL175" s="234" t="s">
        <v>9</v>
      </c>
      <c r="LM175" s="234" t="s">
        <v>9</v>
      </c>
      <c r="LN175" s="234" t="s">
        <v>9</v>
      </c>
      <c r="LO175" s="234" t="s">
        <v>9</v>
      </c>
      <c r="LP175" s="234" t="s">
        <v>9</v>
      </c>
      <c r="LQ175" s="234" t="s">
        <v>9</v>
      </c>
      <c r="LR175" s="234" t="s">
        <v>9</v>
      </c>
      <c r="LS175" s="234" t="s">
        <v>9</v>
      </c>
      <c r="LT175" s="234" t="s">
        <v>9</v>
      </c>
      <c r="LU175" s="234" t="s">
        <v>9</v>
      </c>
      <c r="LV175" s="234" t="s">
        <v>9</v>
      </c>
      <c r="LW175" s="234" t="s">
        <v>9</v>
      </c>
      <c r="LX175" s="234" t="s">
        <v>9</v>
      </c>
      <c r="LY175" s="234" t="s">
        <v>9</v>
      </c>
      <c r="LZ175" s="234" t="s">
        <v>9</v>
      </c>
      <c r="MA175" s="234" t="s">
        <v>9</v>
      </c>
      <c r="MB175" s="234" t="s">
        <v>9</v>
      </c>
      <c r="MC175" s="234" t="s">
        <v>9</v>
      </c>
      <c r="MD175" s="234" t="s">
        <v>9</v>
      </c>
      <c r="ME175" s="234" t="s">
        <v>9</v>
      </c>
      <c r="MF175" s="234" t="s">
        <v>9</v>
      </c>
      <c r="MG175" s="234" t="s">
        <v>9</v>
      </c>
      <c r="MH175" s="234" t="s">
        <v>9</v>
      </c>
      <c r="MI175" s="234" t="s">
        <v>9</v>
      </c>
      <c r="MJ175" s="234" t="s">
        <v>9</v>
      </c>
      <c r="MK175" s="234" t="s">
        <v>9</v>
      </c>
      <c r="ML175" s="234" t="s">
        <v>9</v>
      </c>
      <c r="MM175" s="234" t="s">
        <v>9</v>
      </c>
      <c r="MN175" s="234" t="s">
        <v>9</v>
      </c>
      <c r="MO175" s="234" t="s">
        <v>9</v>
      </c>
      <c r="MP175" s="234" t="s">
        <v>9</v>
      </c>
      <c r="MQ175" s="234" t="s">
        <v>9</v>
      </c>
      <c r="MR175" s="234" t="s">
        <v>9</v>
      </c>
      <c r="MS175" s="234" t="s">
        <v>9</v>
      </c>
      <c r="MT175" s="234" t="s">
        <v>9</v>
      </c>
      <c r="MU175" s="234" t="s">
        <v>9</v>
      </c>
      <c r="MV175" s="234" t="s">
        <v>9</v>
      </c>
      <c r="MW175" s="234" t="s">
        <v>9</v>
      </c>
      <c r="MX175" s="234" t="s">
        <v>9</v>
      </c>
      <c r="MY175" s="234" t="s">
        <v>9</v>
      </c>
      <c r="MZ175" s="234" t="s">
        <v>9</v>
      </c>
      <c r="NA175" s="234" t="s">
        <v>9</v>
      </c>
      <c r="NE175" t="s">
        <v>0</v>
      </c>
      <c r="NR175" t="s">
        <v>0</v>
      </c>
      <c r="OM175" t="s">
        <v>0</v>
      </c>
      <c r="OW175" t="s">
        <v>0</v>
      </c>
      <c r="PT175" s="213"/>
    </row>
    <row r="176" spans="1:856" ht="15.75" thickBot="1" x14ac:dyDescent="0.3">
      <c r="CP176" s="9"/>
      <c r="FF176" s="213"/>
      <c r="FY176" t="s">
        <v>0</v>
      </c>
      <c r="GB176" t="s">
        <v>0</v>
      </c>
      <c r="GW176" t="s">
        <v>0</v>
      </c>
      <c r="HC176" t="s">
        <v>0</v>
      </c>
      <c r="HH176" s="237">
        <v>16</v>
      </c>
      <c r="HI176" s="237">
        <v>69</v>
      </c>
      <c r="HJ176" s="237">
        <v>98</v>
      </c>
      <c r="HK176" s="237">
        <v>144</v>
      </c>
      <c r="HL176" s="237">
        <v>232</v>
      </c>
      <c r="HM176" s="237">
        <v>293</v>
      </c>
      <c r="HN176" s="237">
        <v>175</v>
      </c>
      <c r="HO176" s="237">
        <v>90</v>
      </c>
      <c r="HP176" s="178">
        <v>90</v>
      </c>
      <c r="HQ176" s="178">
        <v>275</v>
      </c>
      <c r="HR176" s="178">
        <v>354</v>
      </c>
      <c r="HS176" s="178">
        <v>523</v>
      </c>
      <c r="HT176" s="178">
        <v>762</v>
      </c>
      <c r="HU176" s="178">
        <v>959</v>
      </c>
      <c r="HV176" s="178">
        <v>943</v>
      </c>
      <c r="HW176" s="178">
        <v>899</v>
      </c>
      <c r="HX176" s="178">
        <v>739</v>
      </c>
      <c r="HY176" s="178">
        <v>531</v>
      </c>
      <c r="HZ176" s="178">
        <v>230</v>
      </c>
      <c r="IA176" s="237">
        <v>59</v>
      </c>
      <c r="IB176" s="237">
        <v>159</v>
      </c>
      <c r="IC176" s="237">
        <v>202</v>
      </c>
      <c r="ID176" s="237">
        <v>163</v>
      </c>
      <c r="IE176" s="237">
        <v>105</v>
      </c>
      <c r="IF176" s="237">
        <v>8</v>
      </c>
      <c r="IG176" s="178">
        <v>32</v>
      </c>
      <c r="IH176" s="237">
        <v>27</v>
      </c>
      <c r="II176" s="237">
        <v>67</v>
      </c>
      <c r="IJ176" s="237">
        <v>145</v>
      </c>
      <c r="IK176" s="237">
        <v>180</v>
      </c>
      <c r="IL176" s="237">
        <v>211</v>
      </c>
      <c r="IM176" s="237">
        <v>265</v>
      </c>
      <c r="IN176" s="237">
        <v>186</v>
      </c>
      <c r="IO176" s="237">
        <v>101</v>
      </c>
      <c r="IP176" s="237">
        <v>91</v>
      </c>
      <c r="IQ176" s="237">
        <v>46</v>
      </c>
      <c r="IR176" s="178">
        <v>10</v>
      </c>
      <c r="IS176" s="178">
        <v>62</v>
      </c>
      <c r="IT176" s="178">
        <v>54</v>
      </c>
      <c r="IU176" s="178">
        <v>33</v>
      </c>
      <c r="IV176" s="237">
        <v>12</v>
      </c>
      <c r="IW176" s="237">
        <v>46</v>
      </c>
      <c r="IX176" s="237">
        <v>117</v>
      </c>
      <c r="IY176" s="237">
        <v>159</v>
      </c>
      <c r="IZ176" s="237">
        <v>134</v>
      </c>
      <c r="JA176" s="237">
        <v>92</v>
      </c>
      <c r="JB176" s="237">
        <v>50</v>
      </c>
      <c r="JC176" s="178">
        <v>12</v>
      </c>
      <c r="JD176" s="237">
        <v>7</v>
      </c>
      <c r="JE176" s="237">
        <v>42</v>
      </c>
      <c r="JF176" s="237">
        <v>2</v>
      </c>
      <c r="JG176" s="178">
        <v>23</v>
      </c>
      <c r="JH176" s="178">
        <v>60</v>
      </c>
      <c r="JI176" s="178">
        <v>77</v>
      </c>
      <c r="JJ176" s="178">
        <v>112</v>
      </c>
      <c r="JK176" s="178">
        <v>50</v>
      </c>
      <c r="JL176" s="178">
        <v>5</v>
      </c>
      <c r="JM176" s="237">
        <v>58</v>
      </c>
      <c r="JN176" s="237">
        <v>61</v>
      </c>
      <c r="JO176" s="237">
        <v>28</v>
      </c>
      <c r="JP176" s="237">
        <v>14</v>
      </c>
      <c r="JQ176" s="237">
        <v>103</v>
      </c>
      <c r="JR176" s="237">
        <v>129</v>
      </c>
      <c r="JS176" s="237">
        <v>160</v>
      </c>
      <c r="JT176" s="237">
        <v>178</v>
      </c>
      <c r="JU176" s="237">
        <v>254</v>
      </c>
      <c r="JV176" s="237">
        <v>308</v>
      </c>
      <c r="JW176" s="237">
        <v>339</v>
      </c>
      <c r="JX176" s="237">
        <v>365</v>
      </c>
      <c r="JY176" s="237">
        <v>357</v>
      </c>
      <c r="JZ176" s="237">
        <v>383</v>
      </c>
      <c r="KA176" s="237">
        <v>374</v>
      </c>
      <c r="KB176" s="237">
        <v>379</v>
      </c>
      <c r="KC176" s="237">
        <v>268</v>
      </c>
      <c r="KD176" s="237">
        <v>166</v>
      </c>
      <c r="KE176" s="237">
        <v>137</v>
      </c>
      <c r="KF176" s="237">
        <v>95</v>
      </c>
      <c r="KG176" s="237">
        <v>66</v>
      </c>
      <c r="KH176" s="237">
        <v>8</v>
      </c>
      <c r="KI176" s="178">
        <v>44</v>
      </c>
      <c r="KJ176" s="178">
        <v>4</v>
      </c>
      <c r="KK176" s="237">
        <v>39</v>
      </c>
      <c r="KL176" s="178">
        <v>2</v>
      </c>
      <c r="KM176" s="178">
        <v>28</v>
      </c>
      <c r="KN176" s="178">
        <v>61</v>
      </c>
      <c r="KO176" s="178">
        <v>80</v>
      </c>
      <c r="KP176" s="178">
        <v>53</v>
      </c>
      <c r="KQ176" s="178">
        <v>11</v>
      </c>
      <c r="KR176" s="237">
        <v>20</v>
      </c>
      <c r="KS176" s="237">
        <v>59</v>
      </c>
      <c r="KT176" s="237">
        <v>78</v>
      </c>
      <c r="KU176" s="237">
        <v>79</v>
      </c>
      <c r="KV176" s="237">
        <v>118</v>
      </c>
      <c r="KW176" s="237">
        <v>110</v>
      </c>
      <c r="KX176" s="237">
        <v>103</v>
      </c>
      <c r="KY176" s="237">
        <v>76</v>
      </c>
      <c r="KZ176" s="237">
        <v>70</v>
      </c>
      <c r="LA176" s="237">
        <v>89</v>
      </c>
      <c r="LB176" s="237">
        <v>60</v>
      </c>
      <c r="LC176" s="237">
        <v>69</v>
      </c>
      <c r="LD176" s="237">
        <v>89</v>
      </c>
      <c r="LE176" s="237">
        <v>165</v>
      </c>
      <c r="LF176" s="237">
        <v>205</v>
      </c>
      <c r="LG176" s="237">
        <v>223</v>
      </c>
      <c r="LH176" s="237">
        <v>249</v>
      </c>
      <c r="LI176" s="237">
        <v>301</v>
      </c>
      <c r="LJ176" s="237">
        <v>311</v>
      </c>
      <c r="LK176" s="237">
        <v>335</v>
      </c>
      <c r="LL176" s="237">
        <v>350</v>
      </c>
      <c r="LM176" s="237">
        <v>285</v>
      </c>
      <c r="LN176" s="237">
        <v>218</v>
      </c>
      <c r="LO176" s="237">
        <v>200</v>
      </c>
      <c r="LP176" s="237">
        <v>211</v>
      </c>
      <c r="LQ176" s="237">
        <v>214</v>
      </c>
      <c r="LR176" s="237">
        <v>135</v>
      </c>
      <c r="LS176" s="237">
        <v>80</v>
      </c>
      <c r="LT176" s="237">
        <v>36</v>
      </c>
      <c r="LU176" s="237">
        <v>26</v>
      </c>
      <c r="LV176" s="237">
        <v>25</v>
      </c>
      <c r="LW176" s="237">
        <v>34</v>
      </c>
      <c r="LX176" s="237">
        <v>67</v>
      </c>
      <c r="LY176" s="237">
        <v>134</v>
      </c>
      <c r="LZ176" s="237">
        <v>85</v>
      </c>
      <c r="MA176" s="237">
        <v>88</v>
      </c>
      <c r="MB176" s="237">
        <v>51</v>
      </c>
      <c r="MC176" s="237">
        <v>12</v>
      </c>
      <c r="MD176" s="237">
        <v>24</v>
      </c>
      <c r="ME176" s="237">
        <v>58</v>
      </c>
      <c r="MF176" s="237">
        <v>72</v>
      </c>
      <c r="MG176" s="237">
        <v>157</v>
      </c>
      <c r="MH176" s="237">
        <v>201</v>
      </c>
      <c r="MI176" s="237">
        <v>198</v>
      </c>
      <c r="MJ176" s="237">
        <v>168</v>
      </c>
      <c r="MK176" s="237">
        <v>110</v>
      </c>
      <c r="ML176" s="237">
        <v>70</v>
      </c>
      <c r="MM176" s="237">
        <v>14</v>
      </c>
      <c r="MN176" s="178">
        <v>84</v>
      </c>
      <c r="MO176" s="178">
        <v>86</v>
      </c>
      <c r="MP176" s="178">
        <v>120</v>
      </c>
      <c r="MQ176" s="178">
        <v>116</v>
      </c>
      <c r="MR176" s="178">
        <v>87</v>
      </c>
      <c r="MS176" s="178">
        <v>53</v>
      </c>
      <c r="MT176" s="178">
        <v>20</v>
      </c>
      <c r="MU176" s="237">
        <v>15</v>
      </c>
      <c r="MV176" s="237">
        <v>17</v>
      </c>
      <c r="MW176" s="178">
        <v>47</v>
      </c>
      <c r="MX176" s="178">
        <v>121</v>
      </c>
      <c r="MY176" s="178">
        <v>204</v>
      </c>
      <c r="MZ176" s="178">
        <v>236</v>
      </c>
      <c r="NA176" s="178">
        <v>252</v>
      </c>
      <c r="NS176" t="s">
        <v>0</v>
      </c>
      <c r="NV176" t="s">
        <v>0</v>
      </c>
      <c r="OT176" t="s">
        <v>0</v>
      </c>
      <c r="PT176" s="213"/>
    </row>
    <row r="177" spans="14:436" ht="15.75" thickBot="1" x14ac:dyDescent="0.3">
      <c r="N177" t="s">
        <v>0</v>
      </c>
      <c r="AG177" t="s">
        <v>0</v>
      </c>
      <c r="FF177" s="213"/>
      <c r="FG177" t="s">
        <v>0</v>
      </c>
      <c r="HF177" t="s">
        <v>0</v>
      </c>
      <c r="HH177" s="95">
        <v>209</v>
      </c>
      <c r="HI177" s="95">
        <v>250</v>
      </c>
      <c r="HJ177" s="95">
        <v>37</v>
      </c>
      <c r="HK177" s="95">
        <v>390</v>
      </c>
      <c r="HL177" s="95">
        <v>371</v>
      </c>
      <c r="HM177" s="95">
        <v>297</v>
      </c>
      <c r="HN177" s="95">
        <v>-1016</v>
      </c>
      <c r="HO177" s="95">
        <v>-31</v>
      </c>
      <c r="HP177" s="282">
        <v>979</v>
      </c>
      <c r="HQ177" s="95">
        <v>728</v>
      </c>
      <c r="HR177" s="95">
        <v>-17</v>
      </c>
      <c r="HS177" s="95">
        <v>1127</v>
      </c>
      <c r="HT177" s="95">
        <v>1346</v>
      </c>
      <c r="HU177" s="95">
        <v>915</v>
      </c>
      <c r="HV177" s="95">
        <v>-420</v>
      </c>
      <c r="HW177" s="95">
        <v>211</v>
      </c>
      <c r="HX177" s="95">
        <v>-579</v>
      </c>
      <c r="HY177" s="95">
        <v>-555</v>
      </c>
      <c r="HZ177" s="95">
        <v>-1159</v>
      </c>
      <c r="IA177" s="282">
        <v>867</v>
      </c>
      <c r="IB177" s="15">
        <v>-399</v>
      </c>
      <c r="IC177" s="15">
        <v>-1</v>
      </c>
      <c r="ID177" s="15">
        <v>-359</v>
      </c>
      <c r="IE177" s="15">
        <v>-186</v>
      </c>
      <c r="IF177" s="15">
        <v>-463</v>
      </c>
      <c r="IG177" s="282">
        <v>-121</v>
      </c>
      <c r="IH177" s="282">
        <v>578</v>
      </c>
      <c r="II177" s="15">
        <v>57</v>
      </c>
      <c r="IJ177" s="15">
        <v>469</v>
      </c>
      <c r="IK177" s="15">
        <v>37</v>
      </c>
      <c r="IL177" s="15">
        <v>160</v>
      </c>
      <c r="IM177" s="15">
        <v>412</v>
      </c>
      <c r="IN177" s="15">
        <v>-698</v>
      </c>
      <c r="IO177" s="15">
        <v>-237</v>
      </c>
      <c r="IP177" s="15">
        <v>330</v>
      </c>
      <c r="IQ177" s="15">
        <v>-262</v>
      </c>
      <c r="IR177" s="282">
        <v>356</v>
      </c>
      <c r="IS177" s="15">
        <v>-68</v>
      </c>
      <c r="IT177" s="15">
        <v>-121</v>
      </c>
      <c r="IU177" s="15">
        <v>-114</v>
      </c>
      <c r="IV177" s="282">
        <v>230</v>
      </c>
      <c r="IW177" s="15">
        <v>102</v>
      </c>
      <c r="IX177" s="15">
        <v>387</v>
      </c>
      <c r="IY177" s="15">
        <v>119</v>
      </c>
      <c r="IZ177" s="15">
        <v>-311</v>
      </c>
      <c r="JA177" s="15">
        <v>-141</v>
      </c>
      <c r="JB177" s="15">
        <v>-73</v>
      </c>
      <c r="JC177" s="282">
        <v>295</v>
      </c>
      <c r="JD177" s="282">
        <v>400</v>
      </c>
      <c r="JE177" s="15">
        <v>168</v>
      </c>
      <c r="JF177" s="15">
        <v>406</v>
      </c>
      <c r="JG177" s="282">
        <v>36</v>
      </c>
      <c r="JH177" s="15">
        <v>190</v>
      </c>
      <c r="JI177" s="15">
        <v>-15</v>
      </c>
      <c r="JJ177" s="15">
        <v>254</v>
      </c>
      <c r="JK177" s="15">
        <v>-554</v>
      </c>
      <c r="JL177" s="15">
        <v>-69</v>
      </c>
      <c r="JM177" s="282">
        <v>292</v>
      </c>
      <c r="JN177" s="15">
        <v>-218</v>
      </c>
      <c r="JO177" s="15">
        <v>-218</v>
      </c>
      <c r="JP177" s="15">
        <v>42</v>
      </c>
      <c r="JQ177" s="15">
        <v>722</v>
      </c>
      <c r="JR177" s="15">
        <v>-115</v>
      </c>
      <c r="JS177" s="15">
        <v>205</v>
      </c>
      <c r="JT177" s="15">
        <v>85</v>
      </c>
      <c r="JU177" s="15">
        <v>608</v>
      </c>
      <c r="JV177" s="15">
        <v>198</v>
      </c>
      <c r="JW177" s="95">
        <v>181</v>
      </c>
      <c r="JX177" s="95">
        <v>211</v>
      </c>
      <c r="JY177" s="95">
        <v>62</v>
      </c>
      <c r="JZ177" s="95">
        <v>361</v>
      </c>
      <c r="KA177" s="95">
        <v>44</v>
      </c>
      <c r="KB177" s="95">
        <v>246</v>
      </c>
      <c r="KC177" s="95">
        <v>-664</v>
      </c>
      <c r="KD177" s="95">
        <v>-179</v>
      </c>
      <c r="KE177" s="95">
        <v>270</v>
      </c>
      <c r="KF177" s="95">
        <v>-134</v>
      </c>
      <c r="KG177" s="95">
        <v>0</v>
      </c>
      <c r="KH177" s="95">
        <v>-292</v>
      </c>
      <c r="KI177" s="282">
        <v>147</v>
      </c>
      <c r="KJ177" s="95">
        <v>-477</v>
      </c>
      <c r="KK177" s="282">
        <v>167</v>
      </c>
      <c r="KL177" s="282">
        <v>469</v>
      </c>
      <c r="KM177" s="95">
        <v>16</v>
      </c>
      <c r="KN177" s="95">
        <v>157</v>
      </c>
      <c r="KO177" s="95">
        <v>55</v>
      </c>
      <c r="KP177" s="95">
        <v>-254</v>
      </c>
      <c r="KQ177" s="15">
        <v>-172</v>
      </c>
      <c r="KR177" s="282">
        <v>50</v>
      </c>
      <c r="KS177" s="15">
        <v>152</v>
      </c>
      <c r="KT177" s="95">
        <v>97</v>
      </c>
      <c r="KU177" s="95">
        <v>-98</v>
      </c>
      <c r="KV177" s="95">
        <v>342</v>
      </c>
      <c r="KW177" s="95">
        <v>-154</v>
      </c>
      <c r="KX177" s="95">
        <v>22</v>
      </c>
      <c r="KY177" s="95">
        <v>117</v>
      </c>
      <c r="KZ177" s="95">
        <v>97</v>
      </c>
      <c r="LA177" s="95">
        <v>211</v>
      </c>
      <c r="LB177" s="95">
        <v>-246</v>
      </c>
      <c r="LC177" s="95">
        <v>188</v>
      </c>
      <c r="LD177" s="95">
        <v>177</v>
      </c>
      <c r="LE177" s="95">
        <v>502</v>
      </c>
      <c r="LF177" s="95">
        <v>117</v>
      </c>
      <c r="LG177" s="95">
        <v>42</v>
      </c>
      <c r="LH177" s="95">
        <v>238</v>
      </c>
      <c r="LI177" s="95">
        <v>412</v>
      </c>
      <c r="LJ177" s="95">
        <v>21</v>
      </c>
      <c r="LK177" s="95">
        <v>294</v>
      </c>
      <c r="LL177" s="95">
        <v>159</v>
      </c>
      <c r="LM177" s="95">
        <v>-345</v>
      </c>
      <c r="LN177" s="15">
        <v>62</v>
      </c>
      <c r="LO177" s="95">
        <v>220</v>
      </c>
      <c r="LP177" s="95">
        <v>-269</v>
      </c>
      <c r="LQ177" s="95">
        <v>76</v>
      </c>
      <c r="LR177" s="95">
        <v>490</v>
      </c>
      <c r="LS177" s="95">
        <v>-44</v>
      </c>
      <c r="LT177" s="95">
        <v>-56</v>
      </c>
      <c r="LU177" s="95">
        <v>111</v>
      </c>
      <c r="LV177" s="95">
        <v>59</v>
      </c>
      <c r="LW177" s="95">
        <v>56</v>
      </c>
      <c r="LX177" s="95">
        <v>242</v>
      </c>
      <c r="LY177" s="95">
        <v>398</v>
      </c>
      <c r="LZ177" s="95">
        <v>-566</v>
      </c>
      <c r="MA177" s="95">
        <v>262</v>
      </c>
      <c r="MB177" s="95">
        <v>-244</v>
      </c>
      <c r="MC177" s="95">
        <v>107</v>
      </c>
      <c r="MD177" s="95">
        <v>232</v>
      </c>
      <c r="ME177" s="95">
        <v>228</v>
      </c>
      <c r="MF177" s="95">
        <v>-24</v>
      </c>
      <c r="MG177" s="95">
        <v>641</v>
      </c>
      <c r="MH177" s="95">
        <v>49</v>
      </c>
      <c r="MI177" s="95">
        <v>-67</v>
      </c>
      <c r="MJ177" s="15">
        <v>-126</v>
      </c>
      <c r="MK177" s="95">
        <v>-266</v>
      </c>
      <c r="ML177" s="95">
        <v>22</v>
      </c>
      <c r="MM177" s="95">
        <v>-236</v>
      </c>
      <c r="MN177" s="282">
        <v>488</v>
      </c>
      <c r="MO177" s="95">
        <v>-309</v>
      </c>
      <c r="MP177" s="95">
        <v>263</v>
      </c>
      <c r="MQ177" s="95">
        <v>-88</v>
      </c>
      <c r="MR177" s="95">
        <v>-154</v>
      </c>
      <c r="MS177" s="95">
        <v>-72</v>
      </c>
      <c r="MT177" s="95">
        <v>-115</v>
      </c>
      <c r="MU177" s="282">
        <v>108</v>
      </c>
      <c r="MV177" s="95">
        <v>-136</v>
      </c>
      <c r="MW177" s="282">
        <v>465</v>
      </c>
      <c r="MX177" s="95">
        <v>308</v>
      </c>
      <c r="MY177" s="95">
        <v>413</v>
      </c>
      <c r="MZ177" s="95">
        <v>7</v>
      </c>
      <c r="NA177" s="95">
        <v>84</v>
      </c>
      <c r="NB177" s="95"/>
      <c r="NC177" s="95"/>
      <c r="ND177" s="95"/>
      <c r="NE177" t="s">
        <v>0</v>
      </c>
      <c r="NG177" t="s">
        <v>0</v>
      </c>
      <c r="PT177" s="213"/>
    </row>
    <row r="178" spans="14:436" x14ac:dyDescent="0.25">
      <c r="N178" t="s">
        <v>0</v>
      </c>
      <c r="FF178" s="213"/>
      <c r="HH178" s="227">
        <f>SUM(HC227,HH177)</f>
        <v>209</v>
      </c>
      <c r="HI178" s="227">
        <f>SUM(HH178,HI177)</f>
        <v>459</v>
      </c>
      <c r="HJ178" s="227">
        <f>SUM(HI178,HJ177)</f>
        <v>496</v>
      </c>
      <c r="HK178" s="227">
        <f t="shared" ref="HI178:IM178" si="167">SUM(HJ178,HK177)</f>
        <v>886</v>
      </c>
      <c r="HL178" s="227">
        <f t="shared" si="167"/>
        <v>1257</v>
      </c>
      <c r="HM178" s="227">
        <f t="shared" si="167"/>
        <v>1554</v>
      </c>
      <c r="HN178" s="227">
        <f t="shared" si="167"/>
        <v>538</v>
      </c>
      <c r="HO178" s="227">
        <f t="shared" si="167"/>
        <v>507</v>
      </c>
      <c r="HP178" s="227">
        <f t="shared" si="167"/>
        <v>1486</v>
      </c>
      <c r="HQ178" s="227">
        <f t="shared" si="167"/>
        <v>2214</v>
      </c>
      <c r="HR178" s="227">
        <f t="shared" si="167"/>
        <v>2197</v>
      </c>
      <c r="HS178" s="227">
        <f t="shared" si="167"/>
        <v>3324</v>
      </c>
      <c r="HT178" s="227">
        <f t="shared" si="167"/>
        <v>4670</v>
      </c>
      <c r="HU178" s="227">
        <f t="shared" si="167"/>
        <v>5585</v>
      </c>
      <c r="HV178" s="227">
        <f t="shared" si="167"/>
        <v>5165</v>
      </c>
      <c r="HW178" s="227">
        <f t="shared" si="167"/>
        <v>5376</v>
      </c>
      <c r="HX178" s="227">
        <f t="shared" si="167"/>
        <v>4797</v>
      </c>
      <c r="HY178" s="227">
        <f t="shared" si="167"/>
        <v>4242</v>
      </c>
      <c r="HZ178" s="227">
        <f t="shared" si="167"/>
        <v>3083</v>
      </c>
      <c r="IA178" s="227">
        <f t="shared" si="167"/>
        <v>3950</v>
      </c>
      <c r="IB178" s="227">
        <f t="shared" si="167"/>
        <v>3551</v>
      </c>
      <c r="IC178" s="227">
        <f t="shared" si="167"/>
        <v>3550</v>
      </c>
      <c r="ID178" s="227">
        <f t="shared" si="167"/>
        <v>3191</v>
      </c>
      <c r="IE178" s="227">
        <f t="shared" si="167"/>
        <v>3005</v>
      </c>
      <c r="IF178" s="227">
        <f t="shared" si="167"/>
        <v>2542</v>
      </c>
      <c r="IG178" s="227">
        <f t="shared" si="167"/>
        <v>2421</v>
      </c>
      <c r="IH178" s="227">
        <f t="shared" si="167"/>
        <v>2999</v>
      </c>
      <c r="II178" s="227">
        <f t="shared" si="167"/>
        <v>3056</v>
      </c>
      <c r="IJ178" s="227">
        <f t="shared" si="167"/>
        <v>3525</v>
      </c>
      <c r="IK178" s="227">
        <f t="shared" si="167"/>
        <v>3562</v>
      </c>
      <c r="IL178" s="227">
        <f t="shared" si="167"/>
        <v>3722</v>
      </c>
      <c r="IM178" s="227">
        <f t="shared" si="167"/>
        <v>4134</v>
      </c>
      <c r="IN178" s="227">
        <f t="shared" ref="IN178:JS178" si="168">SUM(IM178,IN177)</f>
        <v>3436</v>
      </c>
      <c r="IO178" s="227">
        <f t="shared" si="168"/>
        <v>3199</v>
      </c>
      <c r="IP178" s="227">
        <f t="shared" si="168"/>
        <v>3529</v>
      </c>
      <c r="IQ178" s="227">
        <f t="shared" si="168"/>
        <v>3267</v>
      </c>
      <c r="IR178" s="227">
        <f t="shared" si="168"/>
        <v>3623</v>
      </c>
      <c r="IS178" s="227">
        <f t="shared" si="168"/>
        <v>3555</v>
      </c>
      <c r="IT178" s="227">
        <f t="shared" si="168"/>
        <v>3434</v>
      </c>
      <c r="IU178" s="227">
        <f t="shared" si="168"/>
        <v>3320</v>
      </c>
      <c r="IV178" s="227">
        <f t="shared" si="168"/>
        <v>3550</v>
      </c>
      <c r="IW178" s="227">
        <f t="shared" si="168"/>
        <v>3652</v>
      </c>
      <c r="IX178" s="227">
        <f t="shared" si="168"/>
        <v>4039</v>
      </c>
      <c r="IY178" s="227">
        <f t="shared" si="168"/>
        <v>4158</v>
      </c>
      <c r="IZ178" s="227">
        <f t="shared" si="168"/>
        <v>3847</v>
      </c>
      <c r="JA178" s="227">
        <f t="shared" si="168"/>
        <v>3706</v>
      </c>
      <c r="JB178" s="227">
        <f t="shared" si="168"/>
        <v>3633</v>
      </c>
      <c r="JC178" s="227">
        <f t="shared" si="168"/>
        <v>3928</v>
      </c>
      <c r="JD178" s="227">
        <f t="shared" si="168"/>
        <v>4328</v>
      </c>
      <c r="JE178" s="227">
        <f t="shared" si="168"/>
        <v>4496</v>
      </c>
      <c r="JF178" s="227">
        <f t="shared" si="168"/>
        <v>4902</v>
      </c>
      <c r="JG178" s="227">
        <f t="shared" si="168"/>
        <v>4938</v>
      </c>
      <c r="JH178" s="227">
        <f t="shared" si="168"/>
        <v>5128</v>
      </c>
      <c r="JI178" s="227">
        <f t="shared" si="168"/>
        <v>5113</v>
      </c>
      <c r="JJ178" s="227">
        <f t="shared" si="168"/>
        <v>5367</v>
      </c>
      <c r="JK178" s="227">
        <f t="shared" si="168"/>
        <v>4813</v>
      </c>
      <c r="JL178" s="227">
        <f t="shared" si="168"/>
        <v>4744</v>
      </c>
      <c r="JM178" s="227">
        <f t="shared" si="168"/>
        <v>5036</v>
      </c>
      <c r="JN178" s="227">
        <f t="shared" si="168"/>
        <v>4818</v>
      </c>
      <c r="JO178" s="227">
        <f t="shared" si="168"/>
        <v>4600</v>
      </c>
      <c r="JP178" s="227">
        <f t="shared" si="168"/>
        <v>4642</v>
      </c>
      <c r="JQ178" s="227">
        <f t="shared" si="168"/>
        <v>5364</v>
      </c>
      <c r="JR178" s="227">
        <f t="shared" si="168"/>
        <v>5249</v>
      </c>
      <c r="JS178" s="227">
        <f t="shared" si="168"/>
        <v>5454</v>
      </c>
      <c r="JT178" s="227">
        <f t="shared" ref="JT178:KP178" si="169">SUM(JS178,JT177)</f>
        <v>5539</v>
      </c>
      <c r="JU178" s="227">
        <f t="shared" si="169"/>
        <v>6147</v>
      </c>
      <c r="JV178" s="227">
        <f t="shared" si="169"/>
        <v>6345</v>
      </c>
      <c r="JW178" s="227">
        <f t="shared" si="169"/>
        <v>6526</v>
      </c>
      <c r="JX178" s="227">
        <f t="shared" si="169"/>
        <v>6737</v>
      </c>
      <c r="JY178" s="227">
        <f t="shared" si="169"/>
        <v>6799</v>
      </c>
      <c r="JZ178" s="227">
        <f t="shared" si="169"/>
        <v>7160</v>
      </c>
      <c r="KA178" s="227">
        <f t="shared" si="169"/>
        <v>7204</v>
      </c>
      <c r="KB178" s="227">
        <f t="shared" si="169"/>
        <v>7450</v>
      </c>
      <c r="KC178" s="227">
        <f t="shared" si="169"/>
        <v>6786</v>
      </c>
      <c r="KD178" s="227">
        <f t="shared" si="169"/>
        <v>6607</v>
      </c>
      <c r="KE178" s="227">
        <f t="shared" si="169"/>
        <v>6877</v>
      </c>
      <c r="KF178" s="227">
        <f t="shared" si="169"/>
        <v>6743</v>
      </c>
      <c r="KG178" s="227">
        <f t="shared" si="169"/>
        <v>6743</v>
      </c>
      <c r="KH178" s="227">
        <f t="shared" si="169"/>
        <v>6451</v>
      </c>
      <c r="KI178" s="227">
        <f t="shared" si="169"/>
        <v>6598</v>
      </c>
      <c r="KJ178" s="227">
        <f t="shared" si="169"/>
        <v>6121</v>
      </c>
      <c r="KK178" s="227">
        <f t="shared" si="169"/>
        <v>6288</v>
      </c>
      <c r="KL178" s="227">
        <f t="shared" si="169"/>
        <v>6757</v>
      </c>
      <c r="KM178" s="227">
        <f t="shared" si="169"/>
        <v>6773</v>
      </c>
      <c r="KN178" s="227">
        <f t="shared" si="169"/>
        <v>6930</v>
      </c>
      <c r="KO178" s="227">
        <f t="shared" si="169"/>
        <v>6985</v>
      </c>
      <c r="KP178" s="227">
        <f t="shared" si="169"/>
        <v>6731</v>
      </c>
      <c r="KQ178" s="247">
        <f t="shared" ref="KQ178:MH178" si="170">SUM(KP178,KQ177)</f>
        <v>6559</v>
      </c>
      <c r="KR178" s="247">
        <f t="shared" si="170"/>
        <v>6609</v>
      </c>
      <c r="KS178" s="247">
        <f t="shared" si="170"/>
        <v>6761</v>
      </c>
      <c r="KT178" s="247">
        <f t="shared" si="170"/>
        <v>6858</v>
      </c>
      <c r="KU178" s="247">
        <f t="shared" si="170"/>
        <v>6760</v>
      </c>
      <c r="KV178" s="247">
        <f t="shared" si="170"/>
        <v>7102</v>
      </c>
      <c r="KW178" s="247">
        <f t="shared" si="170"/>
        <v>6948</v>
      </c>
      <c r="KX178" s="247">
        <f t="shared" si="170"/>
        <v>6970</v>
      </c>
      <c r="KY178" s="247">
        <f t="shared" si="170"/>
        <v>7087</v>
      </c>
      <c r="KZ178" s="247">
        <f t="shared" si="170"/>
        <v>7184</v>
      </c>
      <c r="LA178" s="247">
        <f t="shared" si="170"/>
        <v>7395</v>
      </c>
      <c r="LB178" s="247">
        <f t="shared" si="170"/>
        <v>7149</v>
      </c>
      <c r="LC178" s="247">
        <f t="shared" si="170"/>
        <v>7337</v>
      </c>
      <c r="LD178" s="247">
        <f t="shared" si="170"/>
        <v>7514</v>
      </c>
      <c r="LE178" s="247">
        <f t="shared" si="170"/>
        <v>8016</v>
      </c>
      <c r="LF178" s="247">
        <f t="shared" si="170"/>
        <v>8133</v>
      </c>
      <c r="LG178" s="247">
        <f t="shared" si="170"/>
        <v>8175</v>
      </c>
      <c r="LH178" s="247">
        <f t="shared" si="170"/>
        <v>8413</v>
      </c>
      <c r="LI178" s="247">
        <f t="shared" si="170"/>
        <v>8825</v>
      </c>
      <c r="LJ178" s="247">
        <f t="shared" si="170"/>
        <v>8846</v>
      </c>
      <c r="LK178" s="247">
        <f t="shared" si="170"/>
        <v>9140</v>
      </c>
      <c r="LL178" s="247">
        <f t="shared" si="170"/>
        <v>9299</v>
      </c>
      <c r="LM178" s="247">
        <f t="shared" si="170"/>
        <v>8954</v>
      </c>
      <c r="LN178" s="247">
        <f t="shared" si="170"/>
        <v>9016</v>
      </c>
      <c r="LO178" s="247">
        <f t="shared" si="170"/>
        <v>9236</v>
      </c>
      <c r="LP178" s="247">
        <f t="shared" si="170"/>
        <v>8967</v>
      </c>
      <c r="LQ178" s="247">
        <f t="shared" si="170"/>
        <v>9043</v>
      </c>
      <c r="LR178" s="247">
        <f t="shared" si="170"/>
        <v>9533</v>
      </c>
      <c r="LS178" s="247">
        <f t="shared" si="170"/>
        <v>9489</v>
      </c>
      <c r="LT178" s="247">
        <f t="shared" si="170"/>
        <v>9433</v>
      </c>
      <c r="LU178" s="247">
        <f t="shared" si="170"/>
        <v>9544</v>
      </c>
      <c r="LV178" s="247">
        <f t="shared" si="170"/>
        <v>9603</v>
      </c>
      <c r="LW178" s="247">
        <f t="shared" si="170"/>
        <v>9659</v>
      </c>
      <c r="LX178" s="247">
        <f t="shared" si="170"/>
        <v>9901</v>
      </c>
      <c r="LY178" s="247">
        <f t="shared" si="170"/>
        <v>10299</v>
      </c>
      <c r="LZ178" s="247">
        <f t="shared" si="170"/>
        <v>9733</v>
      </c>
      <c r="MA178" s="247">
        <f t="shared" si="170"/>
        <v>9995</v>
      </c>
      <c r="MB178" s="247">
        <f t="shared" si="170"/>
        <v>9751</v>
      </c>
      <c r="MC178" s="247">
        <f t="shared" si="170"/>
        <v>9858</v>
      </c>
      <c r="MD178" s="247">
        <f t="shared" si="170"/>
        <v>10090</v>
      </c>
      <c r="ME178" s="247">
        <f t="shared" si="170"/>
        <v>10318</v>
      </c>
      <c r="MF178" s="247">
        <f t="shared" si="170"/>
        <v>10294</v>
      </c>
      <c r="MG178" s="247">
        <f t="shared" si="170"/>
        <v>10935</v>
      </c>
      <c r="MH178" s="247">
        <f t="shared" si="170"/>
        <v>10984</v>
      </c>
      <c r="MI178" s="247">
        <f t="shared" ref="MI178" si="171">SUM(MH178,MI177)</f>
        <v>10917</v>
      </c>
      <c r="MJ178" s="247">
        <f t="shared" ref="MJ178" si="172">SUM(MI178,MJ177)</f>
        <v>10791</v>
      </c>
      <c r="MK178" s="247">
        <f t="shared" ref="MK178" si="173">SUM(MJ178,MK177)</f>
        <v>10525</v>
      </c>
      <c r="ML178" s="247">
        <f t="shared" ref="ML178" si="174">SUM(MK178,ML177)</f>
        <v>10547</v>
      </c>
      <c r="MM178" s="247">
        <f t="shared" ref="MM178" si="175">SUM(ML178,MM177)</f>
        <v>10311</v>
      </c>
      <c r="MN178" s="247">
        <f t="shared" ref="MN178" si="176">SUM(MM178,MN177)</f>
        <v>10799</v>
      </c>
      <c r="MO178" s="247">
        <f t="shared" ref="MO178" si="177">SUM(MN178,MO177)</f>
        <v>10490</v>
      </c>
      <c r="MP178" s="247">
        <f t="shared" ref="MP178" si="178">SUM(MO178,MP177)</f>
        <v>10753</v>
      </c>
      <c r="MQ178" s="247">
        <f t="shared" ref="MQ178" si="179">SUM(MP178,MQ177)</f>
        <v>10665</v>
      </c>
      <c r="MR178" s="247">
        <f t="shared" ref="MR178" si="180">SUM(MQ178,MR177)</f>
        <v>10511</v>
      </c>
      <c r="MS178" s="247">
        <f t="shared" ref="MS178" si="181">SUM(MR178,MS177)</f>
        <v>10439</v>
      </c>
      <c r="MT178" s="247">
        <f t="shared" ref="MT178" si="182">SUM(MS178,MT177)</f>
        <v>10324</v>
      </c>
      <c r="MU178" s="247">
        <f t="shared" ref="MU178" si="183">SUM(MT178,MU177)</f>
        <v>10432</v>
      </c>
      <c r="MV178" s="247">
        <f t="shared" ref="MV178" si="184">SUM(MU178,MV177)</f>
        <v>10296</v>
      </c>
      <c r="MW178" s="247">
        <f t="shared" ref="MW178" si="185">SUM(MV178,MW177)</f>
        <v>10761</v>
      </c>
      <c r="MX178" s="247">
        <f t="shared" ref="MX178" si="186">SUM(MW178,MX177)</f>
        <v>11069</v>
      </c>
      <c r="MY178" s="247">
        <f t="shared" ref="MY178" si="187">SUM(MX178,MY177)</f>
        <v>11482</v>
      </c>
      <c r="MZ178" s="247">
        <f t="shared" ref="MZ178" si="188">SUM(MY178,MZ177)</f>
        <v>11489</v>
      </c>
      <c r="NA178" s="247">
        <f t="shared" ref="NA178" si="189">SUM(MZ178,NA177)</f>
        <v>11573</v>
      </c>
      <c r="NB178" s="247">
        <f t="shared" ref="NB178" si="190">SUM(NA178,NB177)</f>
        <v>11573</v>
      </c>
      <c r="NC178" s="247">
        <f t="shared" ref="NC178" si="191">SUM(NB178,NC177)</f>
        <v>11573</v>
      </c>
      <c r="ND178" s="247">
        <f t="shared" ref="ND178" si="192">SUM(NC178,ND177)</f>
        <v>11573</v>
      </c>
      <c r="PT178" s="213"/>
    </row>
    <row r="179" spans="14:436" ht="15.75" thickBot="1" x14ac:dyDescent="0.3">
      <c r="FF179" s="213"/>
      <c r="HG179" t="s">
        <v>0</v>
      </c>
      <c r="HH179" s="247">
        <f>HH178</f>
        <v>209</v>
      </c>
      <c r="HI179" s="247">
        <f>SUM(HH179,HI177)</f>
        <v>459</v>
      </c>
      <c r="HJ179" s="247">
        <f>SUM(HI179,HJ177)</f>
        <v>496</v>
      </c>
      <c r="HK179" s="247">
        <f>SUM(HJ179,HK177)</f>
        <v>886</v>
      </c>
      <c r="HL179" s="247">
        <f>SUM(HK179,HL177)</f>
        <v>1257</v>
      </c>
      <c r="HM179" s="247">
        <f>SUM(HL179,HM177)</f>
        <v>1554</v>
      </c>
      <c r="HN179" s="247">
        <f>SUM(HM179,HN177)</f>
        <v>538</v>
      </c>
      <c r="HO179" s="247">
        <f>SUM(HN179,HO177)</f>
        <v>507</v>
      </c>
      <c r="HP179" s="247">
        <f>SUM(HO179, -HP177)</f>
        <v>-472</v>
      </c>
      <c r="HQ179" s="247">
        <f>SUM(HP179,HQ177)</f>
        <v>256</v>
      </c>
      <c r="HR179" s="247">
        <f>SUM(HQ179,HR177)</f>
        <v>239</v>
      </c>
      <c r="HS179" s="247">
        <f>SUM(HR179,HS177)</f>
        <v>1366</v>
      </c>
      <c r="HT179" s="247">
        <f>SUM(HS179,HT177)</f>
        <v>2712</v>
      </c>
      <c r="HU179" s="247">
        <f>SUM(HT179,HU177)</f>
        <v>3627</v>
      </c>
      <c r="HV179" s="247">
        <f>SUM(HU179,HV177)</f>
        <v>3207</v>
      </c>
      <c r="HW179" s="247">
        <f>SUM(HV179,HW177)</f>
        <v>3418</v>
      </c>
      <c r="HX179" s="247">
        <f>SUM(HW179,HX177)</f>
        <v>2839</v>
      </c>
      <c r="HY179" s="247">
        <f>SUM(HX179,HY177)</f>
        <v>2284</v>
      </c>
      <c r="HZ179" s="247">
        <f>SUM(HY179,HZ177)</f>
        <v>1125</v>
      </c>
      <c r="IA179" s="247">
        <f>SUM(HZ179, -IA177)</f>
        <v>258</v>
      </c>
      <c r="IB179" s="247">
        <f>SUM(IA179,IB177)</f>
        <v>-141</v>
      </c>
      <c r="IC179" s="247">
        <f>SUM(IB179,IC177)</f>
        <v>-142</v>
      </c>
      <c r="ID179" s="247">
        <f>SUM(IC179,ID177)</f>
        <v>-501</v>
      </c>
      <c r="IE179" s="247">
        <f>SUM(ID179,IE177)</f>
        <v>-687</v>
      </c>
      <c r="IF179" s="247">
        <f>SUM(IE179,IF177)</f>
        <v>-1150</v>
      </c>
      <c r="IG179" s="247">
        <f>SUM(IF179, -IG177)</f>
        <v>-1029</v>
      </c>
      <c r="IH179" s="247">
        <f>SUM(IG179, -IH177)</f>
        <v>-1607</v>
      </c>
      <c r="II179" s="247">
        <f>SUM(IH179,II177)</f>
        <v>-1550</v>
      </c>
      <c r="IJ179" s="247">
        <f>SUM(II179,IJ177)</f>
        <v>-1081</v>
      </c>
      <c r="IK179" s="247">
        <f>SUM(IJ179,IK177)</f>
        <v>-1044</v>
      </c>
      <c r="IL179" s="247">
        <f>SUM(IK179,IL177)</f>
        <v>-884</v>
      </c>
      <c r="IM179" s="247">
        <f>SUM(IL179,IM177)</f>
        <v>-472</v>
      </c>
      <c r="IN179" s="247">
        <f>SUM(IM179,IN177)</f>
        <v>-1170</v>
      </c>
      <c r="IO179" s="247">
        <f>SUM(IN179,IO177)</f>
        <v>-1407</v>
      </c>
      <c r="IP179" s="247">
        <f>SUM(IO179,IP177)</f>
        <v>-1077</v>
      </c>
      <c r="IQ179" s="247">
        <f>SUM(IP179,IQ177)</f>
        <v>-1339</v>
      </c>
      <c r="IR179" s="247">
        <f>SUM(IQ179, -IR177)</f>
        <v>-1695</v>
      </c>
      <c r="IS179" s="247">
        <f>SUM(IR179,IS177)</f>
        <v>-1763</v>
      </c>
      <c r="IT179" s="247">
        <f>SUM(IS179,IT177)</f>
        <v>-1884</v>
      </c>
      <c r="IU179" s="247">
        <f>SUM(IT179,IU177)</f>
        <v>-1998</v>
      </c>
      <c r="IV179" s="247">
        <f>SUM(IU179, -IV177)</f>
        <v>-2228</v>
      </c>
      <c r="IW179" s="247">
        <f>SUM(IV179,IW177)</f>
        <v>-2126</v>
      </c>
      <c r="IX179" s="247">
        <f>SUM(IW179,IX177)</f>
        <v>-1739</v>
      </c>
      <c r="IY179" s="247">
        <f>SUM(IX179,IY177)</f>
        <v>-1620</v>
      </c>
      <c r="IZ179" s="247">
        <f>SUM(IY179,IZ177)</f>
        <v>-1931</v>
      </c>
      <c r="JA179" s="247">
        <f>SUM(IZ179,JA177)</f>
        <v>-2072</v>
      </c>
      <c r="JB179" s="247">
        <f>SUM(JA179,JB177)</f>
        <v>-2145</v>
      </c>
      <c r="JC179" s="247">
        <f>SUM(JB179, -JC177)</f>
        <v>-2440</v>
      </c>
      <c r="JD179" s="247">
        <f>SUM(JC179, -JD177)</f>
        <v>-2840</v>
      </c>
      <c r="JE179" s="247">
        <f>SUM(JD179,JE177)</f>
        <v>-2672</v>
      </c>
      <c r="JF179" s="247">
        <f>SUM(JE179,JF177)</f>
        <v>-2266</v>
      </c>
      <c r="JG179" s="247">
        <f>SUM(JF179, -JG177)</f>
        <v>-2302</v>
      </c>
      <c r="JH179" s="247">
        <f>SUM(JG179,JH177)</f>
        <v>-2112</v>
      </c>
      <c r="JI179" s="247">
        <f>SUM(JH179,JI177)</f>
        <v>-2127</v>
      </c>
      <c r="JJ179" s="247">
        <f>SUM(JI179,JJ177)</f>
        <v>-1873</v>
      </c>
      <c r="JK179" s="247">
        <f>SUM(JJ179,JK177)</f>
        <v>-2427</v>
      </c>
      <c r="JL179" s="247">
        <f>SUM(JK179,JL177)</f>
        <v>-2496</v>
      </c>
      <c r="JM179" s="247">
        <f>SUM(JL179, -JM177)</f>
        <v>-2788</v>
      </c>
      <c r="JN179" s="247">
        <f>SUM(JM179,JN177)</f>
        <v>-3006</v>
      </c>
      <c r="JO179" s="247">
        <f>SUM(JN179,JO177)</f>
        <v>-3224</v>
      </c>
      <c r="JP179" s="247">
        <f>SUM(JO179,JP177)</f>
        <v>-3182</v>
      </c>
      <c r="JQ179" s="247">
        <f>SUM(JP179,JQ177)</f>
        <v>-2460</v>
      </c>
      <c r="JR179" s="247">
        <f>SUM(JQ179,JR177)</f>
        <v>-2575</v>
      </c>
      <c r="JS179" s="247">
        <f>SUM(JR179,JS177)</f>
        <v>-2370</v>
      </c>
      <c r="JT179" s="247">
        <f>SUM(JS179,JT177)</f>
        <v>-2285</v>
      </c>
      <c r="JU179" s="247">
        <f>SUM(JT179,JU177)</f>
        <v>-1677</v>
      </c>
      <c r="JV179" s="247">
        <f>SUM(JU179,JV177)</f>
        <v>-1479</v>
      </c>
      <c r="JW179" s="247">
        <f>SUM(JV179,JW177)</f>
        <v>-1298</v>
      </c>
      <c r="JX179" s="247">
        <f>SUM(JW179,JX177)</f>
        <v>-1087</v>
      </c>
      <c r="JY179" s="247">
        <f>SUM(JX179,JY177)</f>
        <v>-1025</v>
      </c>
      <c r="JZ179" s="247">
        <f>SUM(JY179,JZ177)</f>
        <v>-664</v>
      </c>
      <c r="KA179" s="247">
        <f>SUM(JZ179,KA177)</f>
        <v>-620</v>
      </c>
      <c r="KB179" s="247">
        <f>SUM(KA179,KB177)</f>
        <v>-374</v>
      </c>
      <c r="KC179" s="247">
        <f>SUM(KB179,KC177)</f>
        <v>-1038</v>
      </c>
      <c r="KD179" s="247">
        <f>SUM(KC179,KD177)</f>
        <v>-1217</v>
      </c>
      <c r="KE179" s="247">
        <f>SUM(KD179,KE177)</f>
        <v>-947</v>
      </c>
      <c r="KF179" s="247">
        <f>SUM(KE179,KF177)</f>
        <v>-1081</v>
      </c>
      <c r="KG179" s="247">
        <f>SUM(KF179,KG177)</f>
        <v>-1081</v>
      </c>
      <c r="KH179" s="247">
        <f>SUM(KG179,KH177)</f>
        <v>-1373</v>
      </c>
      <c r="KI179" s="247">
        <f>SUM(KH179, -KI177)</f>
        <v>-1520</v>
      </c>
      <c r="KJ179" s="247">
        <f>SUM(KI179,KJ177)</f>
        <v>-1997</v>
      </c>
      <c r="KK179" s="247">
        <f>SUM(KJ179, -KK177)</f>
        <v>-2164</v>
      </c>
      <c r="KL179" s="247">
        <f>SUM(KK179, -KL177)</f>
        <v>-2633</v>
      </c>
      <c r="KM179" s="247">
        <f>SUM(KL179,KM177)</f>
        <v>-2617</v>
      </c>
      <c r="KN179" s="247">
        <f>SUM(KM179,KN177)</f>
        <v>-2460</v>
      </c>
      <c r="KO179" s="247">
        <f>SUM(KN179,KO177)</f>
        <v>-2405</v>
      </c>
      <c r="KP179" s="247">
        <f>SUM(KO179,KP177)</f>
        <v>-2659</v>
      </c>
      <c r="KQ179" s="247">
        <f>SUM(KP179,KQ177)</f>
        <v>-2831</v>
      </c>
      <c r="KR179" s="247">
        <f>SUM(KQ179, -KR177)</f>
        <v>-2881</v>
      </c>
      <c r="KS179" s="247">
        <f>SUM(KR179,KS177)</f>
        <v>-2729</v>
      </c>
      <c r="KT179" s="247">
        <f>SUM(KS179,KT177)</f>
        <v>-2632</v>
      </c>
      <c r="KU179" s="247">
        <f>SUM(KT179,KU177)</f>
        <v>-2730</v>
      </c>
      <c r="KV179" s="247">
        <f>SUM(KU179,KV177)</f>
        <v>-2388</v>
      </c>
      <c r="KW179" s="247">
        <f>SUM(KV179,KW177)</f>
        <v>-2542</v>
      </c>
      <c r="KX179" s="247">
        <f>SUM(KW179,KX177)</f>
        <v>-2520</v>
      </c>
      <c r="KY179" s="247">
        <f>SUM(KX179,KY177)</f>
        <v>-2403</v>
      </c>
      <c r="KZ179" s="247">
        <f>SUM(KY179,KZ177)</f>
        <v>-2306</v>
      </c>
      <c r="LA179" s="247">
        <f>SUM(KZ179,LA177)</f>
        <v>-2095</v>
      </c>
      <c r="LB179" s="247">
        <f>SUM(LA179,LB177)</f>
        <v>-2341</v>
      </c>
      <c r="LC179" s="247">
        <f>SUM(LB179,LC177)</f>
        <v>-2153</v>
      </c>
      <c r="LD179" s="247">
        <f>SUM(LC179,LD177)</f>
        <v>-1976</v>
      </c>
      <c r="LE179" s="247">
        <f>SUM(LD179,LE177)</f>
        <v>-1474</v>
      </c>
      <c r="LF179" s="247">
        <f>SUM(LE179,LF177)</f>
        <v>-1357</v>
      </c>
      <c r="LG179" s="247">
        <f>SUM(LF179,LG177)</f>
        <v>-1315</v>
      </c>
      <c r="LH179" s="247">
        <f>SUM(LG179,LH177)</f>
        <v>-1077</v>
      </c>
      <c r="LI179" s="247">
        <f>SUM(LH179,LI177)</f>
        <v>-665</v>
      </c>
      <c r="LJ179" s="247">
        <f>SUM(LI179,LJ177)</f>
        <v>-644</v>
      </c>
      <c r="LK179" s="247">
        <f>SUM(LJ179,LK177)</f>
        <v>-350</v>
      </c>
      <c r="LL179" s="247">
        <f>SUM(LK179,LL177)</f>
        <v>-191</v>
      </c>
      <c r="LM179" s="247">
        <f>SUM(LL179,LM177)</f>
        <v>-536</v>
      </c>
      <c r="LN179" s="247">
        <f>SUM(LM179,LN177)</f>
        <v>-474</v>
      </c>
      <c r="LO179" s="247">
        <f>SUM(LN179,LO177)</f>
        <v>-254</v>
      </c>
      <c r="LP179" s="247">
        <f>SUM(LO179,LP177)</f>
        <v>-523</v>
      </c>
      <c r="LQ179" s="247">
        <f>SUM(LP179,LQ177)</f>
        <v>-447</v>
      </c>
      <c r="LR179" s="247">
        <f>SUM(LQ179,LR177)</f>
        <v>43</v>
      </c>
      <c r="LS179" s="247">
        <f>SUM(LR179,LS177)</f>
        <v>-1</v>
      </c>
      <c r="LT179" s="247">
        <f>SUM(LS179,LT177)</f>
        <v>-57</v>
      </c>
      <c r="LU179" s="247">
        <f>SUM(LT179,LU177)</f>
        <v>54</v>
      </c>
      <c r="LV179" s="247">
        <f>SUM(LU179,LV177)</f>
        <v>113</v>
      </c>
      <c r="LW179" s="247">
        <f>SUM(LV179,LW177)</f>
        <v>169</v>
      </c>
      <c r="LX179" s="247">
        <f>SUM(LW179,LX177)</f>
        <v>411</v>
      </c>
      <c r="LY179" s="247">
        <f>SUM(LX179,LY177)</f>
        <v>809</v>
      </c>
      <c r="LZ179" s="247">
        <f>SUM(LY179,LZ177)</f>
        <v>243</v>
      </c>
      <c r="MA179" s="247">
        <f>SUM(LZ179,MA177)</f>
        <v>505</v>
      </c>
      <c r="MB179" s="247">
        <f>SUM(MA179,MB177)</f>
        <v>261</v>
      </c>
      <c r="MC179" s="247">
        <f>SUM(MB179,MC177)</f>
        <v>368</v>
      </c>
      <c r="MD179" s="247">
        <f>SUM(MC179,MD177)</f>
        <v>600</v>
      </c>
      <c r="ME179" s="247">
        <f>SUM(MD179,ME177)</f>
        <v>828</v>
      </c>
      <c r="MF179" s="247">
        <f>SUM(ME179,MF177)</f>
        <v>804</v>
      </c>
      <c r="MG179" s="247">
        <f>SUM(MF179,MG177)</f>
        <v>1445</v>
      </c>
      <c r="MH179" s="247">
        <f>SUM(MG179,MH177)</f>
        <v>1494</v>
      </c>
      <c r="MI179" s="247">
        <f>SUM(MH179,MI177)</f>
        <v>1427</v>
      </c>
      <c r="MJ179" s="247">
        <f>SUM(MI179,MJ177)</f>
        <v>1301</v>
      </c>
      <c r="MK179" s="247">
        <f>SUM(MJ179,MK177)</f>
        <v>1035</v>
      </c>
      <c r="ML179" s="247">
        <f>SUM(MK179,ML177)</f>
        <v>1057</v>
      </c>
      <c r="MM179" s="247">
        <f>SUM(ML179,MM177)</f>
        <v>821</v>
      </c>
      <c r="MN179" s="247">
        <f>SUM(MM179, -MN177)</f>
        <v>333</v>
      </c>
      <c r="MO179" s="247">
        <f>SUM(MN179,MO177)</f>
        <v>24</v>
      </c>
      <c r="MP179" s="247">
        <f>SUM(MO179,MP177)</f>
        <v>287</v>
      </c>
      <c r="MQ179" s="247">
        <f>SUM(MP179,MQ177)</f>
        <v>199</v>
      </c>
      <c r="MR179" s="247">
        <f>SUM(MQ179,MR177)</f>
        <v>45</v>
      </c>
      <c r="MS179" s="247">
        <f>SUM(MR179,MS177)</f>
        <v>-27</v>
      </c>
      <c r="MT179" s="247">
        <f>SUM(MS179,MT177)</f>
        <v>-142</v>
      </c>
      <c r="MU179" s="247">
        <f>SUM(MT179, -MU177)</f>
        <v>-250</v>
      </c>
      <c r="MV179" s="247">
        <f>SUM(MU179,MV177)</f>
        <v>-386</v>
      </c>
      <c r="MW179" s="247">
        <f>SUM(MV179, -MW177)</f>
        <v>-851</v>
      </c>
      <c r="MX179" s="247">
        <f>SUM(MW179,MX177)</f>
        <v>-543</v>
      </c>
      <c r="MY179" s="247">
        <f>SUM(MX179,MY177)</f>
        <v>-130</v>
      </c>
      <c r="MZ179" s="247">
        <f>SUM(MY179,MZ177)</f>
        <v>-123</v>
      </c>
      <c r="NA179" s="247">
        <f>SUM(MZ179,NA177)</f>
        <v>-39</v>
      </c>
      <c r="NB179" s="247">
        <f>SUM(NA179,NB177)</f>
        <v>-39</v>
      </c>
      <c r="NC179" s="247">
        <f>SUM(NB179,NC177)</f>
        <v>-39</v>
      </c>
      <c r="ND179" s="247">
        <f>SUM(NC179,ND177)</f>
        <v>-39</v>
      </c>
      <c r="NE179" t="s">
        <v>0</v>
      </c>
      <c r="NG179" t="s">
        <v>0</v>
      </c>
      <c r="PT179" s="213"/>
    </row>
    <row r="180" spans="14:436" ht="15.75" thickBot="1" x14ac:dyDescent="0.3">
      <c r="N180" t="s">
        <v>0</v>
      </c>
      <c r="FF180" s="213"/>
      <c r="HH180" s="200">
        <v>43526</v>
      </c>
      <c r="HI180" s="200">
        <v>43527</v>
      </c>
      <c r="HJ180" s="200">
        <v>43528</v>
      </c>
      <c r="HK180" s="200">
        <v>43529</v>
      </c>
      <c r="HL180" s="200">
        <v>43896</v>
      </c>
      <c r="HM180" s="200">
        <v>43533</v>
      </c>
      <c r="HN180" s="200">
        <v>43534</v>
      </c>
      <c r="HO180" s="200">
        <v>43535</v>
      </c>
      <c r="HP180" s="200">
        <v>43536</v>
      </c>
      <c r="HQ180" s="200">
        <v>43537</v>
      </c>
      <c r="HR180" s="200">
        <v>43540</v>
      </c>
      <c r="HS180" s="200">
        <v>43541</v>
      </c>
      <c r="HT180" s="200">
        <v>43542</v>
      </c>
      <c r="HU180" s="200">
        <v>43543</v>
      </c>
      <c r="HV180" s="200">
        <v>43544</v>
      </c>
      <c r="HW180" s="200">
        <v>43547</v>
      </c>
      <c r="HX180" s="200">
        <v>43548</v>
      </c>
      <c r="HY180" s="200">
        <v>43549</v>
      </c>
      <c r="HZ180" s="200">
        <v>43550</v>
      </c>
      <c r="IA180" s="200">
        <v>43551</v>
      </c>
      <c r="IB180" s="200">
        <v>43554</v>
      </c>
      <c r="IC180" s="200">
        <v>43555</v>
      </c>
      <c r="ID180" s="200">
        <v>43556</v>
      </c>
      <c r="IE180" s="200">
        <v>43557</v>
      </c>
      <c r="IF180" s="200">
        <v>43558</v>
      </c>
      <c r="IG180" s="200">
        <v>43561</v>
      </c>
      <c r="IH180" s="200">
        <v>43562</v>
      </c>
      <c r="II180" s="200">
        <v>43563</v>
      </c>
      <c r="IJ180" s="200">
        <v>43564</v>
      </c>
      <c r="IK180" s="200">
        <v>43565</v>
      </c>
      <c r="IL180" s="200">
        <v>43568</v>
      </c>
      <c r="IM180" s="200">
        <v>43569</v>
      </c>
      <c r="IN180" s="200">
        <v>43570</v>
      </c>
      <c r="IO180" s="200">
        <v>43571</v>
      </c>
      <c r="IP180" s="200">
        <v>43572</v>
      </c>
      <c r="IQ180" s="200">
        <v>43575</v>
      </c>
      <c r="IR180" s="200">
        <v>43576</v>
      </c>
      <c r="IS180" s="200">
        <v>43577</v>
      </c>
      <c r="IT180" s="200">
        <v>43578</v>
      </c>
      <c r="IU180" s="200">
        <v>43579</v>
      </c>
      <c r="IV180" s="200">
        <v>43582</v>
      </c>
      <c r="IW180" s="200">
        <v>43583</v>
      </c>
      <c r="IX180" s="200">
        <v>43584</v>
      </c>
      <c r="IY180" s="200">
        <v>43585</v>
      </c>
      <c r="IZ180" s="200">
        <v>43586</v>
      </c>
      <c r="JA180" s="200">
        <v>43589</v>
      </c>
      <c r="JB180" s="200">
        <v>43590</v>
      </c>
      <c r="JC180" s="200">
        <v>43591</v>
      </c>
      <c r="JD180" s="200">
        <v>43592</v>
      </c>
      <c r="JE180" s="200">
        <v>43593</v>
      </c>
      <c r="JF180" s="200">
        <v>43596</v>
      </c>
      <c r="JG180" s="200">
        <v>43597</v>
      </c>
      <c r="JH180" s="200">
        <v>43598</v>
      </c>
      <c r="JI180" s="200">
        <v>43599</v>
      </c>
      <c r="JJ180" s="200">
        <v>43600</v>
      </c>
      <c r="JK180" s="200">
        <v>43603</v>
      </c>
      <c r="JL180" s="200">
        <v>43604</v>
      </c>
      <c r="JM180" s="200">
        <v>43605</v>
      </c>
      <c r="JN180" s="200">
        <v>43606</v>
      </c>
      <c r="JO180" s="200">
        <v>43607</v>
      </c>
      <c r="JP180" s="200">
        <v>43610</v>
      </c>
      <c r="JQ180" s="200">
        <v>43611</v>
      </c>
      <c r="JR180" s="200">
        <v>43612</v>
      </c>
      <c r="JS180" s="200">
        <v>43613</v>
      </c>
      <c r="JT180" s="200">
        <v>43614</v>
      </c>
      <c r="JU180" s="200">
        <v>43617</v>
      </c>
      <c r="JV180" s="200">
        <v>43618</v>
      </c>
      <c r="JW180" s="200">
        <v>43619</v>
      </c>
      <c r="JX180" s="200">
        <v>43620</v>
      </c>
      <c r="JY180" s="200" t="s">
        <v>29</v>
      </c>
      <c r="JZ180" s="200">
        <v>43624</v>
      </c>
      <c r="KA180" s="200">
        <v>43625</v>
      </c>
      <c r="KB180" s="200">
        <v>43626</v>
      </c>
      <c r="KC180" s="200">
        <v>43627</v>
      </c>
      <c r="KD180" s="200">
        <v>43628</v>
      </c>
      <c r="KE180" s="200">
        <v>43631</v>
      </c>
      <c r="KF180" s="200">
        <v>43632</v>
      </c>
      <c r="KG180" s="200">
        <v>43633</v>
      </c>
      <c r="KH180" s="200">
        <v>43634</v>
      </c>
      <c r="KI180" s="200">
        <v>43635</v>
      </c>
      <c r="KJ180" s="200">
        <v>43638</v>
      </c>
      <c r="KK180" s="200">
        <v>43639</v>
      </c>
      <c r="KL180" s="200">
        <v>43640</v>
      </c>
      <c r="KM180" s="200">
        <v>43641</v>
      </c>
      <c r="KN180" s="200">
        <v>43642</v>
      </c>
      <c r="KO180" s="200">
        <v>43645</v>
      </c>
      <c r="KP180" s="200">
        <v>43646</v>
      </c>
      <c r="KQ180" s="200">
        <v>43647</v>
      </c>
      <c r="KR180" s="200" t="s">
        <v>186</v>
      </c>
      <c r="KS180" s="200">
        <v>44015</v>
      </c>
      <c r="KT180" s="200">
        <v>43652</v>
      </c>
      <c r="KU180" s="200">
        <v>43653</v>
      </c>
      <c r="KV180" s="200">
        <v>43654</v>
      </c>
      <c r="KW180" s="200">
        <v>43655</v>
      </c>
      <c r="KX180" s="200">
        <v>43656</v>
      </c>
      <c r="KY180" s="200">
        <v>43659</v>
      </c>
      <c r="KZ180" s="200">
        <v>43660</v>
      </c>
      <c r="LA180" s="200">
        <v>43661</v>
      </c>
      <c r="LB180" s="200">
        <v>43662</v>
      </c>
      <c r="LC180" s="200">
        <v>43663</v>
      </c>
      <c r="LD180" s="200">
        <v>43666</v>
      </c>
      <c r="LE180" s="200">
        <v>43667</v>
      </c>
      <c r="LF180" s="200">
        <v>43668</v>
      </c>
      <c r="LG180" s="200">
        <v>43669</v>
      </c>
      <c r="LH180" s="200">
        <v>43670</v>
      </c>
      <c r="LI180" s="200">
        <v>43673</v>
      </c>
      <c r="LJ180" s="200">
        <v>43674</v>
      </c>
      <c r="LK180" s="200">
        <v>43675</v>
      </c>
      <c r="LL180" s="200">
        <v>43676</v>
      </c>
      <c r="LM180" s="200">
        <v>43677</v>
      </c>
      <c r="LN180" s="200">
        <v>44046</v>
      </c>
      <c r="LO180" s="200">
        <v>44047</v>
      </c>
      <c r="LP180" s="200">
        <v>44048</v>
      </c>
      <c r="LQ180" s="200">
        <v>44049</v>
      </c>
      <c r="LR180" s="200">
        <v>44050</v>
      </c>
      <c r="LS180" s="200">
        <v>44053</v>
      </c>
      <c r="LT180" s="200">
        <v>44054</v>
      </c>
      <c r="LU180" s="200">
        <v>44055</v>
      </c>
      <c r="LV180" s="200">
        <v>44056</v>
      </c>
      <c r="LW180" s="200">
        <v>44057</v>
      </c>
      <c r="LX180" s="200">
        <v>44060</v>
      </c>
      <c r="LY180" s="200">
        <v>44061</v>
      </c>
      <c r="LZ180" s="200">
        <v>44062</v>
      </c>
      <c r="MA180" s="200">
        <v>44063</v>
      </c>
      <c r="MB180" s="200">
        <v>44064</v>
      </c>
      <c r="MC180" s="200">
        <v>44067</v>
      </c>
      <c r="MD180" s="200">
        <v>44068</v>
      </c>
      <c r="ME180" s="200">
        <v>44069</v>
      </c>
      <c r="MF180" s="200">
        <v>44070</v>
      </c>
      <c r="MG180" s="200">
        <v>44071</v>
      </c>
      <c r="MH180" s="200">
        <v>44074</v>
      </c>
      <c r="MI180" s="200">
        <v>44075</v>
      </c>
      <c r="MJ180" s="200">
        <v>44076</v>
      </c>
      <c r="MK180" s="200">
        <v>44077</v>
      </c>
      <c r="ML180" s="200">
        <v>44078</v>
      </c>
      <c r="MM180" s="200">
        <v>44081</v>
      </c>
      <c r="MN180" s="200">
        <v>44082</v>
      </c>
      <c r="MO180" s="200">
        <v>44083</v>
      </c>
      <c r="MP180" s="200">
        <v>44084</v>
      </c>
      <c r="MQ180" s="200">
        <v>44085</v>
      </c>
      <c r="MR180" s="200">
        <v>44088</v>
      </c>
      <c r="MS180" s="200">
        <v>44089</v>
      </c>
      <c r="MT180" s="200">
        <v>44090</v>
      </c>
      <c r="MU180" s="200">
        <v>44091</v>
      </c>
      <c r="MV180" s="200">
        <v>44092</v>
      </c>
      <c r="MW180" s="200">
        <v>44095</v>
      </c>
      <c r="MX180" s="200">
        <v>44096</v>
      </c>
      <c r="MY180" s="200">
        <v>44097</v>
      </c>
      <c r="MZ180" s="200">
        <v>44098</v>
      </c>
      <c r="NA180" s="200">
        <v>44099</v>
      </c>
      <c r="NB180" s="200">
        <v>44102</v>
      </c>
      <c r="NC180" s="200">
        <v>44103</v>
      </c>
      <c r="ND180" s="200">
        <v>44104</v>
      </c>
      <c r="PT180" s="213"/>
    </row>
    <row r="181" spans="14:436" ht="15.75" thickBot="1" x14ac:dyDescent="0.3">
      <c r="FF181" s="213"/>
      <c r="HH181" s="228" t="s">
        <v>149</v>
      </c>
      <c r="HI181" s="242" t="s">
        <v>151</v>
      </c>
      <c r="HJ181" s="243" t="s">
        <v>151</v>
      </c>
      <c r="HK181" s="242" t="s">
        <v>151</v>
      </c>
      <c r="HL181" s="242" t="s">
        <v>151</v>
      </c>
      <c r="HM181" s="242" t="s">
        <v>151</v>
      </c>
      <c r="HN181" s="243" t="s">
        <v>151</v>
      </c>
      <c r="HO181" s="242" t="s">
        <v>151</v>
      </c>
      <c r="HP181" s="242" t="s">
        <v>151</v>
      </c>
      <c r="HQ181" s="243" t="s">
        <v>151</v>
      </c>
      <c r="HR181" s="242" t="s">
        <v>151</v>
      </c>
      <c r="HS181" s="243" t="s">
        <v>142</v>
      </c>
      <c r="HT181" s="242" t="s">
        <v>142</v>
      </c>
      <c r="HU181" s="243" t="s">
        <v>142</v>
      </c>
      <c r="HV181" s="243" t="s">
        <v>148</v>
      </c>
      <c r="HW181" s="243" t="s">
        <v>145</v>
      </c>
      <c r="HX181" s="243" t="s">
        <v>145</v>
      </c>
      <c r="HY181" s="243" t="s">
        <v>145</v>
      </c>
      <c r="HZ181" s="243" t="s">
        <v>151</v>
      </c>
      <c r="IA181" s="242" t="s">
        <v>151</v>
      </c>
      <c r="IB181" s="242" t="s">
        <v>148</v>
      </c>
      <c r="IC181" s="242" t="s">
        <v>190</v>
      </c>
      <c r="ID181" s="242" t="s">
        <v>142</v>
      </c>
      <c r="IE181" s="242" t="s">
        <v>142</v>
      </c>
      <c r="IF181" s="242" t="s">
        <v>142</v>
      </c>
      <c r="IG181" s="243" t="s">
        <v>145</v>
      </c>
      <c r="IH181" s="243" t="s">
        <v>148</v>
      </c>
      <c r="II181" s="243" t="s">
        <v>148</v>
      </c>
      <c r="IJ181" s="243" t="s">
        <v>148</v>
      </c>
      <c r="IK181" s="243" t="s">
        <v>148</v>
      </c>
      <c r="IL181" s="242" t="s">
        <v>145</v>
      </c>
      <c r="IM181" s="242" t="s">
        <v>145</v>
      </c>
      <c r="IN181" s="242" t="s">
        <v>144</v>
      </c>
      <c r="IO181" s="242" t="s">
        <v>148</v>
      </c>
      <c r="IP181" s="242" t="s">
        <v>148</v>
      </c>
      <c r="IQ181" s="243" t="s">
        <v>148</v>
      </c>
      <c r="IR181" s="242" t="s">
        <v>142</v>
      </c>
      <c r="IS181" s="242" t="s">
        <v>142</v>
      </c>
      <c r="IT181" s="242" t="s">
        <v>142</v>
      </c>
      <c r="IU181" s="243" t="s">
        <v>142</v>
      </c>
      <c r="IV181" s="243" t="s">
        <v>142</v>
      </c>
      <c r="IW181" s="242" t="s">
        <v>149</v>
      </c>
      <c r="IX181" s="243" t="s">
        <v>145</v>
      </c>
      <c r="IY181" s="243" t="s">
        <v>145</v>
      </c>
      <c r="IZ181" s="242" t="s">
        <v>145</v>
      </c>
      <c r="JA181" s="242" t="s">
        <v>148</v>
      </c>
      <c r="JB181" s="242" t="s">
        <v>151</v>
      </c>
      <c r="JC181" s="242" t="s">
        <v>151</v>
      </c>
      <c r="JD181" s="243" t="s">
        <v>151</v>
      </c>
      <c r="JE181" s="243" t="s">
        <v>148</v>
      </c>
      <c r="JF181" s="243" t="s">
        <v>145</v>
      </c>
      <c r="JG181" s="242" t="s">
        <v>148</v>
      </c>
      <c r="JH181" s="242" t="s">
        <v>145</v>
      </c>
      <c r="JI181" s="242" t="s">
        <v>144</v>
      </c>
      <c r="JJ181" s="242" t="s">
        <v>143</v>
      </c>
      <c r="JK181" s="243" t="s">
        <v>190</v>
      </c>
      <c r="JL181" s="243" t="s">
        <v>142</v>
      </c>
      <c r="JM181" s="243" t="s">
        <v>142</v>
      </c>
      <c r="JN181" s="243" t="s">
        <v>142</v>
      </c>
      <c r="JO181" s="242" t="s">
        <v>142</v>
      </c>
      <c r="JP181" s="242" t="s">
        <v>142</v>
      </c>
      <c r="JQ181" s="243" t="s">
        <v>151</v>
      </c>
      <c r="JR181" s="243" t="s">
        <v>151</v>
      </c>
      <c r="JS181" s="243" t="s">
        <v>151</v>
      </c>
      <c r="JT181" s="243" t="s">
        <v>151</v>
      </c>
      <c r="JU181" s="243" t="s">
        <v>151</v>
      </c>
      <c r="JV181" s="243" t="s">
        <v>151</v>
      </c>
      <c r="JW181" s="243" t="s">
        <v>151</v>
      </c>
      <c r="JX181" s="243" t="s">
        <v>151</v>
      </c>
      <c r="JY181" s="243" t="s">
        <v>151</v>
      </c>
      <c r="JZ181" s="242" t="s">
        <v>151</v>
      </c>
      <c r="KA181" s="242" t="s">
        <v>151</v>
      </c>
      <c r="KB181" s="242" t="s">
        <v>142</v>
      </c>
      <c r="KC181" s="242" t="s">
        <v>148</v>
      </c>
      <c r="KD181" s="242" t="s">
        <v>145</v>
      </c>
      <c r="KE181" s="242" t="s">
        <v>144</v>
      </c>
      <c r="KF181" s="242" t="s">
        <v>148</v>
      </c>
      <c r="KG181" s="242" t="s">
        <v>142</v>
      </c>
      <c r="KH181" s="242" t="s">
        <v>151</v>
      </c>
      <c r="KI181" s="242" t="s">
        <v>146</v>
      </c>
      <c r="KJ181" s="243" t="s">
        <v>151</v>
      </c>
      <c r="KK181" s="243" t="s">
        <v>151</v>
      </c>
      <c r="KL181" s="243" t="s">
        <v>151</v>
      </c>
      <c r="KM181" s="243" t="s">
        <v>142</v>
      </c>
      <c r="KN181" s="243" t="s">
        <v>142</v>
      </c>
      <c r="KO181" s="243" t="s">
        <v>148</v>
      </c>
      <c r="KP181" s="243" t="s">
        <v>149</v>
      </c>
      <c r="KQ181" s="243" t="s">
        <v>142</v>
      </c>
      <c r="KR181" s="243" t="s">
        <v>151</v>
      </c>
      <c r="KS181" s="243" t="s">
        <v>142</v>
      </c>
      <c r="KT181" s="243" t="s">
        <v>151</v>
      </c>
      <c r="KU181" s="243" t="s">
        <v>151</v>
      </c>
      <c r="KV181" s="243" t="s">
        <v>151</v>
      </c>
      <c r="KW181" s="242" t="s">
        <v>142</v>
      </c>
      <c r="KX181" s="242" t="s">
        <v>148</v>
      </c>
      <c r="KY181" s="242" t="s">
        <v>148</v>
      </c>
      <c r="KZ181" s="243" t="s">
        <v>148</v>
      </c>
      <c r="LA181" s="242" t="s">
        <v>145</v>
      </c>
      <c r="LB181" s="242" t="s">
        <v>145</v>
      </c>
      <c r="LC181" s="242" t="s">
        <v>148</v>
      </c>
      <c r="LD181" s="243" t="s">
        <v>142</v>
      </c>
      <c r="LE181" s="243" t="s">
        <v>142</v>
      </c>
      <c r="LF181" s="243" t="s">
        <v>142</v>
      </c>
      <c r="LG181" s="243" t="s">
        <v>142</v>
      </c>
      <c r="LH181" s="242" t="s">
        <v>142</v>
      </c>
      <c r="LI181" s="242" t="s">
        <v>142</v>
      </c>
      <c r="LJ181" s="242" t="s">
        <v>145</v>
      </c>
      <c r="LK181" s="242" t="s">
        <v>150</v>
      </c>
      <c r="LL181" s="243" t="s">
        <v>144</v>
      </c>
      <c r="LM181" s="243" t="s">
        <v>145</v>
      </c>
      <c r="LN181" s="243" t="s">
        <v>145</v>
      </c>
      <c r="LO181" s="243" t="s">
        <v>148</v>
      </c>
      <c r="LP181" s="243" t="s">
        <v>148</v>
      </c>
      <c r="LQ181" s="243" t="s">
        <v>142</v>
      </c>
      <c r="LR181" s="242" t="s">
        <v>148</v>
      </c>
      <c r="LS181" s="242" t="s">
        <v>148</v>
      </c>
      <c r="LT181" s="243" t="s">
        <v>142</v>
      </c>
      <c r="LU181" s="243" t="s">
        <v>142</v>
      </c>
      <c r="LV181" s="243" t="s">
        <v>142</v>
      </c>
      <c r="LW181" s="242" t="s">
        <v>142</v>
      </c>
      <c r="LX181" s="242" t="s">
        <v>142</v>
      </c>
      <c r="LY181" s="242" t="s">
        <v>148</v>
      </c>
      <c r="LZ181" s="242" t="s">
        <v>148</v>
      </c>
      <c r="MA181" s="242" t="s">
        <v>148</v>
      </c>
      <c r="MB181" s="242" t="s">
        <v>148</v>
      </c>
      <c r="MC181" s="242" t="s">
        <v>142</v>
      </c>
      <c r="MD181" s="243" t="s">
        <v>142</v>
      </c>
      <c r="ME181" s="243" t="s">
        <v>142</v>
      </c>
      <c r="MF181" s="243" t="s">
        <v>151</v>
      </c>
      <c r="MG181" s="242" t="s">
        <v>142</v>
      </c>
      <c r="MH181" s="243" t="s">
        <v>142</v>
      </c>
      <c r="MI181" s="243" t="s">
        <v>142</v>
      </c>
      <c r="MJ181" s="242" t="s">
        <v>151</v>
      </c>
      <c r="MK181" s="242" t="s">
        <v>151</v>
      </c>
      <c r="ML181" s="242" t="s">
        <v>142</v>
      </c>
      <c r="MM181" s="242" t="s">
        <v>142</v>
      </c>
      <c r="MN181" s="242" t="s">
        <v>148</v>
      </c>
      <c r="MO181" s="242" t="s">
        <v>148</v>
      </c>
      <c r="MP181" s="242" t="s">
        <v>142</v>
      </c>
      <c r="MQ181" s="243" t="s">
        <v>145</v>
      </c>
      <c r="MR181" s="242" t="s">
        <v>142</v>
      </c>
      <c r="MS181" s="242" t="s">
        <v>151</v>
      </c>
      <c r="MT181" s="242" t="s">
        <v>151</v>
      </c>
      <c r="MU181" s="242" t="s">
        <v>151</v>
      </c>
      <c r="MV181" s="242" t="s">
        <v>151</v>
      </c>
      <c r="MW181" s="242" t="s">
        <v>151</v>
      </c>
      <c r="MX181" s="242" t="s">
        <v>151</v>
      </c>
      <c r="MY181" s="242" t="s">
        <v>151</v>
      </c>
      <c r="MZ181" s="243" t="s">
        <v>151</v>
      </c>
      <c r="NA181" s="243" t="s">
        <v>142</v>
      </c>
      <c r="PT181" s="213"/>
    </row>
    <row r="182" spans="14:436" x14ac:dyDescent="0.25">
      <c r="N182" t="s">
        <v>0</v>
      </c>
      <c r="AG182" t="s">
        <v>0</v>
      </c>
      <c r="FF182" s="213"/>
      <c r="HH182" s="197" t="s">
        <v>31</v>
      </c>
      <c r="HI182" s="197" t="s">
        <v>31</v>
      </c>
      <c r="HJ182" s="197" t="s">
        <v>31</v>
      </c>
      <c r="HK182" s="197" t="s">
        <v>31</v>
      </c>
      <c r="HL182" s="197" t="s">
        <v>31</v>
      </c>
      <c r="HM182" s="197" t="s">
        <v>31</v>
      </c>
      <c r="HN182" s="197" t="s">
        <v>31</v>
      </c>
      <c r="HO182" s="197" t="s">
        <v>31</v>
      </c>
      <c r="HP182" s="197" t="s">
        <v>31</v>
      </c>
      <c r="HQ182" s="197" t="s">
        <v>31</v>
      </c>
      <c r="HR182" s="197" t="s">
        <v>31</v>
      </c>
      <c r="HS182" s="197" t="s">
        <v>31</v>
      </c>
      <c r="HT182" s="197" t="s">
        <v>31</v>
      </c>
      <c r="HU182" s="197" t="s">
        <v>31</v>
      </c>
      <c r="HV182" s="197" t="s">
        <v>31</v>
      </c>
      <c r="HW182" s="197" t="s">
        <v>31</v>
      </c>
      <c r="HX182" s="197" t="s">
        <v>31</v>
      </c>
      <c r="HY182" s="197" t="s">
        <v>31</v>
      </c>
      <c r="HZ182" s="197" t="s">
        <v>31</v>
      </c>
      <c r="IA182" s="197" t="s">
        <v>31</v>
      </c>
      <c r="IB182" s="197" t="s">
        <v>31</v>
      </c>
      <c r="IC182" s="197" t="s">
        <v>31</v>
      </c>
      <c r="ID182" s="197" t="s">
        <v>31</v>
      </c>
      <c r="IE182" s="197" t="s">
        <v>31</v>
      </c>
      <c r="IF182" s="197" t="s">
        <v>31</v>
      </c>
      <c r="IG182" s="197" t="s">
        <v>31</v>
      </c>
      <c r="IH182" s="197" t="s">
        <v>31</v>
      </c>
      <c r="II182" s="197" t="s">
        <v>31</v>
      </c>
      <c r="IJ182" s="197" t="s">
        <v>31</v>
      </c>
      <c r="IK182" s="197" t="s">
        <v>31</v>
      </c>
      <c r="IL182" s="197" t="s">
        <v>31</v>
      </c>
      <c r="IM182" s="197" t="s">
        <v>31</v>
      </c>
      <c r="IN182" s="197" t="s">
        <v>31</v>
      </c>
      <c r="IO182" s="197" t="s">
        <v>31</v>
      </c>
      <c r="IP182" s="197" t="s">
        <v>31</v>
      </c>
      <c r="IQ182" s="197" t="s">
        <v>31</v>
      </c>
      <c r="IR182" s="197" t="s">
        <v>31</v>
      </c>
      <c r="IS182" s="197" t="s">
        <v>31</v>
      </c>
      <c r="IT182" s="197" t="s">
        <v>31</v>
      </c>
      <c r="IU182" s="197" t="s">
        <v>31</v>
      </c>
      <c r="IV182" s="197" t="s">
        <v>31</v>
      </c>
      <c r="IW182" s="197" t="s">
        <v>31</v>
      </c>
      <c r="IX182" s="197" t="s">
        <v>31</v>
      </c>
      <c r="IY182" s="197" t="s">
        <v>31</v>
      </c>
      <c r="IZ182" s="197" t="s">
        <v>31</v>
      </c>
      <c r="JA182" s="197" t="s">
        <v>31</v>
      </c>
      <c r="JB182" s="197" t="s">
        <v>31</v>
      </c>
      <c r="JC182" s="197" t="s">
        <v>31</v>
      </c>
      <c r="JD182" s="197" t="s">
        <v>31</v>
      </c>
      <c r="JE182" s="197" t="s">
        <v>31</v>
      </c>
      <c r="JF182" s="197" t="s">
        <v>31</v>
      </c>
      <c r="JG182" s="197" t="s">
        <v>31</v>
      </c>
      <c r="JH182" s="197" t="s">
        <v>31</v>
      </c>
      <c r="JI182" s="197" t="s">
        <v>31</v>
      </c>
      <c r="JJ182" s="197" t="s">
        <v>31</v>
      </c>
      <c r="JK182" s="197" t="s">
        <v>31</v>
      </c>
      <c r="JL182" s="197" t="s">
        <v>31</v>
      </c>
      <c r="JM182" s="197" t="s">
        <v>31</v>
      </c>
      <c r="JN182" s="197" t="s">
        <v>31</v>
      </c>
      <c r="JO182" s="197" t="s">
        <v>31</v>
      </c>
      <c r="JP182" s="197" t="s">
        <v>31</v>
      </c>
      <c r="JQ182" s="197" t="s">
        <v>31</v>
      </c>
      <c r="JR182" s="197" t="s">
        <v>31</v>
      </c>
      <c r="JS182" s="197" t="s">
        <v>31</v>
      </c>
      <c r="JT182" s="197" t="s">
        <v>31</v>
      </c>
      <c r="JU182" s="197" t="s">
        <v>31</v>
      </c>
      <c r="JV182" s="197" t="s">
        <v>31</v>
      </c>
      <c r="JW182" s="197" t="s">
        <v>31</v>
      </c>
      <c r="JX182" s="197" t="s">
        <v>31</v>
      </c>
      <c r="JY182" s="197" t="s">
        <v>31</v>
      </c>
      <c r="JZ182" s="197" t="s">
        <v>31</v>
      </c>
      <c r="KA182" s="197" t="s">
        <v>31</v>
      </c>
      <c r="KB182" s="197" t="s">
        <v>31</v>
      </c>
      <c r="KC182" s="197" t="s">
        <v>31</v>
      </c>
      <c r="KD182" s="197" t="s">
        <v>31</v>
      </c>
      <c r="KE182" s="197" t="s">
        <v>31</v>
      </c>
      <c r="KF182" s="197" t="s">
        <v>31</v>
      </c>
      <c r="KG182" s="197" t="s">
        <v>31</v>
      </c>
      <c r="KH182" s="197" t="s">
        <v>31</v>
      </c>
      <c r="KI182" s="197" t="s">
        <v>31</v>
      </c>
      <c r="KJ182" s="197" t="s">
        <v>31</v>
      </c>
      <c r="KK182" s="197" t="s">
        <v>31</v>
      </c>
      <c r="KL182" s="197" t="s">
        <v>31</v>
      </c>
      <c r="KM182" s="197" t="s">
        <v>31</v>
      </c>
      <c r="KN182" s="197" t="s">
        <v>31</v>
      </c>
      <c r="KO182" s="197" t="s">
        <v>31</v>
      </c>
      <c r="KP182" s="197" t="s">
        <v>31</v>
      </c>
      <c r="KQ182" s="197" t="s">
        <v>31</v>
      </c>
      <c r="KR182" s="197" t="s">
        <v>31</v>
      </c>
      <c r="KS182" s="197" t="s">
        <v>31</v>
      </c>
      <c r="KT182" s="197" t="s">
        <v>31</v>
      </c>
      <c r="KU182" s="197" t="s">
        <v>31</v>
      </c>
      <c r="KV182" s="197" t="s">
        <v>31</v>
      </c>
      <c r="KW182" s="197" t="s">
        <v>31</v>
      </c>
      <c r="KX182" s="197" t="s">
        <v>31</v>
      </c>
      <c r="KY182" s="197" t="s">
        <v>31</v>
      </c>
      <c r="KZ182" s="197" t="s">
        <v>31</v>
      </c>
      <c r="LA182" s="197" t="s">
        <v>31</v>
      </c>
      <c r="LB182" s="197" t="s">
        <v>31</v>
      </c>
      <c r="LC182" s="197" t="s">
        <v>31</v>
      </c>
      <c r="LD182" s="197" t="s">
        <v>31</v>
      </c>
      <c r="LE182" s="197" t="s">
        <v>31</v>
      </c>
      <c r="LF182" s="197" t="s">
        <v>31</v>
      </c>
      <c r="LG182" s="197" t="s">
        <v>31</v>
      </c>
      <c r="LH182" s="197" t="s">
        <v>31</v>
      </c>
      <c r="LI182" s="197" t="s">
        <v>31</v>
      </c>
      <c r="LJ182" s="197" t="s">
        <v>31</v>
      </c>
      <c r="LK182" s="197" t="s">
        <v>31</v>
      </c>
      <c r="LL182" s="197" t="s">
        <v>31</v>
      </c>
      <c r="LM182" s="197" t="s">
        <v>31</v>
      </c>
      <c r="LN182" s="197" t="s">
        <v>31</v>
      </c>
      <c r="LO182" s="197" t="s">
        <v>31</v>
      </c>
      <c r="LP182" s="197" t="s">
        <v>31</v>
      </c>
      <c r="LQ182" s="197" t="s">
        <v>31</v>
      </c>
      <c r="LR182" s="197" t="s">
        <v>31</v>
      </c>
      <c r="LS182" s="197" t="s">
        <v>31</v>
      </c>
      <c r="LT182" s="197" t="s">
        <v>31</v>
      </c>
      <c r="LU182" s="197" t="s">
        <v>31</v>
      </c>
      <c r="LV182" s="197" t="s">
        <v>31</v>
      </c>
      <c r="LW182" s="197" t="s">
        <v>31</v>
      </c>
      <c r="LX182" s="197" t="s">
        <v>31</v>
      </c>
      <c r="LY182" s="197" t="s">
        <v>31</v>
      </c>
      <c r="LZ182" s="197" t="s">
        <v>31</v>
      </c>
      <c r="MA182" s="197" t="s">
        <v>31</v>
      </c>
      <c r="MB182" s="197" t="s">
        <v>31</v>
      </c>
      <c r="MC182" s="197" t="s">
        <v>31</v>
      </c>
      <c r="MD182" s="197" t="s">
        <v>31</v>
      </c>
      <c r="ME182" s="197" t="s">
        <v>31</v>
      </c>
      <c r="MF182" s="197" t="s">
        <v>31</v>
      </c>
      <c r="MG182" s="197" t="s">
        <v>31</v>
      </c>
      <c r="MH182" s="197" t="s">
        <v>31</v>
      </c>
      <c r="MI182" s="197" t="s">
        <v>31</v>
      </c>
      <c r="MJ182" s="197" t="s">
        <v>31</v>
      </c>
      <c r="MK182" s="197" t="s">
        <v>31</v>
      </c>
      <c r="ML182" s="197" t="s">
        <v>31</v>
      </c>
      <c r="MM182" s="197" t="s">
        <v>31</v>
      </c>
      <c r="MN182" s="197" t="s">
        <v>31</v>
      </c>
      <c r="MO182" s="197" t="s">
        <v>31</v>
      </c>
      <c r="MP182" s="197" t="s">
        <v>31</v>
      </c>
      <c r="MQ182" s="197" t="s">
        <v>31</v>
      </c>
      <c r="MR182" s="197" t="s">
        <v>31</v>
      </c>
      <c r="MS182" s="197" t="s">
        <v>31</v>
      </c>
      <c r="MT182" s="197" t="s">
        <v>31</v>
      </c>
      <c r="MU182" s="197" t="s">
        <v>31</v>
      </c>
      <c r="MV182" s="197" t="s">
        <v>31</v>
      </c>
      <c r="MW182" s="197" t="s">
        <v>31</v>
      </c>
      <c r="MX182" s="197" t="s">
        <v>31</v>
      </c>
      <c r="MY182" s="197" t="s">
        <v>31</v>
      </c>
      <c r="MZ182" s="197" t="s">
        <v>31</v>
      </c>
      <c r="NA182" s="197" t="s">
        <v>31</v>
      </c>
      <c r="PT182" s="213"/>
    </row>
    <row r="183" spans="14:436" ht="15.75" thickBot="1" x14ac:dyDescent="0.3">
      <c r="FF183" s="213"/>
      <c r="HG183" t="s">
        <v>0</v>
      </c>
      <c r="HH183" s="231">
        <v>316</v>
      </c>
      <c r="HI183" s="231">
        <v>392</v>
      </c>
      <c r="HJ183" s="231">
        <v>356</v>
      </c>
      <c r="HK183" s="231">
        <v>392</v>
      </c>
      <c r="HL183" s="231">
        <v>414</v>
      </c>
      <c r="HM183" s="231">
        <v>639</v>
      </c>
      <c r="HN183" s="231">
        <v>527</v>
      </c>
      <c r="HO183" s="231">
        <v>549</v>
      </c>
      <c r="HP183" s="231">
        <v>640</v>
      </c>
      <c r="HQ183" s="231">
        <v>433</v>
      </c>
      <c r="HR183" s="231">
        <v>483</v>
      </c>
      <c r="HS183" s="231">
        <v>446</v>
      </c>
      <c r="HT183" s="231">
        <v>529</v>
      </c>
      <c r="HU183" s="231">
        <v>415</v>
      </c>
      <c r="HV183" s="231">
        <v>274</v>
      </c>
      <c r="HW183" s="231">
        <v>157</v>
      </c>
      <c r="HX183" s="231">
        <v>4</v>
      </c>
      <c r="HY183" s="143">
        <v>138</v>
      </c>
      <c r="HZ183" s="143">
        <v>211</v>
      </c>
      <c r="IA183" s="143">
        <v>192</v>
      </c>
      <c r="IB183" s="143">
        <v>108</v>
      </c>
      <c r="IC183" s="143">
        <v>25</v>
      </c>
      <c r="ID183" s="231">
        <v>98</v>
      </c>
      <c r="IE183" s="231">
        <v>119</v>
      </c>
      <c r="IF183" s="231">
        <v>123</v>
      </c>
      <c r="IG183" s="231">
        <v>38</v>
      </c>
      <c r="IH183" s="143">
        <v>41</v>
      </c>
      <c r="II183" s="143">
        <v>98</v>
      </c>
      <c r="IJ183" s="143">
        <v>165</v>
      </c>
      <c r="IK183" s="143">
        <v>172</v>
      </c>
      <c r="IL183" s="143">
        <v>125</v>
      </c>
      <c r="IM183" s="143">
        <v>95</v>
      </c>
      <c r="IN183" s="143">
        <v>7</v>
      </c>
      <c r="IO183" s="231">
        <v>29</v>
      </c>
      <c r="IP183" s="231">
        <v>39</v>
      </c>
      <c r="IQ183" s="231">
        <v>25</v>
      </c>
      <c r="IR183" s="231">
        <v>104</v>
      </c>
      <c r="IS183" s="231">
        <v>114</v>
      </c>
      <c r="IT183" s="231">
        <v>117</v>
      </c>
      <c r="IU183" s="231">
        <v>101</v>
      </c>
      <c r="IV183" s="231">
        <v>80</v>
      </c>
      <c r="IW183" s="231">
        <v>89</v>
      </c>
      <c r="IX183" s="231">
        <v>62</v>
      </c>
      <c r="IY183" s="143">
        <v>30</v>
      </c>
      <c r="IZ183" s="143">
        <v>16</v>
      </c>
      <c r="JA183" s="231">
        <v>33</v>
      </c>
      <c r="JB183" s="231">
        <v>85</v>
      </c>
      <c r="JC183" s="231">
        <v>190</v>
      </c>
      <c r="JD183" s="231">
        <v>169</v>
      </c>
      <c r="JE183" s="231">
        <v>91</v>
      </c>
      <c r="JF183" s="143">
        <v>5</v>
      </c>
      <c r="JG183" s="143">
        <v>4</v>
      </c>
      <c r="JH183" s="231">
        <v>29</v>
      </c>
      <c r="JI183" s="231">
        <v>30</v>
      </c>
      <c r="JJ183" s="231">
        <v>76</v>
      </c>
      <c r="JK183" s="231">
        <v>5</v>
      </c>
      <c r="JL183" s="143">
        <v>81</v>
      </c>
      <c r="JM183" s="143">
        <v>147</v>
      </c>
      <c r="JN183" s="143">
        <v>150</v>
      </c>
      <c r="JO183" s="143">
        <v>118</v>
      </c>
      <c r="JP183" s="143">
        <v>104</v>
      </c>
      <c r="JQ183" s="143">
        <v>164</v>
      </c>
      <c r="JR183" s="143">
        <v>183</v>
      </c>
      <c r="JS183" s="143">
        <v>203</v>
      </c>
      <c r="JT183" s="143">
        <v>233</v>
      </c>
      <c r="JU183" s="143">
        <v>286</v>
      </c>
      <c r="JV183" s="143">
        <v>426</v>
      </c>
      <c r="JW183" s="143">
        <v>523</v>
      </c>
      <c r="JX183" s="143">
        <v>594</v>
      </c>
      <c r="JY183" s="143">
        <v>642</v>
      </c>
      <c r="JZ183" s="143">
        <v>558</v>
      </c>
      <c r="KA183" s="143">
        <v>416</v>
      </c>
      <c r="KB183" s="143">
        <v>287</v>
      </c>
      <c r="KC183" s="143">
        <v>89</v>
      </c>
      <c r="KD183" s="143">
        <v>5</v>
      </c>
      <c r="KE183" s="231">
        <v>12</v>
      </c>
      <c r="KF183" s="231">
        <v>41</v>
      </c>
      <c r="KG183" s="231">
        <v>83</v>
      </c>
      <c r="KH183" s="231">
        <v>144</v>
      </c>
      <c r="KI183" s="231">
        <v>197</v>
      </c>
      <c r="KJ183" s="231">
        <v>145</v>
      </c>
      <c r="KK183" s="231">
        <v>121</v>
      </c>
      <c r="KL183" s="231">
        <v>108</v>
      </c>
      <c r="KM183" s="231">
        <v>83</v>
      </c>
      <c r="KN183" s="231">
        <v>79</v>
      </c>
      <c r="KO183" s="231">
        <v>48</v>
      </c>
      <c r="KP183" s="143">
        <v>39</v>
      </c>
      <c r="KQ183" s="143">
        <v>64</v>
      </c>
      <c r="KR183" s="143">
        <v>80</v>
      </c>
      <c r="KS183" s="143">
        <v>80</v>
      </c>
      <c r="KT183" s="143">
        <v>111</v>
      </c>
      <c r="KU183" s="143">
        <v>113</v>
      </c>
      <c r="KV183" s="143">
        <v>125</v>
      </c>
      <c r="KW183" s="143">
        <v>100</v>
      </c>
      <c r="KX183" s="143">
        <v>57</v>
      </c>
      <c r="KY183" s="143">
        <v>51</v>
      </c>
      <c r="KZ183" s="143">
        <v>51</v>
      </c>
      <c r="LA183" s="143">
        <v>42</v>
      </c>
      <c r="LB183" s="143">
        <v>36</v>
      </c>
      <c r="LC183" s="143">
        <v>35</v>
      </c>
      <c r="LD183" s="143">
        <v>79</v>
      </c>
      <c r="LE183" s="143">
        <v>117</v>
      </c>
      <c r="LF183" s="143">
        <v>180</v>
      </c>
      <c r="LG183" s="143">
        <v>181</v>
      </c>
      <c r="LH183" s="143">
        <v>129</v>
      </c>
      <c r="LI183" s="143">
        <v>69</v>
      </c>
      <c r="LJ183" s="143">
        <v>10</v>
      </c>
      <c r="LK183" s="231">
        <v>5</v>
      </c>
      <c r="LL183" s="231">
        <v>0</v>
      </c>
      <c r="LM183" s="143">
        <v>69</v>
      </c>
      <c r="LN183" s="143">
        <v>96</v>
      </c>
      <c r="LO183" s="143">
        <v>106</v>
      </c>
      <c r="LP183" s="143">
        <v>130</v>
      </c>
      <c r="LQ183" s="143">
        <v>141</v>
      </c>
      <c r="LR183" s="143">
        <v>112</v>
      </c>
      <c r="LS183" s="143">
        <v>82</v>
      </c>
      <c r="LT183" s="143">
        <v>105</v>
      </c>
      <c r="LU183" s="143">
        <v>166</v>
      </c>
      <c r="LV183" s="143">
        <v>200</v>
      </c>
      <c r="LW183" s="143">
        <v>179</v>
      </c>
      <c r="LX183" s="143">
        <v>127</v>
      </c>
      <c r="LY183" s="143">
        <v>84</v>
      </c>
      <c r="LZ183" s="143">
        <v>47</v>
      </c>
      <c r="MA183" s="143">
        <v>33</v>
      </c>
      <c r="MB183" s="231">
        <v>17</v>
      </c>
      <c r="MC183" s="231">
        <v>37</v>
      </c>
      <c r="MD183" s="143">
        <v>29</v>
      </c>
      <c r="ME183" s="143">
        <v>54</v>
      </c>
      <c r="MF183" s="143">
        <v>117</v>
      </c>
      <c r="MG183" s="143">
        <v>107</v>
      </c>
      <c r="MH183" s="143">
        <v>156</v>
      </c>
      <c r="MI183" s="143">
        <v>170</v>
      </c>
      <c r="MJ183" s="143">
        <v>169</v>
      </c>
      <c r="MK183" s="143">
        <v>124</v>
      </c>
      <c r="ML183" s="143">
        <v>94</v>
      </c>
      <c r="MM183" s="143">
        <v>46</v>
      </c>
      <c r="MN183" s="231">
        <v>69</v>
      </c>
      <c r="MO183" s="231">
        <v>72</v>
      </c>
      <c r="MP183" s="231">
        <v>107</v>
      </c>
      <c r="MQ183" s="231">
        <v>105</v>
      </c>
      <c r="MR183" s="231">
        <v>118</v>
      </c>
      <c r="MS183" s="231">
        <v>136</v>
      </c>
      <c r="MT183" s="231">
        <v>175</v>
      </c>
      <c r="MU183" s="231">
        <v>186</v>
      </c>
      <c r="MV183" s="231">
        <v>218</v>
      </c>
      <c r="MW183" s="231">
        <v>272</v>
      </c>
      <c r="MX183" s="231">
        <v>299</v>
      </c>
      <c r="MY183" s="231">
        <v>299</v>
      </c>
      <c r="MZ183" s="231">
        <v>282</v>
      </c>
      <c r="NA183" s="231">
        <v>250</v>
      </c>
      <c r="PT183" s="213"/>
    </row>
    <row r="184" spans="14:436" ht="15.75" thickBot="1" x14ac:dyDescent="0.3">
      <c r="FF184" s="213"/>
      <c r="FG184" t="s">
        <v>0</v>
      </c>
      <c r="HH184" s="95">
        <v>-509</v>
      </c>
      <c r="HI184" s="95">
        <v>551</v>
      </c>
      <c r="HJ184" s="95">
        <v>-349</v>
      </c>
      <c r="HK184" s="95">
        <v>577</v>
      </c>
      <c r="HL184" s="95">
        <v>376</v>
      </c>
      <c r="HM184" s="95">
        <v>1665</v>
      </c>
      <c r="HN184" s="95">
        <v>-1416</v>
      </c>
      <c r="HO184" s="95">
        <v>858</v>
      </c>
      <c r="HP184" s="95">
        <v>899</v>
      </c>
      <c r="HQ184" s="95">
        <v>-1635</v>
      </c>
      <c r="HR184" s="95">
        <v>1377</v>
      </c>
      <c r="HS184" s="95">
        <v>-183</v>
      </c>
      <c r="HT184" s="95">
        <v>1046</v>
      </c>
      <c r="HU184" s="95">
        <v>-944</v>
      </c>
      <c r="HV184" s="95">
        <v>-368</v>
      </c>
      <c r="HW184" s="95">
        <v>-225</v>
      </c>
      <c r="HX184" s="95">
        <v>-656</v>
      </c>
      <c r="HY184" s="282">
        <v>468</v>
      </c>
      <c r="HZ184" s="95">
        <v>-19</v>
      </c>
      <c r="IA184" s="95">
        <v>-321</v>
      </c>
      <c r="IB184" s="15">
        <v>-417</v>
      </c>
      <c r="IC184" s="15">
        <v>-227</v>
      </c>
      <c r="ID184" s="282">
        <v>587</v>
      </c>
      <c r="IE184" s="15">
        <v>-272</v>
      </c>
      <c r="IF184" s="15">
        <v>47</v>
      </c>
      <c r="IG184" s="15">
        <v>-652</v>
      </c>
      <c r="IH184" s="282">
        <v>228</v>
      </c>
      <c r="II184" s="15">
        <v>126</v>
      </c>
      <c r="IJ184" s="15">
        <v>227</v>
      </c>
      <c r="IK184" s="15">
        <v>-59</v>
      </c>
      <c r="IL184" s="15">
        <v>-308</v>
      </c>
      <c r="IM184" s="15">
        <v>60</v>
      </c>
      <c r="IN184" s="15">
        <v>-498</v>
      </c>
      <c r="IO184" s="282">
        <v>-112</v>
      </c>
      <c r="IP184" s="15">
        <v>-11</v>
      </c>
      <c r="IQ184" s="15">
        <v>110</v>
      </c>
      <c r="IR184" s="15">
        <v>263</v>
      </c>
      <c r="IS184" s="15">
        <v>-37</v>
      </c>
      <c r="IT184" s="15">
        <v>36</v>
      </c>
      <c r="IU184" s="15">
        <v>-50</v>
      </c>
      <c r="IV184" s="15">
        <v>-50</v>
      </c>
      <c r="IW184" s="15">
        <v>183</v>
      </c>
      <c r="IX184" s="15">
        <v>-182</v>
      </c>
      <c r="IY184" s="282">
        <v>561</v>
      </c>
      <c r="IZ184" s="15">
        <v>-474</v>
      </c>
      <c r="JA184" s="282">
        <v>264</v>
      </c>
      <c r="JB184" s="15">
        <v>297</v>
      </c>
      <c r="JC184" s="15">
        <v>518</v>
      </c>
      <c r="JD184" s="15">
        <v>-459</v>
      </c>
      <c r="JE184" s="15">
        <v>-396</v>
      </c>
      <c r="JF184" s="282">
        <v>379</v>
      </c>
      <c r="JG184" s="15">
        <v>-376</v>
      </c>
      <c r="JH184" s="282">
        <v>263</v>
      </c>
      <c r="JI184" s="15">
        <v>-132</v>
      </c>
      <c r="JJ184" s="15">
        <v>378</v>
      </c>
      <c r="JK184" s="15">
        <v>-660</v>
      </c>
      <c r="JL184" s="282">
        <v>401</v>
      </c>
      <c r="JM184" s="15">
        <v>165</v>
      </c>
      <c r="JN184" s="15">
        <v>-142</v>
      </c>
      <c r="JO184" s="15">
        <v>-215</v>
      </c>
      <c r="JP184" s="15">
        <v>89</v>
      </c>
      <c r="JQ184" s="15">
        <v>567</v>
      </c>
      <c r="JR184" s="15">
        <v>-5</v>
      </c>
      <c r="JS184" s="15">
        <v>170</v>
      </c>
      <c r="JT184" s="15">
        <v>214</v>
      </c>
      <c r="JU184" s="15">
        <v>412</v>
      </c>
      <c r="JV184" s="15">
        <v>1021</v>
      </c>
      <c r="JW184" s="95">
        <v>372</v>
      </c>
      <c r="JX184" s="95">
        <v>423</v>
      </c>
      <c r="JY184" s="95">
        <v>351</v>
      </c>
      <c r="JZ184" s="95">
        <v>-494</v>
      </c>
      <c r="KA184" s="95">
        <v>-449</v>
      </c>
      <c r="KB184" s="95">
        <v>-194</v>
      </c>
      <c r="KC184" s="95">
        <v>-803</v>
      </c>
      <c r="KD184" s="95">
        <v>166</v>
      </c>
      <c r="KE184" s="282">
        <v>-228</v>
      </c>
      <c r="KF184" s="95">
        <v>153</v>
      </c>
      <c r="KG184" s="95">
        <v>218</v>
      </c>
      <c r="KH184" s="95">
        <v>334</v>
      </c>
      <c r="KI184" s="95">
        <v>210</v>
      </c>
      <c r="KJ184" s="95">
        <v>-495</v>
      </c>
      <c r="KK184" s="95">
        <v>88</v>
      </c>
      <c r="KL184" s="95">
        <v>71</v>
      </c>
      <c r="KM184" s="95">
        <v>-91</v>
      </c>
      <c r="KN184" s="95">
        <v>125</v>
      </c>
      <c r="KO184" s="95">
        <v>-188</v>
      </c>
      <c r="KP184" s="282">
        <v>502</v>
      </c>
      <c r="KQ184" s="15">
        <v>-155</v>
      </c>
      <c r="KR184" s="15">
        <v>-64</v>
      </c>
      <c r="KS184" s="15">
        <v>36</v>
      </c>
      <c r="KT184" s="95">
        <v>105</v>
      </c>
      <c r="KU184" s="95">
        <v>58</v>
      </c>
      <c r="KV184" s="95">
        <v>136</v>
      </c>
      <c r="KW184" s="95">
        <v>-179</v>
      </c>
      <c r="KX184" s="95">
        <v>-173</v>
      </c>
      <c r="KY184" s="95">
        <v>151</v>
      </c>
      <c r="KZ184" s="95">
        <v>70</v>
      </c>
      <c r="LA184" s="95">
        <v>-66</v>
      </c>
      <c r="LB184" s="95">
        <v>-24</v>
      </c>
      <c r="LC184" s="95">
        <v>1</v>
      </c>
      <c r="LD184" s="95">
        <v>380</v>
      </c>
      <c r="LE184" s="95">
        <v>151</v>
      </c>
      <c r="LF184" s="95">
        <v>390</v>
      </c>
      <c r="LG184" s="95">
        <v>-178</v>
      </c>
      <c r="LH184" s="95">
        <v>-295</v>
      </c>
      <c r="LI184" s="95">
        <v>-168</v>
      </c>
      <c r="LJ184" s="95">
        <v>-180</v>
      </c>
      <c r="LK184" s="282">
        <v>-168</v>
      </c>
      <c r="LL184" s="95">
        <v>-61</v>
      </c>
      <c r="LM184" s="282">
        <v>452</v>
      </c>
      <c r="LN184" s="15">
        <v>1</v>
      </c>
      <c r="LO184" s="95">
        <v>34</v>
      </c>
      <c r="LP184" s="95">
        <v>177</v>
      </c>
      <c r="LQ184" s="95">
        <v>54</v>
      </c>
      <c r="LR184" s="95">
        <v>-189</v>
      </c>
      <c r="LS184" s="95">
        <v>-42</v>
      </c>
      <c r="LT184" s="95">
        <v>323</v>
      </c>
      <c r="LU184" s="95">
        <v>405</v>
      </c>
      <c r="LV184" s="95">
        <v>92</v>
      </c>
      <c r="LW184" s="95">
        <v>-176</v>
      </c>
      <c r="LX184" s="95">
        <v>-218</v>
      </c>
      <c r="LY184" s="95">
        <v>-52</v>
      </c>
      <c r="LZ184" s="95">
        <v>-61</v>
      </c>
      <c r="MA184" s="95">
        <v>42</v>
      </c>
      <c r="MB184" s="282">
        <v>266</v>
      </c>
      <c r="MC184" s="95">
        <v>-37</v>
      </c>
      <c r="MD184" s="282">
        <v>551</v>
      </c>
      <c r="ME184" s="95">
        <v>-82</v>
      </c>
      <c r="MF184" s="95">
        <v>418</v>
      </c>
      <c r="MG184" s="95">
        <v>-272</v>
      </c>
      <c r="MH184" s="95">
        <v>460</v>
      </c>
      <c r="MI184" s="95">
        <v>-35</v>
      </c>
      <c r="MJ184" s="15">
        <v>37</v>
      </c>
      <c r="MK184" s="95">
        <v>-241</v>
      </c>
      <c r="ML184" s="95">
        <v>28</v>
      </c>
      <c r="MM184" s="95">
        <v>-234</v>
      </c>
      <c r="MN184" s="282">
        <v>638</v>
      </c>
      <c r="MO184" s="95">
        <v>-423</v>
      </c>
      <c r="MP184" s="95">
        <v>302</v>
      </c>
      <c r="MQ184" s="95">
        <v>-121</v>
      </c>
      <c r="MR184" s="95">
        <v>175</v>
      </c>
      <c r="MS184" s="95">
        <v>131</v>
      </c>
      <c r="MT184" s="95">
        <v>298</v>
      </c>
      <c r="MU184" s="95">
        <v>20</v>
      </c>
      <c r="MV184" s="95">
        <v>258</v>
      </c>
      <c r="MW184" s="95">
        <v>393</v>
      </c>
      <c r="MX184" s="95">
        <v>131</v>
      </c>
      <c r="MY184" s="95">
        <v>57</v>
      </c>
      <c r="MZ184" s="95">
        <v>4</v>
      </c>
      <c r="NA184" s="95">
        <v>-11</v>
      </c>
      <c r="NB184" s="95"/>
      <c r="NC184" s="95"/>
      <c r="ND184" s="95"/>
      <c r="PT184" s="213"/>
    </row>
    <row r="185" spans="14:436" x14ac:dyDescent="0.25">
      <c r="FF185" s="213"/>
      <c r="HH185" s="227">
        <f>SUM(HC213,HH184)</f>
        <v>-509</v>
      </c>
      <c r="HI185" s="227">
        <f>SUM(HH185,HI184)</f>
        <v>42</v>
      </c>
      <c r="HJ185" s="227">
        <f t="shared" ref="HJ185:IN185" si="193">SUM(HI185,HJ184)</f>
        <v>-307</v>
      </c>
      <c r="HK185" s="227">
        <f t="shared" si="193"/>
        <v>270</v>
      </c>
      <c r="HL185" s="227">
        <f t="shared" si="193"/>
        <v>646</v>
      </c>
      <c r="HM185" s="227">
        <f t="shared" si="193"/>
        <v>2311</v>
      </c>
      <c r="HN185" s="227">
        <f t="shared" si="193"/>
        <v>895</v>
      </c>
      <c r="HO185" s="227">
        <f t="shared" si="193"/>
        <v>1753</v>
      </c>
      <c r="HP185" s="227">
        <f t="shared" si="193"/>
        <v>2652</v>
      </c>
      <c r="HQ185" s="227">
        <f t="shared" si="193"/>
        <v>1017</v>
      </c>
      <c r="HR185" s="227">
        <f t="shared" si="193"/>
        <v>2394</v>
      </c>
      <c r="HS185" s="227">
        <f t="shared" si="193"/>
        <v>2211</v>
      </c>
      <c r="HT185" s="227">
        <f t="shared" si="193"/>
        <v>3257</v>
      </c>
      <c r="HU185" s="227">
        <f t="shared" si="193"/>
        <v>2313</v>
      </c>
      <c r="HV185" s="227">
        <f t="shared" si="193"/>
        <v>1945</v>
      </c>
      <c r="HW185" s="227">
        <f t="shared" si="193"/>
        <v>1720</v>
      </c>
      <c r="HX185" s="227">
        <f t="shared" si="193"/>
        <v>1064</v>
      </c>
      <c r="HY185" s="227">
        <f t="shared" si="193"/>
        <v>1532</v>
      </c>
      <c r="HZ185" s="227">
        <f t="shared" si="193"/>
        <v>1513</v>
      </c>
      <c r="IA185" s="227">
        <f t="shared" si="193"/>
        <v>1192</v>
      </c>
      <c r="IB185" s="227">
        <f t="shared" si="193"/>
        <v>775</v>
      </c>
      <c r="IC185" s="227">
        <f t="shared" si="193"/>
        <v>548</v>
      </c>
      <c r="ID185" s="227">
        <f t="shared" si="193"/>
        <v>1135</v>
      </c>
      <c r="IE185" s="227">
        <f t="shared" si="193"/>
        <v>863</v>
      </c>
      <c r="IF185" s="227">
        <f t="shared" si="193"/>
        <v>910</v>
      </c>
      <c r="IG185" s="227">
        <f t="shared" si="193"/>
        <v>258</v>
      </c>
      <c r="IH185" s="227">
        <f t="shared" si="193"/>
        <v>486</v>
      </c>
      <c r="II185" s="227">
        <f t="shared" si="193"/>
        <v>612</v>
      </c>
      <c r="IJ185" s="227">
        <f t="shared" si="193"/>
        <v>839</v>
      </c>
      <c r="IK185" s="227">
        <f t="shared" si="193"/>
        <v>780</v>
      </c>
      <c r="IL185" s="227">
        <f t="shared" si="193"/>
        <v>472</v>
      </c>
      <c r="IM185" s="227">
        <f t="shared" si="193"/>
        <v>532</v>
      </c>
      <c r="IN185" s="227">
        <f t="shared" si="193"/>
        <v>34</v>
      </c>
      <c r="IO185" s="227">
        <f t="shared" ref="IO185:JT185" si="194">SUM(IN185,IO184)</f>
        <v>-78</v>
      </c>
      <c r="IP185" s="227">
        <f t="shared" si="194"/>
        <v>-89</v>
      </c>
      <c r="IQ185" s="227">
        <f t="shared" si="194"/>
        <v>21</v>
      </c>
      <c r="IR185" s="227">
        <f t="shared" si="194"/>
        <v>284</v>
      </c>
      <c r="IS185" s="227">
        <f t="shared" si="194"/>
        <v>247</v>
      </c>
      <c r="IT185" s="227">
        <f t="shared" si="194"/>
        <v>283</v>
      </c>
      <c r="IU185" s="227">
        <f t="shared" si="194"/>
        <v>233</v>
      </c>
      <c r="IV185" s="227">
        <f t="shared" si="194"/>
        <v>183</v>
      </c>
      <c r="IW185" s="227">
        <f t="shared" si="194"/>
        <v>366</v>
      </c>
      <c r="IX185" s="227">
        <f t="shared" si="194"/>
        <v>184</v>
      </c>
      <c r="IY185" s="227">
        <f t="shared" si="194"/>
        <v>745</v>
      </c>
      <c r="IZ185" s="227">
        <f t="shared" si="194"/>
        <v>271</v>
      </c>
      <c r="JA185" s="227">
        <f t="shared" si="194"/>
        <v>535</v>
      </c>
      <c r="JB185" s="227">
        <f t="shared" si="194"/>
        <v>832</v>
      </c>
      <c r="JC185" s="227">
        <f t="shared" si="194"/>
        <v>1350</v>
      </c>
      <c r="JD185" s="227">
        <f t="shared" si="194"/>
        <v>891</v>
      </c>
      <c r="JE185" s="227">
        <f t="shared" si="194"/>
        <v>495</v>
      </c>
      <c r="JF185" s="227">
        <f t="shared" si="194"/>
        <v>874</v>
      </c>
      <c r="JG185" s="227">
        <f t="shared" si="194"/>
        <v>498</v>
      </c>
      <c r="JH185" s="227">
        <f t="shared" si="194"/>
        <v>761</v>
      </c>
      <c r="JI185" s="227">
        <f t="shared" si="194"/>
        <v>629</v>
      </c>
      <c r="JJ185" s="227">
        <f t="shared" si="194"/>
        <v>1007</v>
      </c>
      <c r="JK185" s="227">
        <f t="shared" si="194"/>
        <v>347</v>
      </c>
      <c r="JL185" s="227">
        <f t="shared" si="194"/>
        <v>748</v>
      </c>
      <c r="JM185" s="227">
        <f t="shared" si="194"/>
        <v>913</v>
      </c>
      <c r="JN185" s="227">
        <f t="shared" si="194"/>
        <v>771</v>
      </c>
      <c r="JO185" s="227">
        <f t="shared" si="194"/>
        <v>556</v>
      </c>
      <c r="JP185" s="227">
        <f t="shared" si="194"/>
        <v>645</v>
      </c>
      <c r="JQ185" s="227">
        <f t="shared" si="194"/>
        <v>1212</v>
      </c>
      <c r="JR185" s="227">
        <f t="shared" si="194"/>
        <v>1207</v>
      </c>
      <c r="JS185" s="227">
        <f t="shared" si="194"/>
        <v>1377</v>
      </c>
      <c r="JT185" s="227">
        <f t="shared" si="194"/>
        <v>1591</v>
      </c>
      <c r="JU185" s="227">
        <f t="shared" ref="JU185:KP185" si="195">SUM(JT185,JU184)</f>
        <v>2003</v>
      </c>
      <c r="JV185" s="227">
        <f t="shared" si="195"/>
        <v>3024</v>
      </c>
      <c r="JW185" s="227">
        <f t="shared" si="195"/>
        <v>3396</v>
      </c>
      <c r="JX185" s="227">
        <f t="shared" si="195"/>
        <v>3819</v>
      </c>
      <c r="JY185" s="227">
        <f t="shared" si="195"/>
        <v>4170</v>
      </c>
      <c r="JZ185" s="227">
        <f t="shared" si="195"/>
        <v>3676</v>
      </c>
      <c r="KA185" s="227">
        <f t="shared" si="195"/>
        <v>3227</v>
      </c>
      <c r="KB185" s="227">
        <f t="shared" si="195"/>
        <v>3033</v>
      </c>
      <c r="KC185" s="227">
        <f t="shared" si="195"/>
        <v>2230</v>
      </c>
      <c r="KD185" s="227">
        <f t="shared" si="195"/>
        <v>2396</v>
      </c>
      <c r="KE185" s="227">
        <f t="shared" si="195"/>
        <v>2168</v>
      </c>
      <c r="KF185" s="227">
        <f t="shared" si="195"/>
        <v>2321</v>
      </c>
      <c r="KG185" s="227">
        <f t="shared" si="195"/>
        <v>2539</v>
      </c>
      <c r="KH185" s="227">
        <f t="shared" si="195"/>
        <v>2873</v>
      </c>
      <c r="KI185" s="227">
        <f t="shared" si="195"/>
        <v>3083</v>
      </c>
      <c r="KJ185" s="227">
        <f t="shared" si="195"/>
        <v>2588</v>
      </c>
      <c r="KK185" s="227">
        <f t="shared" si="195"/>
        <v>2676</v>
      </c>
      <c r="KL185" s="227">
        <f t="shared" si="195"/>
        <v>2747</v>
      </c>
      <c r="KM185" s="227">
        <f t="shared" si="195"/>
        <v>2656</v>
      </c>
      <c r="KN185" s="227">
        <f t="shared" si="195"/>
        <v>2781</v>
      </c>
      <c r="KO185" s="227">
        <f t="shared" si="195"/>
        <v>2593</v>
      </c>
      <c r="KP185" s="227">
        <f t="shared" si="195"/>
        <v>3095</v>
      </c>
      <c r="KQ185" s="247">
        <f t="shared" ref="KQ185:MH185" si="196">SUM(KP185,KQ184)</f>
        <v>2940</v>
      </c>
      <c r="KR185" s="247">
        <f t="shared" si="196"/>
        <v>2876</v>
      </c>
      <c r="KS185" s="247">
        <f t="shared" si="196"/>
        <v>2912</v>
      </c>
      <c r="KT185" s="247">
        <f t="shared" si="196"/>
        <v>3017</v>
      </c>
      <c r="KU185" s="247">
        <f t="shared" si="196"/>
        <v>3075</v>
      </c>
      <c r="KV185" s="247">
        <f t="shared" si="196"/>
        <v>3211</v>
      </c>
      <c r="KW185" s="247">
        <f t="shared" si="196"/>
        <v>3032</v>
      </c>
      <c r="KX185" s="247">
        <f t="shared" si="196"/>
        <v>2859</v>
      </c>
      <c r="KY185" s="247">
        <f t="shared" si="196"/>
        <v>3010</v>
      </c>
      <c r="KZ185" s="247">
        <f t="shared" si="196"/>
        <v>3080</v>
      </c>
      <c r="LA185" s="247">
        <f t="shared" si="196"/>
        <v>3014</v>
      </c>
      <c r="LB185" s="247">
        <f t="shared" si="196"/>
        <v>2990</v>
      </c>
      <c r="LC185" s="247">
        <f t="shared" si="196"/>
        <v>2991</v>
      </c>
      <c r="LD185" s="247">
        <f t="shared" si="196"/>
        <v>3371</v>
      </c>
      <c r="LE185" s="247">
        <f t="shared" si="196"/>
        <v>3522</v>
      </c>
      <c r="LF185" s="247">
        <f t="shared" si="196"/>
        <v>3912</v>
      </c>
      <c r="LG185" s="247">
        <f t="shared" si="196"/>
        <v>3734</v>
      </c>
      <c r="LH185" s="247">
        <f t="shared" si="196"/>
        <v>3439</v>
      </c>
      <c r="LI185" s="247">
        <f t="shared" si="196"/>
        <v>3271</v>
      </c>
      <c r="LJ185" s="247">
        <f t="shared" si="196"/>
        <v>3091</v>
      </c>
      <c r="LK185" s="247">
        <f t="shared" si="196"/>
        <v>2923</v>
      </c>
      <c r="LL185" s="247">
        <f t="shared" si="196"/>
        <v>2862</v>
      </c>
      <c r="LM185" s="247">
        <f t="shared" si="196"/>
        <v>3314</v>
      </c>
      <c r="LN185" s="247">
        <f t="shared" si="196"/>
        <v>3315</v>
      </c>
      <c r="LO185" s="247">
        <f t="shared" si="196"/>
        <v>3349</v>
      </c>
      <c r="LP185" s="247">
        <f t="shared" si="196"/>
        <v>3526</v>
      </c>
      <c r="LQ185" s="247">
        <f t="shared" si="196"/>
        <v>3580</v>
      </c>
      <c r="LR185" s="247">
        <f t="shared" si="196"/>
        <v>3391</v>
      </c>
      <c r="LS185" s="247">
        <f t="shared" si="196"/>
        <v>3349</v>
      </c>
      <c r="LT185" s="247">
        <f t="shared" si="196"/>
        <v>3672</v>
      </c>
      <c r="LU185" s="247">
        <f t="shared" si="196"/>
        <v>4077</v>
      </c>
      <c r="LV185" s="247">
        <f t="shared" si="196"/>
        <v>4169</v>
      </c>
      <c r="LW185" s="247">
        <f t="shared" si="196"/>
        <v>3993</v>
      </c>
      <c r="LX185" s="247">
        <f t="shared" si="196"/>
        <v>3775</v>
      </c>
      <c r="LY185" s="247">
        <f t="shared" si="196"/>
        <v>3723</v>
      </c>
      <c r="LZ185" s="247">
        <f t="shared" si="196"/>
        <v>3662</v>
      </c>
      <c r="MA185" s="247">
        <f t="shared" si="196"/>
        <v>3704</v>
      </c>
      <c r="MB185" s="247">
        <f t="shared" si="196"/>
        <v>3970</v>
      </c>
      <c r="MC185" s="247">
        <f t="shared" si="196"/>
        <v>3933</v>
      </c>
      <c r="MD185" s="247">
        <f t="shared" si="196"/>
        <v>4484</v>
      </c>
      <c r="ME185" s="247">
        <f t="shared" si="196"/>
        <v>4402</v>
      </c>
      <c r="MF185" s="247">
        <f>SUM(ME185,MF184)</f>
        <v>4820</v>
      </c>
      <c r="MG185" s="247">
        <f t="shared" si="196"/>
        <v>4548</v>
      </c>
      <c r="MH185" s="247">
        <f t="shared" si="196"/>
        <v>5008</v>
      </c>
      <c r="MI185" s="247">
        <f t="shared" ref="MI185" si="197">SUM(MH185,MI184)</f>
        <v>4973</v>
      </c>
      <c r="MJ185" s="247">
        <f t="shared" ref="MJ185" si="198">SUM(MI185,MJ184)</f>
        <v>5010</v>
      </c>
      <c r="MK185" s="247">
        <f t="shared" ref="MK185" si="199">SUM(MJ185,MK184)</f>
        <v>4769</v>
      </c>
      <c r="ML185" s="247">
        <f t="shared" ref="ML185" si="200">SUM(MK185,ML184)</f>
        <v>4797</v>
      </c>
      <c r="MM185" s="247">
        <f t="shared" ref="MM185" si="201">SUM(ML185,MM184)</f>
        <v>4563</v>
      </c>
      <c r="MN185" s="247">
        <f t="shared" ref="MN185" si="202">SUM(MM185,MN184)</f>
        <v>5201</v>
      </c>
      <c r="MO185" s="247">
        <f t="shared" ref="MO185" si="203">SUM(MN185,MO184)</f>
        <v>4778</v>
      </c>
      <c r="MP185" s="247">
        <f t="shared" ref="MP185" si="204">SUM(MO185,MP184)</f>
        <v>5080</v>
      </c>
      <c r="MQ185" s="247">
        <f t="shared" ref="MQ185" si="205">SUM(MP185,MQ184)</f>
        <v>4959</v>
      </c>
      <c r="MR185" s="247">
        <f t="shared" ref="MR185" si="206">SUM(MQ185,MR184)</f>
        <v>5134</v>
      </c>
      <c r="MS185" s="247">
        <f t="shared" ref="MS185" si="207">SUM(MR185,MS184)</f>
        <v>5265</v>
      </c>
      <c r="MT185" s="247">
        <f t="shared" ref="MT185" si="208">SUM(MS185,MT184)</f>
        <v>5563</v>
      </c>
      <c r="MU185" s="247">
        <f t="shared" ref="MU185" si="209">SUM(MT185,MU184)</f>
        <v>5583</v>
      </c>
      <c r="MV185" s="247">
        <f t="shared" ref="MV185" si="210">SUM(MU185,MV184)</f>
        <v>5841</v>
      </c>
      <c r="MW185" s="247">
        <f t="shared" ref="MW185" si="211">SUM(MV185,MW184)</f>
        <v>6234</v>
      </c>
      <c r="MX185" s="247">
        <f t="shared" ref="MX185" si="212">SUM(MW185,MX184)</f>
        <v>6365</v>
      </c>
      <c r="MY185" s="247">
        <f t="shared" ref="MY185" si="213">SUM(MX185,MY184)</f>
        <v>6422</v>
      </c>
      <c r="MZ185" s="247">
        <f t="shared" ref="MZ185" si="214">SUM(MY185,MZ184)</f>
        <v>6426</v>
      </c>
      <c r="NA185" s="247">
        <f t="shared" ref="NA185" si="215">SUM(MZ185,NA184)</f>
        <v>6415</v>
      </c>
      <c r="NB185" s="247">
        <f t="shared" ref="NB185" si="216">SUM(NA185,NB184)</f>
        <v>6415</v>
      </c>
      <c r="NC185" s="247">
        <f t="shared" ref="NC185" si="217">SUM(NB185,NC184)</f>
        <v>6415</v>
      </c>
      <c r="ND185" s="247">
        <f t="shared" ref="ND185" si="218">SUM(NC185,ND184)</f>
        <v>6415</v>
      </c>
      <c r="NG185" t="s">
        <v>0</v>
      </c>
      <c r="PT185" s="213"/>
    </row>
    <row r="186" spans="14:436" ht="15.75" thickBot="1" x14ac:dyDescent="0.3">
      <c r="BH186" t="s">
        <v>0</v>
      </c>
      <c r="FF186" s="213"/>
      <c r="HA186" t="s">
        <v>0</v>
      </c>
      <c r="HG186" t="s">
        <v>0</v>
      </c>
      <c r="HH186" s="247">
        <f>HH185</f>
        <v>-509</v>
      </c>
      <c r="HI186" s="247">
        <f>SUM(HH186,HI184)</f>
        <v>42</v>
      </c>
      <c r="HJ186" s="247">
        <f>SUM(HI186,HJ184)</f>
        <v>-307</v>
      </c>
      <c r="HK186" s="247">
        <f>SUM(HJ186,HK184)</f>
        <v>270</v>
      </c>
      <c r="HL186" s="247">
        <f>SUM(HK186,HL184)</f>
        <v>646</v>
      </c>
      <c r="HM186" s="247">
        <f>SUM(HL186,HM184)</f>
        <v>2311</v>
      </c>
      <c r="HN186" s="247">
        <f>SUM(HM186,HN184)</f>
        <v>895</v>
      </c>
      <c r="HO186" s="247">
        <f>SUM(HN186,HO184)</f>
        <v>1753</v>
      </c>
      <c r="HP186" s="247">
        <f>SUM(HO186,HP184)</f>
        <v>2652</v>
      </c>
      <c r="HQ186" s="247">
        <f>SUM(HP186,HQ184)</f>
        <v>1017</v>
      </c>
      <c r="HR186" s="247">
        <f>SUM(HQ186,HR184)</f>
        <v>2394</v>
      </c>
      <c r="HS186" s="247">
        <f>SUM(HR186,HS184)</f>
        <v>2211</v>
      </c>
      <c r="HT186" s="247">
        <f>SUM(HS186,HT184)</f>
        <v>3257</v>
      </c>
      <c r="HU186" s="247">
        <f>SUM(HT186,HU184)</f>
        <v>2313</v>
      </c>
      <c r="HV186" s="247">
        <f>SUM(HU186,HV184)</f>
        <v>1945</v>
      </c>
      <c r="HW186" s="247">
        <f>SUM(HV186,HW184)</f>
        <v>1720</v>
      </c>
      <c r="HX186" s="247">
        <f>SUM(HW186,HX184)</f>
        <v>1064</v>
      </c>
      <c r="HY186" s="247">
        <f>SUM(HX186, -HY184)</f>
        <v>596</v>
      </c>
      <c r="HZ186" s="247">
        <f>SUM(HY186,HZ184)</f>
        <v>577</v>
      </c>
      <c r="IA186" s="247">
        <f>SUM(HZ186,IA184)</f>
        <v>256</v>
      </c>
      <c r="IB186" s="247">
        <f>SUM(IA186,IB184)</f>
        <v>-161</v>
      </c>
      <c r="IC186" s="247">
        <f>SUM(IB186,IC184)</f>
        <v>-388</v>
      </c>
      <c r="ID186" s="247">
        <f>SUM(IC186, -ID184)</f>
        <v>-975</v>
      </c>
      <c r="IE186" s="247">
        <f>SUM(ID186,IE184)</f>
        <v>-1247</v>
      </c>
      <c r="IF186" s="247">
        <f>SUM(IE186,IF184)</f>
        <v>-1200</v>
      </c>
      <c r="IG186" s="247">
        <f>SUM(IF186,IG184)</f>
        <v>-1852</v>
      </c>
      <c r="IH186" s="247">
        <f>SUM(IG186, -IH184)</f>
        <v>-2080</v>
      </c>
      <c r="II186" s="247">
        <f>SUM(IH186,II184)</f>
        <v>-1954</v>
      </c>
      <c r="IJ186" s="247">
        <f>SUM(II186,IJ184)</f>
        <v>-1727</v>
      </c>
      <c r="IK186" s="247">
        <f>SUM(IJ186,IK184)</f>
        <v>-1786</v>
      </c>
      <c r="IL186" s="247">
        <f>SUM(IK186,IL184)</f>
        <v>-2094</v>
      </c>
      <c r="IM186" s="247">
        <f>SUM(IL186,IM184)</f>
        <v>-2034</v>
      </c>
      <c r="IN186" s="247">
        <f>SUM(IM186,IN184)</f>
        <v>-2532</v>
      </c>
      <c r="IO186" s="247">
        <f>SUM(IN186, -IO184)</f>
        <v>-2420</v>
      </c>
      <c r="IP186" s="247">
        <f>SUM(IO186,IP184)</f>
        <v>-2431</v>
      </c>
      <c r="IQ186" s="247">
        <f>SUM(IP186,IQ184)</f>
        <v>-2321</v>
      </c>
      <c r="IR186" s="247">
        <f>SUM(IQ186,IR184)</f>
        <v>-2058</v>
      </c>
      <c r="IS186" s="247">
        <f>SUM(IR186,IS184)</f>
        <v>-2095</v>
      </c>
      <c r="IT186" s="247">
        <f>SUM(IS186,IT184)</f>
        <v>-2059</v>
      </c>
      <c r="IU186" s="247">
        <f>SUM(IT186,IU184)</f>
        <v>-2109</v>
      </c>
      <c r="IV186" s="247">
        <f>SUM(IU186,IV184)</f>
        <v>-2159</v>
      </c>
      <c r="IW186" s="247">
        <f>SUM(IV186,IW184)</f>
        <v>-1976</v>
      </c>
      <c r="IX186" s="247">
        <f>SUM(IW186,IX184)</f>
        <v>-2158</v>
      </c>
      <c r="IY186" s="247">
        <f>SUM(IX186, -IY184)</f>
        <v>-2719</v>
      </c>
      <c r="IZ186" s="247">
        <f>SUM(IY186,IZ184)</f>
        <v>-3193</v>
      </c>
      <c r="JA186" s="247">
        <f>SUM(IZ186, -JA184)</f>
        <v>-3457</v>
      </c>
      <c r="JB186" s="247">
        <f>SUM(JA186,JB184)</f>
        <v>-3160</v>
      </c>
      <c r="JC186" s="247">
        <f>SUM(JB186,JC184)</f>
        <v>-2642</v>
      </c>
      <c r="JD186" s="247">
        <f>SUM(JC186,JD184)</f>
        <v>-3101</v>
      </c>
      <c r="JE186" s="247">
        <f>SUM(JD186,JE184)</f>
        <v>-3497</v>
      </c>
      <c r="JF186" s="247">
        <f>SUM(JE186, -JF184)</f>
        <v>-3876</v>
      </c>
      <c r="JG186" s="247">
        <f>SUM(JF186,JG184)</f>
        <v>-4252</v>
      </c>
      <c r="JH186" s="247">
        <f>SUM(JG186, -JH184)</f>
        <v>-4515</v>
      </c>
      <c r="JI186" s="247">
        <f>SUM(JH186,JI184)</f>
        <v>-4647</v>
      </c>
      <c r="JJ186" s="247">
        <f>SUM(JI186,JJ184)</f>
        <v>-4269</v>
      </c>
      <c r="JK186" s="247">
        <f>SUM(JJ186,JK184)</f>
        <v>-4929</v>
      </c>
      <c r="JL186" s="247">
        <f>SUM(JK186, -JL184)</f>
        <v>-5330</v>
      </c>
      <c r="JM186" s="247">
        <f>SUM(JL186,JM184)</f>
        <v>-5165</v>
      </c>
      <c r="JN186" s="247">
        <f>SUM(JM186,JN184)</f>
        <v>-5307</v>
      </c>
      <c r="JO186" s="247">
        <f>SUM(JN186,JO184)</f>
        <v>-5522</v>
      </c>
      <c r="JP186" s="247">
        <f>SUM(JO186,JP184)</f>
        <v>-5433</v>
      </c>
      <c r="JQ186" s="247">
        <f>SUM(JP186,JQ184)</f>
        <v>-4866</v>
      </c>
      <c r="JR186" s="247">
        <f>SUM(JQ186,JR184)</f>
        <v>-4871</v>
      </c>
      <c r="JS186" s="247">
        <f>SUM(JR186,JS184)</f>
        <v>-4701</v>
      </c>
      <c r="JT186" s="247">
        <f>SUM(JS186,JT184)</f>
        <v>-4487</v>
      </c>
      <c r="JU186" s="247">
        <f>SUM(JT186,JU184)</f>
        <v>-4075</v>
      </c>
      <c r="JV186" s="247">
        <f>SUM(JU186,JV184)</f>
        <v>-3054</v>
      </c>
      <c r="JW186" s="247">
        <f>SUM(JV186,JW184)</f>
        <v>-2682</v>
      </c>
      <c r="JX186" s="247">
        <f>SUM(JW186,JX184)</f>
        <v>-2259</v>
      </c>
      <c r="JY186" s="247">
        <f>SUM(JX186,JY184)</f>
        <v>-1908</v>
      </c>
      <c r="JZ186" s="247">
        <f>SUM(JY186,JZ184)</f>
        <v>-2402</v>
      </c>
      <c r="KA186" s="247">
        <f>SUM(JZ186,KA184)</f>
        <v>-2851</v>
      </c>
      <c r="KB186" s="247">
        <f>SUM(KA186,KB184)</f>
        <v>-3045</v>
      </c>
      <c r="KC186" s="247">
        <f>SUM(KB186,KC184)</f>
        <v>-3848</v>
      </c>
      <c r="KD186" s="247">
        <f>SUM(KC186,KD184)</f>
        <v>-3682</v>
      </c>
      <c r="KE186" s="247">
        <f>SUM(KD186, -KE184)</f>
        <v>-3454</v>
      </c>
      <c r="KF186" s="247">
        <f>SUM(KE186,KF184)</f>
        <v>-3301</v>
      </c>
      <c r="KG186" s="247">
        <f>SUM(KF186,KG184)</f>
        <v>-3083</v>
      </c>
      <c r="KH186" s="247">
        <f>SUM(KG186,KH184)</f>
        <v>-2749</v>
      </c>
      <c r="KI186" s="247">
        <f>SUM(KH186,KI184)</f>
        <v>-2539</v>
      </c>
      <c r="KJ186" s="247">
        <f>SUM(KI186,KJ184)</f>
        <v>-3034</v>
      </c>
      <c r="KK186" s="247">
        <f>SUM(KJ186,KK184)</f>
        <v>-2946</v>
      </c>
      <c r="KL186" s="247">
        <f>SUM(KK186,KL184)</f>
        <v>-2875</v>
      </c>
      <c r="KM186" s="247">
        <f>SUM(KL186,KM184)</f>
        <v>-2966</v>
      </c>
      <c r="KN186" s="247">
        <f>SUM(KM186,KN184)</f>
        <v>-2841</v>
      </c>
      <c r="KO186" s="247">
        <f>SUM(KN186,KO184)</f>
        <v>-3029</v>
      </c>
      <c r="KP186" s="247">
        <f>SUM(KO186, -KP184)</f>
        <v>-3531</v>
      </c>
      <c r="KQ186" s="247">
        <f>SUM(KP186,KQ184)</f>
        <v>-3686</v>
      </c>
      <c r="KR186" s="247">
        <f>SUM(KQ186,KR184)</f>
        <v>-3750</v>
      </c>
      <c r="KS186" s="247">
        <f>SUM(KR186,KS184)</f>
        <v>-3714</v>
      </c>
      <c r="KT186" s="247">
        <f>SUM(KS186,KT184)</f>
        <v>-3609</v>
      </c>
      <c r="KU186" s="247">
        <f>SUM(KT186,KU184)</f>
        <v>-3551</v>
      </c>
      <c r="KV186" s="247">
        <f>SUM(KU186,KV184)</f>
        <v>-3415</v>
      </c>
      <c r="KW186" s="247">
        <f>SUM(KV186,KW184)</f>
        <v>-3594</v>
      </c>
      <c r="KX186" s="247">
        <f>SUM(KW186,KX184)</f>
        <v>-3767</v>
      </c>
      <c r="KY186" s="247">
        <f>SUM(KX186,KY184)</f>
        <v>-3616</v>
      </c>
      <c r="KZ186" s="247">
        <f>SUM(KY186,KZ184)</f>
        <v>-3546</v>
      </c>
      <c r="LA186" s="247">
        <f>SUM(KZ186,LA184)</f>
        <v>-3612</v>
      </c>
      <c r="LB186" s="247">
        <f>SUM(LA186,LB184)</f>
        <v>-3636</v>
      </c>
      <c r="LC186" s="247">
        <f>SUM(LB186,LC184)</f>
        <v>-3635</v>
      </c>
      <c r="LD186" s="247">
        <f>SUM(LC186,LD184)</f>
        <v>-3255</v>
      </c>
      <c r="LE186" s="247">
        <f>SUM(LD186,LE184)</f>
        <v>-3104</v>
      </c>
      <c r="LF186" s="247">
        <f>SUM(LE186,LF184)</f>
        <v>-2714</v>
      </c>
      <c r="LG186" s="247">
        <f>SUM(LF186,LG184)</f>
        <v>-2892</v>
      </c>
      <c r="LH186" s="247">
        <f>SUM(LG186,LH184)</f>
        <v>-3187</v>
      </c>
      <c r="LI186" s="247">
        <f>SUM(LH186,LI184)</f>
        <v>-3355</v>
      </c>
      <c r="LJ186" s="247">
        <f>SUM(LI186,LJ184)</f>
        <v>-3535</v>
      </c>
      <c r="LK186" s="247">
        <f>SUM(LJ186, -LK184)</f>
        <v>-3367</v>
      </c>
      <c r="LL186" s="247">
        <f>SUM(LK186,LL184)</f>
        <v>-3428</v>
      </c>
      <c r="LM186" s="247">
        <f>SUM(LL186, -LM184)</f>
        <v>-3880</v>
      </c>
      <c r="LN186" s="247">
        <f>SUM(LM186,LN184)</f>
        <v>-3879</v>
      </c>
      <c r="LO186" s="247">
        <f>SUM(LN186,LO184)</f>
        <v>-3845</v>
      </c>
      <c r="LP186" s="247">
        <f>SUM(LO186,LP184)</f>
        <v>-3668</v>
      </c>
      <c r="LQ186" s="247">
        <f>SUM(LP186,LQ184)</f>
        <v>-3614</v>
      </c>
      <c r="LR186" s="247">
        <f>SUM(LQ186,LR184)</f>
        <v>-3803</v>
      </c>
      <c r="LS186" s="247">
        <f>SUM(LR186,LS184)</f>
        <v>-3845</v>
      </c>
      <c r="LT186" s="247">
        <f>SUM(LS186,LT184)</f>
        <v>-3522</v>
      </c>
      <c r="LU186" s="247">
        <f>SUM(LT186,LU184)</f>
        <v>-3117</v>
      </c>
      <c r="LV186" s="247">
        <f>SUM(LU186,LV184)</f>
        <v>-3025</v>
      </c>
      <c r="LW186" s="247">
        <f>SUM(LV186,LW184)</f>
        <v>-3201</v>
      </c>
      <c r="LX186" s="247">
        <f>SUM(LW186,LX184)</f>
        <v>-3419</v>
      </c>
      <c r="LY186" s="247">
        <f>SUM(LX186,LY184)</f>
        <v>-3471</v>
      </c>
      <c r="LZ186" s="247">
        <f>SUM(LY186,LZ184)</f>
        <v>-3532</v>
      </c>
      <c r="MA186" s="247">
        <f>SUM(LZ186,MA184)</f>
        <v>-3490</v>
      </c>
      <c r="MB186" s="247">
        <f>SUM(MA186, -MB184)</f>
        <v>-3756</v>
      </c>
      <c r="MC186" s="247">
        <f>SUM(MB186,MC184)</f>
        <v>-3793</v>
      </c>
      <c r="MD186" s="247">
        <f>SUM(MC186, -MD184)</f>
        <v>-4344</v>
      </c>
      <c r="ME186" s="247">
        <f>SUM(MD186,ME184)</f>
        <v>-4426</v>
      </c>
      <c r="MF186" s="247">
        <f>SUM(ME186,MF184)</f>
        <v>-4008</v>
      </c>
      <c r="MG186" s="247">
        <f>SUM(MF186,MG184)</f>
        <v>-4280</v>
      </c>
      <c r="MH186" s="247">
        <f>SUM(MG186,MH184)</f>
        <v>-3820</v>
      </c>
      <c r="MI186" s="247">
        <f>SUM(MH186,MI184)</f>
        <v>-3855</v>
      </c>
      <c r="MJ186" s="247">
        <f>SUM(MI186,MJ184)</f>
        <v>-3818</v>
      </c>
      <c r="MK186" s="247">
        <f>SUM(MJ186,MK184)</f>
        <v>-4059</v>
      </c>
      <c r="ML186" s="247">
        <f>SUM(MK186,ML184)</f>
        <v>-4031</v>
      </c>
      <c r="MM186" s="247">
        <f>SUM(ML186,MM184)</f>
        <v>-4265</v>
      </c>
      <c r="MN186" s="247">
        <f>SUM(MM186, -MN184)</f>
        <v>-4903</v>
      </c>
      <c r="MO186" s="247">
        <f>SUM(MN186,MO184)</f>
        <v>-5326</v>
      </c>
      <c r="MP186" s="247">
        <f>SUM(MO186,MP184)</f>
        <v>-5024</v>
      </c>
      <c r="MQ186" s="247">
        <f>SUM(MP186,MQ184)</f>
        <v>-5145</v>
      </c>
      <c r="MR186" s="247">
        <f>SUM(MQ186,MR184)</f>
        <v>-4970</v>
      </c>
      <c r="MS186" s="247">
        <f>SUM(MR186,MS184)</f>
        <v>-4839</v>
      </c>
      <c r="MT186" s="247">
        <f>SUM(MS186,MT184)</f>
        <v>-4541</v>
      </c>
      <c r="MU186" s="247">
        <f>SUM(MT186,MU184)</f>
        <v>-4521</v>
      </c>
      <c r="MV186" s="247">
        <f>SUM(MU186,MV184)</f>
        <v>-4263</v>
      </c>
      <c r="MW186" s="247">
        <f>SUM(MV186,MW184)</f>
        <v>-3870</v>
      </c>
      <c r="MX186" s="247">
        <f>SUM(MW186,MX184)</f>
        <v>-3739</v>
      </c>
      <c r="MY186" s="247">
        <f>SUM(MX186,MY184)</f>
        <v>-3682</v>
      </c>
      <c r="MZ186" s="247">
        <f>SUM(MY186,MZ184)</f>
        <v>-3678</v>
      </c>
      <c r="NA186" s="247">
        <f>SUM(MZ186,NA184)</f>
        <v>-3689</v>
      </c>
      <c r="NB186" s="247">
        <f>SUM(NA186,NB184)</f>
        <v>-3689</v>
      </c>
      <c r="NC186" s="247">
        <f>SUM(NB186,NC184)</f>
        <v>-3689</v>
      </c>
      <c r="ND186" s="247">
        <f>SUM(NC186,ND184)</f>
        <v>-3689</v>
      </c>
      <c r="PT186" s="213"/>
    </row>
    <row r="187" spans="14:436" ht="15.75" thickBot="1" x14ac:dyDescent="0.3">
      <c r="N187" t="s">
        <v>0</v>
      </c>
      <c r="AG187" t="s">
        <v>0</v>
      </c>
      <c r="FF187" s="213"/>
      <c r="HH187" s="142">
        <v>43526</v>
      </c>
      <c r="HI187" s="142">
        <v>43527</v>
      </c>
      <c r="HJ187" s="142">
        <v>43528</v>
      </c>
      <c r="HK187" s="142">
        <v>43529</v>
      </c>
      <c r="HL187" s="142">
        <v>43896</v>
      </c>
      <c r="HM187" s="142">
        <v>43533</v>
      </c>
      <c r="HN187" s="142">
        <v>43534</v>
      </c>
      <c r="HO187" s="142">
        <v>43535</v>
      </c>
      <c r="HP187" s="142">
        <v>43536</v>
      </c>
      <c r="HQ187" s="142">
        <v>43537</v>
      </c>
      <c r="HR187" s="142">
        <v>43540</v>
      </c>
      <c r="HS187" s="142">
        <v>43541</v>
      </c>
      <c r="HT187" s="142">
        <v>43542</v>
      </c>
      <c r="HU187" s="142">
        <v>43543</v>
      </c>
      <c r="HV187" s="142">
        <v>43544</v>
      </c>
      <c r="HW187" s="142">
        <v>43547</v>
      </c>
      <c r="HX187" s="142">
        <v>43548</v>
      </c>
      <c r="HY187" s="142">
        <v>43549</v>
      </c>
      <c r="HZ187" s="142">
        <v>43550</v>
      </c>
      <c r="IA187" s="142">
        <v>43551</v>
      </c>
      <c r="IB187" s="142">
        <v>43554</v>
      </c>
      <c r="IC187" s="142">
        <v>43555</v>
      </c>
      <c r="ID187" s="142">
        <v>43556</v>
      </c>
      <c r="IE187" s="142">
        <v>43557</v>
      </c>
      <c r="IF187" s="142">
        <v>43558</v>
      </c>
      <c r="IG187" s="142">
        <v>43561</v>
      </c>
      <c r="IH187" s="142">
        <v>43562</v>
      </c>
      <c r="II187" s="142">
        <v>43563</v>
      </c>
      <c r="IJ187" s="142">
        <v>43564</v>
      </c>
      <c r="IK187" s="142">
        <v>43565</v>
      </c>
      <c r="IL187" s="142">
        <v>43568</v>
      </c>
      <c r="IM187" s="142">
        <v>43569</v>
      </c>
      <c r="IN187" s="142">
        <v>43570</v>
      </c>
      <c r="IO187" s="142">
        <v>43571</v>
      </c>
      <c r="IP187" s="142">
        <v>43572</v>
      </c>
      <c r="IQ187" s="142">
        <v>43575</v>
      </c>
      <c r="IR187" s="142">
        <v>43576</v>
      </c>
      <c r="IS187" s="142">
        <v>43577</v>
      </c>
      <c r="IT187" s="142">
        <v>43578</v>
      </c>
      <c r="IU187" s="142">
        <v>43579</v>
      </c>
      <c r="IV187" s="142">
        <v>43582</v>
      </c>
      <c r="IW187" s="142">
        <v>43583</v>
      </c>
      <c r="IX187" s="142">
        <v>43584</v>
      </c>
      <c r="IY187" s="142">
        <v>43585</v>
      </c>
      <c r="IZ187" s="142">
        <v>43586</v>
      </c>
      <c r="JA187" s="142">
        <v>43589</v>
      </c>
      <c r="JB187" s="142">
        <v>43590</v>
      </c>
      <c r="JC187" s="142">
        <v>43591</v>
      </c>
      <c r="JD187" s="142">
        <v>43592</v>
      </c>
      <c r="JE187" s="142">
        <v>43593</v>
      </c>
      <c r="JF187" s="142">
        <v>43596</v>
      </c>
      <c r="JG187" s="142">
        <v>43597</v>
      </c>
      <c r="JH187" s="142">
        <v>43598</v>
      </c>
      <c r="JI187" s="142">
        <v>43599</v>
      </c>
      <c r="JJ187" s="142">
        <v>43600</v>
      </c>
      <c r="JK187" s="142">
        <v>43603</v>
      </c>
      <c r="JL187" s="142">
        <v>43604</v>
      </c>
      <c r="JM187" s="142">
        <v>43605</v>
      </c>
      <c r="JN187" s="142">
        <v>43606</v>
      </c>
      <c r="JO187" s="142">
        <v>43607</v>
      </c>
      <c r="JP187" s="142">
        <v>43610</v>
      </c>
      <c r="JQ187" s="142">
        <v>43611</v>
      </c>
      <c r="JR187" s="142">
        <v>43612</v>
      </c>
      <c r="JS187" s="142">
        <v>43613</v>
      </c>
      <c r="JT187" s="142">
        <v>43614</v>
      </c>
      <c r="JU187" s="142">
        <v>43617</v>
      </c>
      <c r="JV187" s="142">
        <v>43618</v>
      </c>
      <c r="JW187" s="142">
        <v>43619</v>
      </c>
      <c r="JX187" s="142">
        <v>43620</v>
      </c>
      <c r="JY187" s="142" t="s">
        <v>29</v>
      </c>
      <c r="JZ187" s="142">
        <v>43624</v>
      </c>
      <c r="KA187" s="142">
        <v>43625</v>
      </c>
      <c r="KB187" s="142">
        <v>43626</v>
      </c>
      <c r="KC187" s="142">
        <v>43627</v>
      </c>
      <c r="KD187" s="142">
        <v>43628</v>
      </c>
      <c r="KE187" s="142">
        <v>43631</v>
      </c>
      <c r="KF187" s="142">
        <v>43632</v>
      </c>
      <c r="KG187" s="142">
        <v>43633</v>
      </c>
      <c r="KH187" s="142">
        <v>43634</v>
      </c>
      <c r="KI187" s="142">
        <v>43635</v>
      </c>
      <c r="KJ187" s="142">
        <v>43638</v>
      </c>
      <c r="KK187" s="142">
        <v>43639</v>
      </c>
      <c r="KL187" s="142">
        <v>43640</v>
      </c>
      <c r="KM187" s="142">
        <v>43641</v>
      </c>
      <c r="KN187" s="142">
        <v>43642</v>
      </c>
      <c r="KO187" s="142">
        <v>43645</v>
      </c>
      <c r="KP187" s="142">
        <v>43646</v>
      </c>
      <c r="KQ187" s="142">
        <v>43647</v>
      </c>
      <c r="KR187" s="142" t="s">
        <v>186</v>
      </c>
      <c r="KS187" s="142">
        <v>44015</v>
      </c>
      <c r="KT187" s="142">
        <v>43652</v>
      </c>
      <c r="KU187" s="142">
        <v>43653</v>
      </c>
      <c r="KV187" s="142">
        <v>43654</v>
      </c>
      <c r="KW187" s="142">
        <v>43655</v>
      </c>
      <c r="KX187" s="142">
        <v>43656</v>
      </c>
      <c r="KY187" s="142">
        <v>43659</v>
      </c>
      <c r="KZ187" s="142">
        <v>43660</v>
      </c>
      <c r="LA187" s="142">
        <v>43661</v>
      </c>
      <c r="LB187" s="142">
        <v>43662</v>
      </c>
      <c r="LC187" s="142">
        <v>43663</v>
      </c>
      <c r="LD187" s="142">
        <v>43666</v>
      </c>
      <c r="LE187" s="142">
        <v>43667</v>
      </c>
      <c r="LF187" s="142">
        <v>43668</v>
      </c>
      <c r="LG187" s="142">
        <v>43669</v>
      </c>
      <c r="LH187" s="142">
        <v>43670</v>
      </c>
      <c r="LI187" s="142">
        <v>43673</v>
      </c>
      <c r="LJ187" s="142">
        <v>43674</v>
      </c>
      <c r="LK187" s="142">
        <v>43675</v>
      </c>
      <c r="LL187" s="142">
        <v>43676</v>
      </c>
      <c r="LM187" s="142">
        <v>43677</v>
      </c>
      <c r="LN187" s="142">
        <v>44046</v>
      </c>
      <c r="LO187" s="142">
        <v>44047</v>
      </c>
      <c r="LP187" s="142">
        <v>44048</v>
      </c>
      <c r="LQ187" s="142">
        <v>44049</v>
      </c>
      <c r="LR187" s="142">
        <v>44050</v>
      </c>
      <c r="LS187" s="142">
        <v>44053</v>
      </c>
      <c r="LT187" s="142">
        <v>44054</v>
      </c>
      <c r="LU187" s="142">
        <v>44055</v>
      </c>
      <c r="LV187" s="142">
        <v>44056</v>
      </c>
      <c r="LW187" s="142">
        <v>44057</v>
      </c>
      <c r="LX187" s="142">
        <v>44060</v>
      </c>
      <c r="LY187" s="142">
        <v>44061</v>
      </c>
      <c r="LZ187" s="142">
        <v>44062</v>
      </c>
      <c r="MA187" s="142">
        <v>44063</v>
      </c>
      <c r="MB187" s="142">
        <v>44064</v>
      </c>
      <c r="MC187" s="142">
        <v>44067</v>
      </c>
      <c r="MD187" s="142">
        <v>44068</v>
      </c>
      <c r="ME187" s="142">
        <v>44069</v>
      </c>
      <c r="MF187" s="142">
        <v>44070</v>
      </c>
      <c r="MG187" s="142">
        <v>44071</v>
      </c>
      <c r="MH187" s="142">
        <v>44074</v>
      </c>
      <c r="MI187" s="142">
        <v>44075</v>
      </c>
      <c r="MJ187" s="142">
        <v>44076</v>
      </c>
      <c r="MK187" s="142">
        <v>44077</v>
      </c>
      <c r="ML187" s="142">
        <v>44078</v>
      </c>
      <c r="MM187" s="142">
        <v>44081</v>
      </c>
      <c r="MN187" s="142">
        <v>44082</v>
      </c>
      <c r="MO187" s="142">
        <v>44083</v>
      </c>
      <c r="MP187" s="142">
        <v>44084</v>
      </c>
      <c r="MQ187" s="142">
        <v>44085</v>
      </c>
      <c r="MR187" s="142">
        <v>44088</v>
      </c>
      <c r="MS187" s="142">
        <v>44089</v>
      </c>
      <c r="MT187" s="142">
        <v>44090</v>
      </c>
      <c r="MU187" s="142">
        <v>44091</v>
      </c>
      <c r="MV187" s="142">
        <v>44092</v>
      </c>
      <c r="MW187" s="142">
        <v>44095</v>
      </c>
      <c r="MX187" s="142">
        <v>44096</v>
      </c>
      <c r="MY187" s="142">
        <v>44097</v>
      </c>
      <c r="MZ187" s="142">
        <v>44098</v>
      </c>
      <c r="NA187" s="142">
        <v>44099</v>
      </c>
      <c r="NB187" s="142">
        <v>44102</v>
      </c>
      <c r="NC187" s="142">
        <v>44103</v>
      </c>
      <c r="ND187" s="142">
        <v>44104</v>
      </c>
      <c r="PT187" s="213"/>
    </row>
    <row r="188" spans="14:436" ht="15.75" thickBot="1" x14ac:dyDescent="0.3">
      <c r="FF188" s="213"/>
      <c r="HH188" s="228" t="s">
        <v>145</v>
      </c>
      <c r="HI188" s="243" t="s">
        <v>145</v>
      </c>
      <c r="HJ188" s="243" t="s">
        <v>148</v>
      </c>
      <c r="HK188" s="243" t="s">
        <v>142</v>
      </c>
      <c r="HL188" s="243" t="s">
        <v>151</v>
      </c>
      <c r="HM188" s="243" t="s">
        <v>151</v>
      </c>
      <c r="HN188" s="242" t="s">
        <v>151</v>
      </c>
      <c r="HO188" s="242" t="s">
        <v>151</v>
      </c>
      <c r="HP188" s="242" t="s">
        <v>142</v>
      </c>
      <c r="HQ188" s="242" t="s">
        <v>148</v>
      </c>
      <c r="HR188" s="242" t="s">
        <v>148</v>
      </c>
      <c r="HS188" s="242" t="s">
        <v>145</v>
      </c>
      <c r="HT188" s="242" t="s">
        <v>145</v>
      </c>
      <c r="HU188" s="242" t="s">
        <v>145</v>
      </c>
      <c r="HV188" s="242" t="s">
        <v>144</v>
      </c>
      <c r="HW188" s="243" t="s">
        <v>144</v>
      </c>
      <c r="HX188" s="243" t="s">
        <v>145</v>
      </c>
      <c r="HY188" s="242" t="s">
        <v>145</v>
      </c>
      <c r="HZ188" s="242" t="s">
        <v>148</v>
      </c>
      <c r="IA188" s="243" t="s">
        <v>144</v>
      </c>
      <c r="IB188" s="243" t="s">
        <v>142</v>
      </c>
      <c r="IC188" s="242" t="s">
        <v>142</v>
      </c>
      <c r="ID188" s="243" t="s">
        <v>142</v>
      </c>
      <c r="IE188" s="242" t="s">
        <v>144</v>
      </c>
      <c r="IF188" s="242" t="s">
        <v>144</v>
      </c>
      <c r="IG188" s="242" t="s">
        <v>142</v>
      </c>
      <c r="IH188" s="242" t="s">
        <v>148</v>
      </c>
      <c r="II188" s="243" t="s">
        <v>145</v>
      </c>
      <c r="IJ188" s="243" t="s">
        <v>145</v>
      </c>
      <c r="IK188" s="243" t="s">
        <v>145</v>
      </c>
      <c r="IL188" s="242" t="s">
        <v>147</v>
      </c>
      <c r="IM188" s="243" t="s">
        <v>144</v>
      </c>
      <c r="IN188" s="243" t="s">
        <v>148</v>
      </c>
      <c r="IO188" s="242" t="s">
        <v>148</v>
      </c>
      <c r="IP188" s="242" t="s">
        <v>145</v>
      </c>
      <c r="IQ188" s="243" t="s">
        <v>142</v>
      </c>
      <c r="IR188" s="243" t="s">
        <v>151</v>
      </c>
      <c r="IS188" s="242" t="s">
        <v>151</v>
      </c>
      <c r="IT188" s="242" t="s">
        <v>145</v>
      </c>
      <c r="IU188" s="242" t="s">
        <v>145</v>
      </c>
      <c r="IV188" s="242" t="s">
        <v>145</v>
      </c>
      <c r="IW188" s="242" t="s">
        <v>145</v>
      </c>
      <c r="IX188" s="242" t="s">
        <v>148</v>
      </c>
      <c r="IY188" s="243" t="s">
        <v>145</v>
      </c>
      <c r="IZ188" s="243" t="s">
        <v>149</v>
      </c>
      <c r="JA188" s="243" t="s">
        <v>151</v>
      </c>
      <c r="JB188" s="242" t="s">
        <v>151</v>
      </c>
      <c r="JC188" s="243" t="s">
        <v>151</v>
      </c>
      <c r="JD188" s="242" t="s">
        <v>145</v>
      </c>
      <c r="JE188" s="242" t="s">
        <v>145</v>
      </c>
      <c r="JF188" s="242" t="s">
        <v>148</v>
      </c>
      <c r="JG188" s="243" t="s">
        <v>148</v>
      </c>
      <c r="JH188" s="243" t="s">
        <v>144</v>
      </c>
      <c r="JI188" s="242" t="s">
        <v>147</v>
      </c>
      <c r="JJ188" s="242" t="s">
        <v>198</v>
      </c>
      <c r="JK188" s="242" t="s">
        <v>142</v>
      </c>
      <c r="JL188" s="243" t="s">
        <v>148</v>
      </c>
      <c r="JM188" s="243" t="s">
        <v>145</v>
      </c>
      <c r="JN188" s="243" t="s">
        <v>147</v>
      </c>
      <c r="JO188" s="243" t="s">
        <v>145</v>
      </c>
      <c r="JP188" s="243" t="s">
        <v>145</v>
      </c>
      <c r="JQ188" s="242" t="s">
        <v>148</v>
      </c>
      <c r="JR188" s="242" t="s">
        <v>148</v>
      </c>
      <c r="JS188" s="243" t="s">
        <v>148</v>
      </c>
      <c r="JT188" s="243" t="s">
        <v>145</v>
      </c>
      <c r="JU188" s="242" t="s">
        <v>148</v>
      </c>
      <c r="JV188" s="242" t="s">
        <v>148</v>
      </c>
      <c r="JW188" s="243" t="s">
        <v>148</v>
      </c>
      <c r="JX188" s="243" t="s">
        <v>145</v>
      </c>
      <c r="JY188" s="242" t="s">
        <v>148</v>
      </c>
      <c r="JZ188" s="243" t="s">
        <v>148</v>
      </c>
      <c r="KA188" s="243" t="s">
        <v>145</v>
      </c>
      <c r="KB188" s="243" t="s">
        <v>144</v>
      </c>
      <c r="KC188" s="243" t="s">
        <v>142</v>
      </c>
      <c r="KD188" s="242" t="s">
        <v>142</v>
      </c>
      <c r="KE188" s="243" t="s">
        <v>142</v>
      </c>
      <c r="KF188" s="242" t="s">
        <v>142</v>
      </c>
      <c r="KG188" s="242" t="s">
        <v>142</v>
      </c>
      <c r="KH188" s="242" t="s">
        <v>142</v>
      </c>
      <c r="KI188" s="242" t="s">
        <v>144</v>
      </c>
      <c r="KJ188" s="242" t="s">
        <v>190</v>
      </c>
      <c r="KK188" s="243" t="s">
        <v>148</v>
      </c>
      <c r="KL188" s="243" t="s">
        <v>142</v>
      </c>
      <c r="KM188" s="243" t="s">
        <v>142</v>
      </c>
      <c r="KN188" s="243" t="s">
        <v>142</v>
      </c>
      <c r="KO188" s="242" t="s">
        <v>142</v>
      </c>
      <c r="KP188" s="242" t="s">
        <v>148</v>
      </c>
      <c r="KQ188" s="243" t="s">
        <v>148</v>
      </c>
      <c r="KR188" s="242" t="s">
        <v>150</v>
      </c>
      <c r="KS188" s="242" t="s">
        <v>147</v>
      </c>
      <c r="KT188" s="243" t="s">
        <v>144</v>
      </c>
      <c r="KU188" s="243" t="s">
        <v>148</v>
      </c>
      <c r="KV188" s="242" t="s">
        <v>148</v>
      </c>
      <c r="KW188" s="243" t="s">
        <v>148</v>
      </c>
      <c r="KX188" s="243" t="s">
        <v>142</v>
      </c>
      <c r="KY188" s="243" t="s">
        <v>151</v>
      </c>
      <c r="KZ188" s="243" t="s">
        <v>151</v>
      </c>
      <c r="LA188" s="242" t="s">
        <v>148</v>
      </c>
      <c r="LB188" s="242" t="s">
        <v>148</v>
      </c>
      <c r="LC188" s="243" t="s">
        <v>142</v>
      </c>
      <c r="LD188" s="242" t="s">
        <v>148</v>
      </c>
      <c r="LE188" s="243" t="s">
        <v>148</v>
      </c>
      <c r="LF188" s="242" t="s">
        <v>148</v>
      </c>
      <c r="LG188" s="242" t="s">
        <v>148</v>
      </c>
      <c r="LH188" s="243" t="s">
        <v>148</v>
      </c>
      <c r="LI188" s="243" t="s">
        <v>148</v>
      </c>
      <c r="LJ188" s="243" t="s">
        <v>142</v>
      </c>
      <c r="LK188" s="243" t="s">
        <v>142</v>
      </c>
      <c r="LL188" s="243" t="s">
        <v>142</v>
      </c>
      <c r="LM188" s="242" t="s">
        <v>142</v>
      </c>
      <c r="LN188" s="242" t="s">
        <v>148</v>
      </c>
      <c r="LO188" s="242" t="s">
        <v>145</v>
      </c>
      <c r="LP188" s="242" t="s">
        <v>144</v>
      </c>
      <c r="LQ188" s="243" t="s">
        <v>145</v>
      </c>
      <c r="LR188" s="242" t="s">
        <v>145</v>
      </c>
      <c r="LS188" s="242" t="s">
        <v>145</v>
      </c>
      <c r="LT188" s="242" t="s">
        <v>142</v>
      </c>
      <c r="LU188" s="242" t="s">
        <v>151</v>
      </c>
      <c r="LV188" s="242" t="s">
        <v>151</v>
      </c>
      <c r="LW188" s="243" t="s">
        <v>151</v>
      </c>
      <c r="LX188" s="243" t="s">
        <v>151</v>
      </c>
      <c r="LY188" s="243" t="s">
        <v>148</v>
      </c>
      <c r="LZ188" s="242" t="s">
        <v>151</v>
      </c>
      <c r="MA188" s="243" t="s">
        <v>142</v>
      </c>
      <c r="MB188" s="242" t="s">
        <v>151</v>
      </c>
      <c r="MC188" s="243" t="s">
        <v>151</v>
      </c>
      <c r="MD188" s="243" t="s">
        <v>151</v>
      </c>
      <c r="ME188" s="243" t="s">
        <v>151</v>
      </c>
      <c r="MF188" s="243" t="s">
        <v>142</v>
      </c>
      <c r="MG188" s="243" t="s">
        <v>145</v>
      </c>
      <c r="MH188" s="243" t="s">
        <v>145</v>
      </c>
      <c r="MI188" s="243" t="s">
        <v>144</v>
      </c>
      <c r="MJ188" s="242" t="s">
        <v>145</v>
      </c>
      <c r="MK188" s="243" t="s">
        <v>145</v>
      </c>
      <c r="ML188" s="242" t="s">
        <v>145</v>
      </c>
      <c r="MM188" s="242" t="s">
        <v>142</v>
      </c>
      <c r="MN188" s="243" t="s">
        <v>145</v>
      </c>
      <c r="MO188" s="242" t="s">
        <v>144</v>
      </c>
      <c r="MP188" s="242" t="s">
        <v>369</v>
      </c>
      <c r="MQ188" s="242" t="s">
        <v>369</v>
      </c>
      <c r="MR188" s="243" t="s">
        <v>369</v>
      </c>
      <c r="MS188" s="243" t="s">
        <v>142</v>
      </c>
      <c r="MT188" s="243" t="s">
        <v>142</v>
      </c>
      <c r="MU188" s="243" t="s">
        <v>142</v>
      </c>
      <c r="MV188" s="243" t="s">
        <v>142</v>
      </c>
      <c r="MW188" s="243" t="s">
        <v>142</v>
      </c>
      <c r="MX188" s="242" t="s">
        <v>148</v>
      </c>
      <c r="MY188" s="242" t="s">
        <v>145</v>
      </c>
      <c r="MZ188" s="242" t="s">
        <v>144</v>
      </c>
      <c r="NA188" s="242" t="s">
        <v>148</v>
      </c>
      <c r="NG188" t="s">
        <v>0</v>
      </c>
      <c r="PT188" s="213"/>
    </row>
    <row r="189" spans="14:436" x14ac:dyDescent="0.25">
      <c r="FF189" s="213"/>
      <c r="HH189" s="177" t="s">
        <v>3</v>
      </c>
      <c r="HI189" s="177" t="s">
        <v>3</v>
      </c>
      <c r="HJ189" s="177" t="s">
        <v>3</v>
      </c>
      <c r="HK189" s="177" t="s">
        <v>3</v>
      </c>
      <c r="HL189" s="177" t="s">
        <v>3</v>
      </c>
      <c r="HM189" s="177" t="s">
        <v>3</v>
      </c>
      <c r="HN189" s="177" t="s">
        <v>3</v>
      </c>
      <c r="HO189" s="177" t="s">
        <v>3</v>
      </c>
      <c r="HP189" s="177" t="s">
        <v>3</v>
      </c>
      <c r="HQ189" s="177" t="s">
        <v>3</v>
      </c>
      <c r="HR189" s="177" t="s">
        <v>3</v>
      </c>
      <c r="HS189" s="177" t="s">
        <v>3</v>
      </c>
      <c r="HT189" s="177" t="s">
        <v>3</v>
      </c>
      <c r="HU189" s="177" t="s">
        <v>3</v>
      </c>
      <c r="HV189" s="177" t="s">
        <v>3</v>
      </c>
      <c r="HW189" s="177" t="s">
        <v>3</v>
      </c>
      <c r="HX189" s="177" t="s">
        <v>3</v>
      </c>
      <c r="HY189" s="177" t="s">
        <v>3</v>
      </c>
      <c r="HZ189" s="177" t="s">
        <v>3</v>
      </c>
      <c r="IA189" s="177" t="s">
        <v>3</v>
      </c>
      <c r="IB189" s="177" t="s">
        <v>3</v>
      </c>
      <c r="IC189" s="177" t="s">
        <v>3</v>
      </c>
      <c r="ID189" s="177" t="s">
        <v>3</v>
      </c>
      <c r="IE189" s="177" t="s">
        <v>3</v>
      </c>
      <c r="IF189" s="177" t="s">
        <v>3</v>
      </c>
      <c r="IG189" s="177" t="s">
        <v>3</v>
      </c>
      <c r="IH189" s="177" t="s">
        <v>3</v>
      </c>
      <c r="II189" s="177" t="s">
        <v>3</v>
      </c>
      <c r="IJ189" s="177" t="s">
        <v>3</v>
      </c>
      <c r="IK189" s="177" t="s">
        <v>3</v>
      </c>
      <c r="IL189" s="177" t="s">
        <v>3</v>
      </c>
      <c r="IM189" s="177" t="s">
        <v>3</v>
      </c>
      <c r="IN189" s="177" t="s">
        <v>3</v>
      </c>
      <c r="IO189" s="177" t="s">
        <v>3</v>
      </c>
      <c r="IP189" s="177" t="s">
        <v>3</v>
      </c>
      <c r="IQ189" s="177" t="s">
        <v>3</v>
      </c>
      <c r="IR189" s="177" t="s">
        <v>3</v>
      </c>
      <c r="IS189" s="177" t="s">
        <v>3</v>
      </c>
      <c r="IT189" s="177" t="s">
        <v>3</v>
      </c>
      <c r="IU189" s="177" t="s">
        <v>3</v>
      </c>
      <c r="IV189" s="177" t="s">
        <v>3</v>
      </c>
      <c r="IW189" s="177" t="s">
        <v>3</v>
      </c>
      <c r="IX189" s="177" t="s">
        <v>3</v>
      </c>
      <c r="IY189" s="177" t="s">
        <v>3</v>
      </c>
      <c r="IZ189" s="177" t="s">
        <v>3</v>
      </c>
      <c r="JA189" s="177" t="s">
        <v>3</v>
      </c>
      <c r="JB189" s="177" t="s">
        <v>3</v>
      </c>
      <c r="JC189" s="177" t="s">
        <v>3</v>
      </c>
      <c r="JD189" s="177" t="s">
        <v>3</v>
      </c>
      <c r="JE189" s="177" t="s">
        <v>3</v>
      </c>
      <c r="JF189" s="177" t="s">
        <v>3</v>
      </c>
      <c r="JG189" s="177" t="s">
        <v>3</v>
      </c>
      <c r="JH189" s="177" t="s">
        <v>3</v>
      </c>
      <c r="JI189" s="177" t="s">
        <v>3</v>
      </c>
      <c r="JJ189" s="177" t="s">
        <v>3</v>
      </c>
      <c r="JK189" s="177" t="s">
        <v>3</v>
      </c>
      <c r="JL189" s="177" t="s">
        <v>3</v>
      </c>
      <c r="JM189" s="177" t="s">
        <v>3</v>
      </c>
      <c r="JN189" s="177" t="s">
        <v>3</v>
      </c>
      <c r="JO189" s="177" t="s">
        <v>3</v>
      </c>
      <c r="JP189" s="177" t="s">
        <v>3</v>
      </c>
      <c r="JQ189" s="177" t="s">
        <v>3</v>
      </c>
      <c r="JR189" s="177" t="s">
        <v>3</v>
      </c>
      <c r="JS189" s="177" t="s">
        <v>3</v>
      </c>
      <c r="JT189" s="177" t="s">
        <v>3</v>
      </c>
      <c r="JU189" s="177" t="s">
        <v>3</v>
      </c>
      <c r="JV189" s="177" t="s">
        <v>3</v>
      </c>
      <c r="JW189" s="177" t="s">
        <v>3</v>
      </c>
      <c r="JX189" s="177" t="s">
        <v>3</v>
      </c>
      <c r="JY189" s="177" t="s">
        <v>3</v>
      </c>
      <c r="JZ189" s="177" t="s">
        <v>3</v>
      </c>
      <c r="KA189" s="177" t="s">
        <v>3</v>
      </c>
      <c r="KB189" s="177" t="s">
        <v>3</v>
      </c>
      <c r="KC189" s="177" t="s">
        <v>3</v>
      </c>
      <c r="KD189" s="177" t="s">
        <v>3</v>
      </c>
      <c r="KE189" s="177" t="s">
        <v>3</v>
      </c>
      <c r="KF189" s="177" t="s">
        <v>3</v>
      </c>
      <c r="KG189" s="177" t="s">
        <v>3</v>
      </c>
      <c r="KH189" s="177" t="s">
        <v>3</v>
      </c>
      <c r="KI189" s="177" t="s">
        <v>3</v>
      </c>
      <c r="KJ189" s="177" t="s">
        <v>3</v>
      </c>
      <c r="KK189" s="177" t="s">
        <v>3</v>
      </c>
      <c r="KL189" s="177" t="s">
        <v>3</v>
      </c>
      <c r="KM189" s="177" t="s">
        <v>3</v>
      </c>
      <c r="KN189" s="177" t="s">
        <v>3</v>
      </c>
      <c r="KO189" s="177" t="s">
        <v>3</v>
      </c>
      <c r="KP189" s="177" t="s">
        <v>3</v>
      </c>
      <c r="KQ189" s="177" t="s">
        <v>3</v>
      </c>
      <c r="KR189" s="177" t="s">
        <v>3</v>
      </c>
      <c r="KS189" s="177" t="s">
        <v>3</v>
      </c>
      <c r="KT189" s="177" t="s">
        <v>3</v>
      </c>
      <c r="KU189" s="177" t="s">
        <v>3</v>
      </c>
      <c r="KV189" s="177" t="s">
        <v>3</v>
      </c>
      <c r="KW189" s="177" t="s">
        <v>3</v>
      </c>
      <c r="KX189" s="177" t="s">
        <v>3</v>
      </c>
      <c r="KY189" s="177" t="s">
        <v>3</v>
      </c>
      <c r="KZ189" s="177" t="s">
        <v>3</v>
      </c>
      <c r="LA189" s="177" t="s">
        <v>3</v>
      </c>
      <c r="LB189" s="177" t="s">
        <v>3</v>
      </c>
      <c r="LC189" s="177" t="s">
        <v>3</v>
      </c>
      <c r="LD189" s="177" t="s">
        <v>3</v>
      </c>
      <c r="LE189" s="177" t="s">
        <v>3</v>
      </c>
      <c r="LF189" s="177" t="s">
        <v>3</v>
      </c>
      <c r="LG189" s="177" t="s">
        <v>3</v>
      </c>
      <c r="LH189" s="177" t="s">
        <v>3</v>
      </c>
      <c r="LI189" s="177" t="s">
        <v>3</v>
      </c>
      <c r="LJ189" s="177" t="s">
        <v>3</v>
      </c>
      <c r="LK189" s="177" t="s">
        <v>3</v>
      </c>
      <c r="LL189" s="177" t="s">
        <v>3</v>
      </c>
      <c r="LM189" s="177" t="s">
        <v>3</v>
      </c>
      <c r="LN189" s="177" t="s">
        <v>3</v>
      </c>
      <c r="LO189" s="177" t="s">
        <v>3</v>
      </c>
      <c r="LP189" s="177" t="s">
        <v>3</v>
      </c>
      <c r="LQ189" s="177" t="s">
        <v>3</v>
      </c>
      <c r="LR189" s="177" t="s">
        <v>3</v>
      </c>
      <c r="LS189" s="177" t="s">
        <v>3</v>
      </c>
      <c r="LT189" s="177" t="s">
        <v>3</v>
      </c>
      <c r="LU189" s="177" t="s">
        <v>3</v>
      </c>
      <c r="LV189" s="177" t="s">
        <v>3</v>
      </c>
      <c r="LW189" s="177" t="s">
        <v>3</v>
      </c>
      <c r="LX189" s="177" t="s">
        <v>3</v>
      </c>
      <c r="LY189" s="177" t="s">
        <v>3</v>
      </c>
      <c r="LZ189" s="177" t="s">
        <v>3</v>
      </c>
      <c r="MA189" s="177" t="s">
        <v>3</v>
      </c>
      <c r="MB189" s="177" t="s">
        <v>3</v>
      </c>
      <c r="MC189" s="177" t="s">
        <v>3</v>
      </c>
      <c r="MD189" s="177" t="s">
        <v>3</v>
      </c>
      <c r="ME189" s="177" t="s">
        <v>3</v>
      </c>
      <c r="MF189" s="177" t="s">
        <v>3</v>
      </c>
      <c r="MG189" s="177" t="s">
        <v>3</v>
      </c>
      <c r="MH189" s="177" t="s">
        <v>3</v>
      </c>
      <c r="MI189" s="177" t="s">
        <v>3</v>
      </c>
      <c r="MJ189" s="177" t="s">
        <v>3</v>
      </c>
      <c r="MK189" s="177" t="s">
        <v>3</v>
      </c>
      <c r="ML189" s="177" t="s">
        <v>3</v>
      </c>
      <c r="MM189" s="177" t="s">
        <v>3</v>
      </c>
      <c r="MN189" s="177" t="s">
        <v>3</v>
      </c>
      <c r="MO189" s="177" t="s">
        <v>3</v>
      </c>
      <c r="MP189" s="177" t="s">
        <v>3</v>
      </c>
      <c r="MQ189" s="177" t="s">
        <v>3</v>
      </c>
      <c r="MR189" s="177" t="s">
        <v>3</v>
      </c>
      <c r="MS189" s="177" t="s">
        <v>3</v>
      </c>
      <c r="MT189" s="177" t="s">
        <v>3</v>
      </c>
      <c r="MU189" s="177" t="s">
        <v>3</v>
      </c>
      <c r="MV189" s="177" t="s">
        <v>3</v>
      </c>
      <c r="MW189" s="177" t="s">
        <v>3</v>
      </c>
      <c r="MX189" s="177" t="s">
        <v>3</v>
      </c>
      <c r="MY189" s="177" t="s">
        <v>3</v>
      </c>
      <c r="MZ189" s="177" t="s">
        <v>3</v>
      </c>
      <c r="NA189" s="177" t="s">
        <v>3</v>
      </c>
      <c r="PT189" s="213"/>
    </row>
    <row r="190" spans="14:436" ht="15.75" thickBot="1" x14ac:dyDescent="0.3">
      <c r="FF190" s="213"/>
      <c r="HH190" s="143">
        <v>120</v>
      </c>
      <c r="HI190" s="143">
        <v>190</v>
      </c>
      <c r="HJ190" s="143">
        <v>225</v>
      </c>
      <c r="HK190" s="143">
        <v>278</v>
      </c>
      <c r="HL190" s="143">
        <v>393</v>
      </c>
      <c r="HM190" s="143">
        <v>701</v>
      </c>
      <c r="HN190" s="143">
        <v>694</v>
      </c>
      <c r="HO190" s="143">
        <v>674</v>
      </c>
      <c r="HP190" s="143">
        <v>580</v>
      </c>
      <c r="HQ190" s="143">
        <v>308</v>
      </c>
      <c r="HR190" s="143">
        <v>296</v>
      </c>
      <c r="HS190" s="143">
        <v>258</v>
      </c>
      <c r="HT190" s="143">
        <v>250</v>
      </c>
      <c r="HU190" s="143">
        <v>107</v>
      </c>
      <c r="HV190" s="231">
        <v>41</v>
      </c>
      <c r="HW190" s="231">
        <v>25</v>
      </c>
      <c r="HX190" s="143">
        <v>64</v>
      </c>
      <c r="HY190" s="231">
        <v>43</v>
      </c>
      <c r="HZ190" s="231">
        <v>66</v>
      </c>
      <c r="IA190" s="143">
        <v>28</v>
      </c>
      <c r="IB190" s="143">
        <v>177</v>
      </c>
      <c r="IC190" s="143">
        <v>150</v>
      </c>
      <c r="ID190" s="143">
        <v>177</v>
      </c>
      <c r="IE190" s="143">
        <v>109</v>
      </c>
      <c r="IF190" s="143">
        <v>46</v>
      </c>
      <c r="IG190" s="231">
        <v>41</v>
      </c>
      <c r="IH190" s="231">
        <v>101</v>
      </c>
      <c r="II190" s="231">
        <v>94</v>
      </c>
      <c r="IJ190" s="231">
        <v>41</v>
      </c>
      <c r="IK190" s="231">
        <v>22</v>
      </c>
      <c r="IL190" s="231">
        <v>32</v>
      </c>
      <c r="IM190" s="143">
        <v>10</v>
      </c>
      <c r="IN190" s="143">
        <v>121</v>
      </c>
      <c r="IO190" s="143">
        <v>112</v>
      </c>
      <c r="IP190" s="143">
        <v>81</v>
      </c>
      <c r="IQ190" s="143">
        <v>108</v>
      </c>
      <c r="IR190" s="143">
        <v>163</v>
      </c>
      <c r="IS190" s="143">
        <v>131</v>
      </c>
      <c r="IT190" s="143">
        <v>50</v>
      </c>
      <c r="IU190" s="143">
        <v>43</v>
      </c>
      <c r="IV190" s="143">
        <v>23</v>
      </c>
      <c r="IW190" s="231">
        <v>11</v>
      </c>
      <c r="IX190" s="231">
        <v>70</v>
      </c>
      <c r="IY190" s="231">
        <v>14</v>
      </c>
      <c r="IZ190" s="143">
        <v>86</v>
      </c>
      <c r="JA190" s="143">
        <v>109</v>
      </c>
      <c r="JB190" s="143">
        <v>62</v>
      </c>
      <c r="JC190" s="143">
        <v>75</v>
      </c>
      <c r="JD190" s="231">
        <v>12</v>
      </c>
      <c r="JE190" s="231">
        <v>67</v>
      </c>
      <c r="JF190" s="231">
        <v>83</v>
      </c>
      <c r="JG190" s="231">
        <v>33</v>
      </c>
      <c r="JH190" s="231">
        <v>20</v>
      </c>
      <c r="JI190" s="231">
        <v>53</v>
      </c>
      <c r="JJ190" s="231">
        <v>61</v>
      </c>
      <c r="JK190" s="231">
        <v>117</v>
      </c>
      <c r="JL190" s="231">
        <v>115</v>
      </c>
      <c r="JM190" s="231">
        <v>103</v>
      </c>
      <c r="JN190" s="231">
        <v>72</v>
      </c>
      <c r="JO190" s="231">
        <v>45</v>
      </c>
      <c r="JP190" s="231">
        <v>38</v>
      </c>
      <c r="JQ190" s="231">
        <v>98</v>
      </c>
      <c r="JR190" s="231">
        <v>164</v>
      </c>
      <c r="JS190" s="231">
        <v>141</v>
      </c>
      <c r="JT190" s="231">
        <v>102</v>
      </c>
      <c r="JU190" s="231">
        <v>151</v>
      </c>
      <c r="JV190" s="231">
        <v>166</v>
      </c>
      <c r="JW190" s="231">
        <v>158</v>
      </c>
      <c r="JX190" s="231">
        <v>105</v>
      </c>
      <c r="JY190" s="231">
        <v>122</v>
      </c>
      <c r="JZ190" s="231">
        <v>68</v>
      </c>
      <c r="KA190" s="231">
        <v>65</v>
      </c>
      <c r="KB190" s="231">
        <v>9</v>
      </c>
      <c r="KC190" s="143">
        <v>109</v>
      </c>
      <c r="KD190" s="143">
        <v>107</v>
      </c>
      <c r="KE190" s="143">
        <v>130</v>
      </c>
      <c r="KF190" s="143">
        <v>78</v>
      </c>
      <c r="KG190" s="143">
        <v>63</v>
      </c>
      <c r="KH190" s="143">
        <v>35</v>
      </c>
      <c r="KI190" s="231">
        <v>1</v>
      </c>
      <c r="KJ190" s="231">
        <v>18</v>
      </c>
      <c r="KK190" s="143">
        <v>24</v>
      </c>
      <c r="KL190" s="143">
        <v>52</v>
      </c>
      <c r="KM190" s="143">
        <v>61</v>
      </c>
      <c r="KN190" s="143">
        <v>80</v>
      </c>
      <c r="KO190" s="143">
        <v>54</v>
      </c>
      <c r="KP190" s="143">
        <v>5</v>
      </c>
      <c r="KQ190" s="143">
        <v>12</v>
      </c>
      <c r="KR190" s="143">
        <v>5</v>
      </c>
      <c r="KS190" s="231">
        <v>19</v>
      </c>
      <c r="KT190" s="143">
        <v>13</v>
      </c>
      <c r="KU190" s="143">
        <v>67</v>
      </c>
      <c r="KV190" s="143">
        <v>59</v>
      </c>
      <c r="KW190" s="143">
        <v>93</v>
      </c>
      <c r="KX190" s="143">
        <v>117</v>
      </c>
      <c r="KY190" s="143">
        <v>119</v>
      </c>
      <c r="KZ190" s="143">
        <v>133</v>
      </c>
      <c r="LA190" s="143">
        <v>71</v>
      </c>
      <c r="LB190" s="143">
        <v>54</v>
      </c>
      <c r="LC190" s="143">
        <v>72</v>
      </c>
      <c r="LD190" s="143">
        <v>66</v>
      </c>
      <c r="LE190" s="143">
        <v>72</v>
      </c>
      <c r="LF190" s="143">
        <v>50</v>
      </c>
      <c r="LG190" s="143">
        <v>22</v>
      </c>
      <c r="LH190" s="143">
        <v>56</v>
      </c>
      <c r="LI190" s="143">
        <v>74</v>
      </c>
      <c r="LJ190" s="143">
        <v>93</v>
      </c>
      <c r="LK190" s="143">
        <v>117</v>
      </c>
      <c r="LL190" s="143">
        <v>224</v>
      </c>
      <c r="LM190" s="143">
        <v>205</v>
      </c>
      <c r="LN190" s="143">
        <v>151</v>
      </c>
      <c r="LO190" s="143">
        <v>75</v>
      </c>
      <c r="LP190" s="143">
        <v>23</v>
      </c>
      <c r="LQ190" s="143">
        <v>49</v>
      </c>
      <c r="LR190" s="143">
        <v>49</v>
      </c>
      <c r="LS190" s="143">
        <v>9</v>
      </c>
      <c r="LT190" s="231">
        <v>67</v>
      </c>
      <c r="LU190" s="231">
        <v>136</v>
      </c>
      <c r="LV190" s="231">
        <v>174</v>
      </c>
      <c r="LW190" s="231">
        <v>126</v>
      </c>
      <c r="LX190" s="231">
        <v>121</v>
      </c>
      <c r="LY190" s="231">
        <v>86</v>
      </c>
      <c r="LZ190" s="231">
        <v>99</v>
      </c>
      <c r="MA190" s="231">
        <v>91</v>
      </c>
      <c r="MB190" s="231">
        <v>132</v>
      </c>
      <c r="MC190" s="231">
        <v>124</v>
      </c>
      <c r="MD190" s="231">
        <v>112</v>
      </c>
      <c r="ME190" s="231">
        <v>89</v>
      </c>
      <c r="MF190" s="231">
        <v>85</v>
      </c>
      <c r="MG190" s="231">
        <v>8</v>
      </c>
      <c r="MH190" s="231">
        <v>4</v>
      </c>
      <c r="MI190" s="143">
        <v>11</v>
      </c>
      <c r="MJ190" s="231">
        <v>21</v>
      </c>
      <c r="MK190" s="231">
        <v>8</v>
      </c>
      <c r="ML190" s="231">
        <v>51</v>
      </c>
      <c r="MM190" s="231">
        <v>76</v>
      </c>
      <c r="MN190" s="231">
        <v>37</v>
      </c>
      <c r="MO190" s="231">
        <v>53</v>
      </c>
      <c r="MP190" s="231">
        <v>57</v>
      </c>
      <c r="MQ190" s="231">
        <v>57</v>
      </c>
      <c r="MR190" s="231">
        <v>30</v>
      </c>
      <c r="MS190" s="143">
        <v>7</v>
      </c>
      <c r="MT190" s="143">
        <v>35</v>
      </c>
      <c r="MU190" s="143">
        <v>53</v>
      </c>
      <c r="MV190" s="143">
        <v>76</v>
      </c>
      <c r="MW190" s="143">
        <v>99</v>
      </c>
      <c r="MX190" s="143">
        <v>55</v>
      </c>
      <c r="MY190" s="143">
        <v>42</v>
      </c>
      <c r="MZ190" s="143">
        <v>9</v>
      </c>
      <c r="NA190" s="231">
        <v>2</v>
      </c>
      <c r="PT190" s="213"/>
    </row>
    <row r="191" spans="14:436" ht="15.75" thickBot="1" x14ac:dyDescent="0.3">
      <c r="FF191" s="213"/>
      <c r="HH191" s="95">
        <v>-276</v>
      </c>
      <c r="HI191" s="95">
        <v>681</v>
      </c>
      <c r="HJ191" s="95">
        <v>80</v>
      </c>
      <c r="HK191" s="95">
        <v>566</v>
      </c>
      <c r="HL191" s="95">
        <v>494</v>
      </c>
      <c r="HM191" s="95">
        <v>2051</v>
      </c>
      <c r="HN191" s="95">
        <v>-830</v>
      </c>
      <c r="HO191" s="95">
        <v>206</v>
      </c>
      <c r="HP191" s="95">
        <v>-275</v>
      </c>
      <c r="HQ191" s="95">
        <v>-1570</v>
      </c>
      <c r="HR191" s="95">
        <v>1327</v>
      </c>
      <c r="HS191" s="95">
        <v>-75</v>
      </c>
      <c r="HT191" s="95">
        <v>223</v>
      </c>
      <c r="HU191" s="95">
        <v>-948</v>
      </c>
      <c r="HV191" s="282">
        <v>518</v>
      </c>
      <c r="HW191" s="95">
        <v>-751</v>
      </c>
      <c r="HX191" s="282">
        <v>578</v>
      </c>
      <c r="HY191" s="282">
        <v>1097</v>
      </c>
      <c r="HZ191" s="95">
        <v>-232</v>
      </c>
      <c r="IA191" s="282">
        <v>731</v>
      </c>
      <c r="IB191" s="15">
        <v>75</v>
      </c>
      <c r="IC191" s="15">
        <v>-674</v>
      </c>
      <c r="ID191" s="15">
        <v>381</v>
      </c>
      <c r="IE191" s="15">
        <v>-542</v>
      </c>
      <c r="IF191" s="15">
        <v>-138</v>
      </c>
      <c r="IG191" s="282">
        <v>404</v>
      </c>
      <c r="IH191" s="15">
        <v>85</v>
      </c>
      <c r="II191" s="15">
        <v>-212</v>
      </c>
      <c r="IJ191" s="15">
        <v>-333</v>
      </c>
      <c r="IK191" s="15">
        <v>114</v>
      </c>
      <c r="IL191" s="15">
        <v>139</v>
      </c>
      <c r="IM191" s="282">
        <v>344</v>
      </c>
      <c r="IN191" s="15">
        <v>684</v>
      </c>
      <c r="IO191" s="15">
        <v>-453</v>
      </c>
      <c r="IP191" s="15">
        <v>-170</v>
      </c>
      <c r="IQ191" s="15">
        <v>685</v>
      </c>
      <c r="IR191" s="15">
        <v>-68</v>
      </c>
      <c r="IS191" s="15">
        <v>-235</v>
      </c>
      <c r="IT191" s="15">
        <v>-418</v>
      </c>
      <c r="IU191" s="15">
        <v>286</v>
      </c>
      <c r="IV191" s="15">
        <v>-97</v>
      </c>
      <c r="IW191" s="282">
        <v>147</v>
      </c>
      <c r="IX191" s="15">
        <v>298</v>
      </c>
      <c r="IY191" s="15">
        <v>-601</v>
      </c>
      <c r="IZ191" s="282">
        <v>516</v>
      </c>
      <c r="JA191" s="15">
        <v>-184</v>
      </c>
      <c r="JB191" s="15">
        <v>-368</v>
      </c>
      <c r="JC191" s="15">
        <v>286</v>
      </c>
      <c r="JD191" s="282">
        <v>648</v>
      </c>
      <c r="JE191" s="15">
        <v>91</v>
      </c>
      <c r="JF191" s="15">
        <v>-87</v>
      </c>
      <c r="JG191" s="15">
        <v>-383</v>
      </c>
      <c r="JH191" s="15">
        <v>96</v>
      </c>
      <c r="JI191" s="15">
        <v>311</v>
      </c>
      <c r="JJ191" s="15">
        <v>-14</v>
      </c>
      <c r="JK191" s="15">
        <v>387</v>
      </c>
      <c r="JL191" s="15">
        <v>-163</v>
      </c>
      <c r="JM191" s="15">
        <v>-51</v>
      </c>
      <c r="JN191" s="15">
        <v>-118</v>
      </c>
      <c r="JO191" s="15">
        <v>-30</v>
      </c>
      <c r="JP191" s="15">
        <v>65</v>
      </c>
      <c r="JQ191" s="15">
        <v>502</v>
      </c>
      <c r="JR191" s="15">
        <v>291</v>
      </c>
      <c r="JS191" s="15">
        <v>-335</v>
      </c>
      <c r="JT191" s="15">
        <v>-126</v>
      </c>
      <c r="JU191" s="15">
        <v>541</v>
      </c>
      <c r="JV191" s="15">
        <v>32</v>
      </c>
      <c r="JW191" s="95">
        <v>-103</v>
      </c>
      <c r="JX191" s="95">
        <v>-296</v>
      </c>
      <c r="JY191" s="95">
        <v>408</v>
      </c>
      <c r="JZ191" s="95">
        <v>-82</v>
      </c>
      <c r="KA191" s="95">
        <v>-221</v>
      </c>
      <c r="KB191" s="95">
        <v>-224</v>
      </c>
      <c r="KC191" s="282">
        <v>650</v>
      </c>
      <c r="KD191" s="95">
        <v>-400</v>
      </c>
      <c r="KE191" s="95">
        <v>228</v>
      </c>
      <c r="KF191" s="95">
        <v>-396</v>
      </c>
      <c r="KG191" s="95">
        <v>131</v>
      </c>
      <c r="KH191" s="95">
        <v>-141</v>
      </c>
      <c r="KI191" s="282">
        <v>132</v>
      </c>
      <c r="KJ191" s="95">
        <v>-11</v>
      </c>
      <c r="KK191" s="282">
        <v>395</v>
      </c>
      <c r="KL191" s="95">
        <v>35</v>
      </c>
      <c r="KM191" s="95">
        <v>-6</v>
      </c>
      <c r="KN191" s="95">
        <v>-129</v>
      </c>
      <c r="KO191" s="95">
        <v>-227</v>
      </c>
      <c r="KP191" s="95">
        <v>-259</v>
      </c>
      <c r="KQ191" s="15">
        <v>281</v>
      </c>
      <c r="KR191" s="15">
        <v>96</v>
      </c>
      <c r="KS191" s="282">
        <v>134</v>
      </c>
      <c r="KT191" s="282">
        <v>280</v>
      </c>
      <c r="KU191" s="95">
        <v>325</v>
      </c>
      <c r="KV191" s="95">
        <v>-226</v>
      </c>
      <c r="KW191" s="95">
        <v>318</v>
      </c>
      <c r="KX191" s="95">
        <v>88</v>
      </c>
      <c r="KY191" s="95">
        <v>-32</v>
      </c>
      <c r="KZ191" s="95">
        <v>165</v>
      </c>
      <c r="LA191" s="95">
        <v>-474</v>
      </c>
      <c r="LB191" s="95">
        <v>166</v>
      </c>
      <c r="LC191" s="95">
        <v>241</v>
      </c>
      <c r="LD191" s="95">
        <v>-75</v>
      </c>
      <c r="LE191" s="95">
        <v>71</v>
      </c>
      <c r="LF191" s="95">
        <v>-139</v>
      </c>
      <c r="LG191" s="95">
        <v>-43</v>
      </c>
      <c r="LH191" s="95">
        <v>304</v>
      </c>
      <c r="LI191" s="95">
        <v>58</v>
      </c>
      <c r="LJ191" s="95">
        <v>181</v>
      </c>
      <c r="LK191" s="95">
        <v>21</v>
      </c>
      <c r="LL191" s="95">
        <v>822</v>
      </c>
      <c r="LM191" s="95">
        <v>-446</v>
      </c>
      <c r="LN191" s="15">
        <v>245</v>
      </c>
      <c r="LO191" s="95">
        <v>-269</v>
      </c>
      <c r="LP191" s="95">
        <v>-56</v>
      </c>
      <c r="LQ191" s="95">
        <v>408</v>
      </c>
      <c r="LR191" s="95">
        <v>-61</v>
      </c>
      <c r="LS191" s="95">
        <v>-279</v>
      </c>
      <c r="LT191" s="282">
        <v>405</v>
      </c>
      <c r="LU191" s="95">
        <v>239</v>
      </c>
      <c r="LV191" s="95">
        <v>100</v>
      </c>
      <c r="LW191" s="95">
        <v>-377</v>
      </c>
      <c r="LX191" s="95">
        <v>114</v>
      </c>
      <c r="LY191" s="95">
        <v>-139</v>
      </c>
      <c r="LZ191" s="95">
        <v>280</v>
      </c>
      <c r="MA191" s="95">
        <v>-56</v>
      </c>
      <c r="MB191" s="95">
        <v>385</v>
      </c>
      <c r="MC191" s="95">
        <v>-173</v>
      </c>
      <c r="MD191" s="95">
        <v>21</v>
      </c>
      <c r="ME191" s="95">
        <v>-77</v>
      </c>
      <c r="MF191" s="95">
        <v>112</v>
      </c>
      <c r="MG191" s="95">
        <v>-527</v>
      </c>
      <c r="MH191" s="95">
        <v>281</v>
      </c>
      <c r="MI191" s="282">
        <v>79</v>
      </c>
      <c r="MJ191" s="15">
        <v>293</v>
      </c>
      <c r="MK191" s="95">
        <v>-244</v>
      </c>
      <c r="ML191" s="95">
        <v>419</v>
      </c>
      <c r="MM191" s="95">
        <v>28</v>
      </c>
      <c r="MN191" s="95">
        <v>-376</v>
      </c>
      <c r="MO191" s="95">
        <v>274</v>
      </c>
      <c r="MP191" s="95">
        <v>25</v>
      </c>
      <c r="MQ191" s="95">
        <v>-9</v>
      </c>
      <c r="MR191" s="95">
        <v>-159</v>
      </c>
      <c r="MS191" s="282">
        <v>155</v>
      </c>
      <c r="MT191" s="95">
        <v>72</v>
      </c>
      <c r="MU191" s="95">
        <v>36</v>
      </c>
      <c r="MV191" s="95">
        <v>115</v>
      </c>
      <c r="MW191" s="95">
        <v>145</v>
      </c>
      <c r="MX191" s="95">
        <v>-389</v>
      </c>
      <c r="MY191" s="95">
        <v>107</v>
      </c>
      <c r="MZ191" s="95">
        <v>-177</v>
      </c>
      <c r="NA191" s="282">
        <v>-55</v>
      </c>
      <c r="NB191" s="95"/>
      <c r="NC191" s="95"/>
      <c r="ND191" s="95"/>
      <c r="PT191" s="213"/>
    </row>
    <row r="192" spans="14:436" x14ac:dyDescent="0.25">
      <c r="AG192" t="s">
        <v>0</v>
      </c>
      <c r="FF192" s="213"/>
      <c r="HH192" s="227">
        <f>SUM(HC220,HH191)</f>
        <v>-276</v>
      </c>
      <c r="HI192" s="227">
        <f t="shared" ref="HI192:IM192" si="219">SUM(HH192,HI191)</f>
        <v>405</v>
      </c>
      <c r="HJ192" s="227">
        <f t="shared" si="219"/>
        <v>485</v>
      </c>
      <c r="HK192" s="227">
        <f t="shared" si="219"/>
        <v>1051</v>
      </c>
      <c r="HL192" s="227">
        <f t="shared" si="219"/>
        <v>1545</v>
      </c>
      <c r="HM192" s="227">
        <f t="shared" si="219"/>
        <v>3596</v>
      </c>
      <c r="HN192" s="227">
        <f t="shared" si="219"/>
        <v>2766</v>
      </c>
      <c r="HO192" s="227">
        <f t="shared" si="219"/>
        <v>2972</v>
      </c>
      <c r="HP192" s="227">
        <f t="shared" si="219"/>
        <v>2697</v>
      </c>
      <c r="HQ192" s="227">
        <f t="shared" si="219"/>
        <v>1127</v>
      </c>
      <c r="HR192" s="227">
        <f t="shared" si="219"/>
        <v>2454</v>
      </c>
      <c r="HS192" s="227">
        <f t="shared" si="219"/>
        <v>2379</v>
      </c>
      <c r="HT192" s="227">
        <f t="shared" si="219"/>
        <v>2602</v>
      </c>
      <c r="HU192" s="227">
        <f t="shared" si="219"/>
        <v>1654</v>
      </c>
      <c r="HV192" s="227">
        <f t="shared" si="219"/>
        <v>2172</v>
      </c>
      <c r="HW192" s="227">
        <f t="shared" si="219"/>
        <v>1421</v>
      </c>
      <c r="HX192" s="227">
        <f t="shared" si="219"/>
        <v>1999</v>
      </c>
      <c r="HY192" s="227">
        <f t="shared" si="219"/>
        <v>3096</v>
      </c>
      <c r="HZ192" s="227">
        <f t="shared" si="219"/>
        <v>2864</v>
      </c>
      <c r="IA192" s="227">
        <f t="shared" si="219"/>
        <v>3595</v>
      </c>
      <c r="IB192" s="227">
        <f t="shared" si="219"/>
        <v>3670</v>
      </c>
      <c r="IC192" s="227">
        <f t="shared" si="219"/>
        <v>2996</v>
      </c>
      <c r="ID192" s="227">
        <f t="shared" si="219"/>
        <v>3377</v>
      </c>
      <c r="IE192" s="227">
        <f t="shared" si="219"/>
        <v>2835</v>
      </c>
      <c r="IF192" s="227">
        <f t="shared" si="219"/>
        <v>2697</v>
      </c>
      <c r="IG192" s="227">
        <f t="shared" si="219"/>
        <v>3101</v>
      </c>
      <c r="IH192" s="227">
        <f t="shared" si="219"/>
        <v>3186</v>
      </c>
      <c r="II192" s="227">
        <f t="shared" si="219"/>
        <v>2974</v>
      </c>
      <c r="IJ192" s="227">
        <f t="shared" si="219"/>
        <v>2641</v>
      </c>
      <c r="IK192" s="227">
        <f t="shared" si="219"/>
        <v>2755</v>
      </c>
      <c r="IL192" s="227">
        <f t="shared" si="219"/>
        <v>2894</v>
      </c>
      <c r="IM192" s="227">
        <f t="shared" si="219"/>
        <v>3238</v>
      </c>
      <c r="IN192" s="227">
        <f t="shared" ref="IN192:JS192" si="220">SUM(IM192,IN191)</f>
        <v>3922</v>
      </c>
      <c r="IO192" s="227">
        <f t="shared" si="220"/>
        <v>3469</v>
      </c>
      <c r="IP192" s="227">
        <f t="shared" si="220"/>
        <v>3299</v>
      </c>
      <c r="IQ192" s="227">
        <f t="shared" si="220"/>
        <v>3984</v>
      </c>
      <c r="IR192" s="227">
        <f t="shared" si="220"/>
        <v>3916</v>
      </c>
      <c r="IS192" s="227">
        <f t="shared" si="220"/>
        <v>3681</v>
      </c>
      <c r="IT192" s="227">
        <f t="shared" si="220"/>
        <v>3263</v>
      </c>
      <c r="IU192" s="227">
        <f t="shared" si="220"/>
        <v>3549</v>
      </c>
      <c r="IV192" s="227">
        <f t="shared" si="220"/>
        <v>3452</v>
      </c>
      <c r="IW192" s="227">
        <f t="shared" si="220"/>
        <v>3599</v>
      </c>
      <c r="IX192" s="227">
        <f t="shared" si="220"/>
        <v>3897</v>
      </c>
      <c r="IY192" s="227">
        <f t="shared" si="220"/>
        <v>3296</v>
      </c>
      <c r="IZ192" s="227">
        <f t="shared" si="220"/>
        <v>3812</v>
      </c>
      <c r="JA192" s="227">
        <f t="shared" si="220"/>
        <v>3628</v>
      </c>
      <c r="JB192" s="227">
        <f t="shared" si="220"/>
        <v>3260</v>
      </c>
      <c r="JC192" s="227">
        <f t="shared" si="220"/>
        <v>3546</v>
      </c>
      <c r="JD192" s="227">
        <f t="shared" si="220"/>
        <v>4194</v>
      </c>
      <c r="JE192" s="227">
        <f t="shared" si="220"/>
        <v>4285</v>
      </c>
      <c r="JF192" s="227">
        <f t="shared" si="220"/>
        <v>4198</v>
      </c>
      <c r="JG192" s="227">
        <f t="shared" si="220"/>
        <v>3815</v>
      </c>
      <c r="JH192" s="227">
        <f t="shared" si="220"/>
        <v>3911</v>
      </c>
      <c r="JI192" s="227">
        <f t="shared" si="220"/>
        <v>4222</v>
      </c>
      <c r="JJ192" s="227">
        <f t="shared" si="220"/>
        <v>4208</v>
      </c>
      <c r="JK192" s="227">
        <f t="shared" si="220"/>
        <v>4595</v>
      </c>
      <c r="JL192" s="227">
        <f t="shared" si="220"/>
        <v>4432</v>
      </c>
      <c r="JM192" s="227">
        <f t="shared" si="220"/>
        <v>4381</v>
      </c>
      <c r="JN192" s="227">
        <f t="shared" si="220"/>
        <v>4263</v>
      </c>
      <c r="JO192" s="227">
        <f t="shared" si="220"/>
        <v>4233</v>
      </c>
      <c r="JP192" s="227">
        <f t="shared" si="220"/>
        <v>4298</v>
      </c>
      <c r="JQ192" s="227">
        <f t="shared" si="220"/>
        <v>4800</v>
      </c>
      <c r="JR192" s="227">
        <f t="shared" si="220"/>
        <v>5091</v>
      </c>
      <c r="JS192" s="227">
        <f t="shared" si="220"/>
        <v>4756</v>
      </c>
      <c r="JT192" s="227">
        <f t="shared" ref="JT192:KP192" si="221">SUM(JS192,JT191)</f>
        <v>4630</v>
      </c>
      <c r="JU192" s="227">
        <f t="shared" si="221"/>
        <v>5171</v>
      </c>
      <c r="JV192" s="227">
        <f t="shared" si="221"/>
        <v>5203</v>
      </c>
      <c r="JW192" s="227">
        <f t="shared" si="221"/>
        <v>5100</v>
      </c>
      <c r="JX192" s="227">
        <f t="shared" si="221"/>
        <v>4804</v>
      </c>
      <c r="JY192" s="227">
        <f t="shared" si="221"/>
        <v>5212</v>
      </c>
      <c r="JZ192" s="227">
        <f t="shared" si="221"/>
        <v>5130</v>
      </c>
      <c r="KA192" s="227">
        <f t="shared" si="221"/>
        <v>4909</v>
      </c>
      <c r="KB192" s="227">
        <f t="shared" si="221"/>
        <v>4685</v>
      </c>
      <c r="KC192" s="227">
        <f t="shared" si="221"/>
        <v>5335</v>
      </c>
      <c r="KD192" s="227">
        <f t="shared" si="221"/>
        <v>4935</v>
      </c>
      <c r="KE192" s="227">
        <f t="shared" si="221"/>
        <v>5163</v>
      </c>
      <c r="KF192" s="227">
        <f t="shared" si="221"/>
        <v>4767</v>
      </c>
      <c r="KG192" s="227">
        <f t="shared" si="221"/>
        <v>4898</v>
      </c>
      <c r="KH192" s="227">
        <f t="shared" si="221"/>
        <v>4757</v>
      </c>
      <c r="KI192" s="227">
        <f t="shared" si="221"/>
        <v>4889</v>
      </c>
      <c r="KJ192" s="227">
        <f t="shared" si="221"/>
        <v>4878</v>
      </c>
      <c r="KK192" s="227">
        <f>SUM(KJ192,KK191)</f>
        <v>5273</v>
      </c>
      <c r="KL192" s="227">
        <f t="shared" si="221"/>
        <v>5308</v>
      </c>
      <c r="KM192" s="227">
        <f t="shared" si="221"/>
        <v>5302</v>
      </c>
      <c r="KN192" s="227">
        <f t="shared" si="221"/>
        <v>5173</v>
      </c>
      <c r="KO192" s="227">
        <f t="shared" si="221"/>
        <v>4946</v>
      </c>
      <c r="KP192" s="227">
        <f t="shared" si="221"/>
        <v>4687</v>
      </c>
      <c r="KQ192" s="247">
        <f t="shared" ref="KQ192:MH192" si="222">SUM(KP192,KQ191)</f>
        <v>4968</v>
      </c>
      <c r="KR192" s="247">
        <f t="shared" si="222"/>
        <v>5064</v>
      </c>
      <c r="KS192" s="247">
        <f t="shared" si="222"/>
        <v>5198</v>
      </c>
      <c r="KT192" s="247">
        <f t="shared" si="222"/>
        <v>5478</v>
      </c>
      <c r="KU192" s="247">
        <f t="shared" si="222"/>
        <v>5803</v>
      </c>
      <c r="KV192" s="247">
        <f t="shared" si="222"/>
        <v>5577</v>
      </c>
      <c r="KW192" s="247">
        <f t="shared" si="222"/>
        <v>5895</v>
      </c>
      <c r="KX192" s="247">
        <f t="shared" si="222"/>
        <v>5983</v>
      </c>
      <c r="KY192" s="247">
        <f t="shared" si="222"/>
        <v>5951</v>
      </c>
      <c r="KZ192" s="247">
        <f t="shared" si="222"/>
        <v>6116</v>
      </c>
      <c r="LA192" s="247">
        <f t="shared" si="222"/>
        <v>5642</v>
      </c>
      <c r="LB192" s="247">
        <f t="shared" si="222"/>
        <v>5808</v>
      </c>
      <c r="LC192" s="247">
        <f t="shared" si="222"/>
        <v>6049</v>
      </c>
      <c r="LD192" s="247">
        <f t="shared" si="222"/>
        <v>5974</v>
      </c>
      <c r="LE192" s="247">
        <f t="shared" si="222"/>
        <v>6045</v>
      </c>
      <c r="LF192" s="247">
        <f t="shared" si="222"/>
        <v>5906</v>
      </c>
      <c r="LG192" s="247">
        <f t="shared" si="222"/>
        <v>5863</v>
      </c>
      <c r="LH192" s="247">
        <f t="shared" si="222"/>
        <v>6167</v>
      </c>
      <c r="LI192" s="247">
        <f t="shared" si="222"/>
        <v>6225</v>
      </c>
      <c r="LJ192" s="247">
        <f t="shared" si="222"/>
        <v>6406</v>
      </c>
      <c r="LK192" s="247">
        <f t="shared" si="222"/>
        <v>6427</v>
      </c>
      <c r="LL192" s="247">
        <f t="shared" si="222"/>
        <v>7249</v>
      </c>
      <c r="LM192" s="247">
        <f t="shared" si="222"/>
        <v>6803</v>
      </c>
      <c r="LN192" s="247">
        <f t="shared" si="222"/>
        <v>7048</v>
      </c>
      <c r="LO192" s="247">
        <f t="shared" si="222"/>
        <v>6779</v>
      </c>
      <c r="LP192" s="247">
        <f t="shared" si="222"/>
        <v>6723</v>
      </c>
      <c r="LQ192" s="247">
        <f t="shared" si="222"/>
        <v>7131</v>
      </c>
      <c r="LR192" s="247">
        <f t="shared" si="222"/>
        <v>7070</v>
      </c>
      <c r="LS192" s="247">
        <f t="shared" si="222"/>
        <v>6791</v>
      </c>
      <c r="LT192" s="247">
        <f t="shared" si="222"/>
        <v>7196</v>
      </c>
      <c r="LU192" s="247">
        <f t="shared" si="222"/>
        <v>7435</v>
      </c>
      <c r="LV192" s="247">
        <f t="shared" si="222"/>
        <v>7535</v>
      </c>
      <c r="LW192" s="247">
        <f t="shared" si="222"/>
        <v>7158</v>
      </c>
      <c r="LX192" s="247">
        <f t="shared" si="222"/>
        <v>7272</v>
      </c>
      <c r="LY192" s="247">
        <f t="shared" si="222"/>
        <v>7133</v>
      </c>
      <c r="LZ192" s="247">
        <f t="shared" si="222"/>
        <v>7413</v>
      </c>
      <c r="MA192" s="247">
        <f t="shared" si="222"/>
        <v>7357</v>
      </c>
      <c r="MB192" s="247">
        <f t="shared" si="222"/>
        <v>7742</v>
      </c>
      <c r="MC192" s="247">
        <f t="shared" si="222"/>
        <v>7569</v>
      </c>
      <c r="MD192" s="247">
        <f t="shared" si="222"/>
        <v>7590</v>
      </c>
      <c r="ME192" s="247">
        <f t="shared" si="222"/>
        <v>7513</v>
      </c>
      <c r="MF192" s="247">
        <f t="shared" si="222"/>
        <v>7625</v>
      </c>
      <c r="MG192" s="247">
        <f t="shared" si="222"/>
        <v>7098</v>
      </c>
      <c r="MH192" s="247">
        <f t="shared" si="222"/>
        <v>7379</v>
      </c>
      <c r="MI192" s="247">
        <f t="shared" ref="MI192" si="223">SUM(MH192,MI191)</f>
        <v>7458</v>
      </c>
      <c r="MJ192" s="247">
        <f t="shared" ref="MJ192" si="224">SUM(MI192,MJ191)</f>
        <v>7751</v>
      </c>
      <c r="MK192" s="247">
        <f t="shared" ref="MK192" si="225">SUM(MJ192,MK191)</f>
        <v>7507</v>
      </c>
      <c r="ML192" s="247">
        <f t="shared" ref="ML192" si="226">SUM(MK192,ML191)</f>
        <v>7926</v>
      </c>
      <c r="MM192" s="247">
        <f t="shared" ref="MM192" si="227">SUM(ML192,MM191)</f>
        <v>7954</v>
      </c>
      <c r="MN192" s="247">
        <f t="shared" ref="MN192" si="228">SUM(MM192,MN191)</f>
        <v>7578</v>
      </c>
      <c r="MO192" s="247">
        <f t="shared" ref="MO192" si="229">SUM(MN192,MO191)</f>
        <v>7852</v>
      </c>
      <c r="MP192" s="247">
        <f t="shared" ref="MP192" si="230">SUM(MO192,MP191)</f>
        <v>7877</v>
      </c>
      <c r="MQ192" s="247">
        <f t="shared" ref="MQ192" si="231">SUM(MP192,MQ191)</f>
        <v>7868</v>
      </c>
      <c r="MR192" s="247">
        <f t="shared" ref="MR192" si="232">SUM(MQ192,MR191)</f>
        <v>7709</v>
      </c>
      <c r="MS192" s="247">
        <f t="shared" ref="MS192" si="233">SUM(MR192,MS191)</f>
        <v>7864</v>
      </c>
      <c r="MT192" s="247">
        <f t="shared" ref="MT192" si="234">SUM(MS192,MT191)</f>
        <v>7936</v>
      </c>
      <c r="MU192" s="247">
        <f t="shared" ref="MU192" si="235">SUM(MT192,MU191)</f>
        <v>7972</v>
      </c>
      <c r="MV192" s="247">
        <f>SUM(MU192,MV191)</f>
        <v>8087</v>
      </c>
      <c r="MW192" s="247">
        <f t="shared" ref="MW192" si="236">SUM(MV192,MW191)</f>
        <v>8232</v>
      </c>
      <c r="MX192" s="247">
        <f t="shared" ref="MX192" si="237">SUM(MW192,MX191)</f>
        <v>7843</v>
      </c>
      <c r="MY192" s="247">
        <f t="shared" ref="MY192" si="238">SUM(MX192,MY191)</f>
        <v>7950</v>
      </c>
      <c r="MZ192" s="247">
        <f t="shared" ref="MZ192" si="239">SUM(MY192,MZ191)</f>
        <v>7773</v>
      </c>
      <c r="NA192" s="247">
        <f t="shared" ref="NA192" si="240">SUM(MZ192,NA191)</f>
        <v>7718</v>
      </c>
      <c r="NB192" s="247">
        <f t="shared" ref="NB192" si="241">SUM(NA192,NB191)</f>
        <v>7718</v>
      </c>
      <c r="NC192" s="247">
        <f t="shared" ref="NC192" si="242">SUM(NB192,NC191)</f>
        <v>7718</v>
      </c>
      <c r="ND192" s="247">
        <f t="shared" ref="ND192" si="243">SUM(NC192,ND191)</f>
        <v>7718</v>
      </c>
      <c r="PT192" s="213"/>
    </row>
    <row r="193" spans="14:436" ht="15.75" thickBot="1" x14ac:dyDescent="0.3">
      <c r="N193" t="s">
        <v>0</v>
      </c>
      <c r="FF193" s="213"/>
      <c r="HG193" t="s">
        <v>0</v>
      </c>
      <c r="HH193" s="247">
        <f>HH192</f>
        <v>-276</v>
      </c>
      <c r="HI193" s="247">
        <f>SUM(HH193,HI191)</f>
        <v>405</v>
      </c>
      <c r="HJ193" s="247">
        <f>SUM(HI193,HJ191)</f>
        <v>485</v>
      </c>
      <c r="HK193" s="247">
        <f>SUM(HJ193,HK191)</f>
        <v>1051</v>
      </c>
      <c r="HL193" s="247">
        <f>SUM(HK193,HL191)</f>
        <v>1545</v>
      </c>
      <c r="HM193" s="247">
        <f>SUM(HL193,HM191)</f>
        <v>3596</v>
      </c>
      <c r="HN193" s="247">
        <f>SUM(HM193,HN191)</f>
        <v>2766</v>
      </c>
      <c r="HO193" s="247">
        <f>SUM(HN193,HO191)</f>
        <v>2972</v>
      </c>
      <c r="HP193" s="247">
        <f>SUM(HO193,HP191)</f>
        <v>2697</v>
      </c>
      <c r="HQ193" s="247">
        <f>SUM(HP193,HQ191)</f>
        <v>1127</v>
      </c>
      <c r="HR193" s="247">
        <f>SUM(HQ193,HR191)</f>
        <v>2454</v>
      </c>
      <c r="HS193" s="247">
        <f>SUM(HR193,HS191)</f>
        <v>2379</v>
      </c>
      <c r="HT193" s="247">
        <f>SUM(HS193,HT191)</f>
        <v>2602</v>
      </c>
      <c r="HU193" s="247">
        <f>SUM(HT193,HU191)</f>
        <v>1654</v>
      </c>
      <c r="HV193" s="247">
        <f>SUM(HU193, -HV191)</f>
        <v>1136</v>
      </c>
      <c r="HW193" s="247">
        <f>SUM(HV193,HW191)</f>
        <v>385</v>
      </c>
      <c r="HX193" s="247">
        <f>SUM(HW193, -HX191)</f>
        <v>-193</v>
      </c>
      <c r="HY193" s="247">
        <f>SUM(HX193, -HY191)</f>
        <v>-1290</v>
      </c>
      <c r="HZ193" s="247">
        <f>SUM(HY193,HZ191)</f>
        <v>-1522</v>
      </c>
      <c r="IA193" s="247">
        <f>SUM(HZ193, -IA191)</f>
        <v>-2253</v>
      </c>
      <c r="IB193" s="247">
        <f>SUM(IA193,IB191)</f>
        <v>-2178</v>
      </c>
      <c r="IC193" s="247">
        <f>SUM(IB193,IC191)</f>
        <v>-2852</v>
      </c>
      <c r="ID193" s="247">
        <f>SUM(IC193,ID191)</f>
        <v>-2471</v>
      </c>
      <c r="IE193" s="247">
        <f>SUM(ID193,IE191)</f>
        <v>-3013</v>
      </c>
      <c r="IF193" s="247">
        <f>SUM(IE193,IF191)</f>
        <v>-3151</v>
      </c>
      <c r="IG193" s="247">
        <f>SUM(IF193, -IG191)</f>
        <v>-3555</v>
      </c>
      <c r="IH193" s="247">
        <f>SUM(IG193,IH191)</f>
        <v>-3470</v>
      </c>
      <c r="II193" s="247">
        <f>SUM(IH193,II191)</f>
        <v>-3682</v>
      </c>
      <c r="IJ193" s="247">
        <f>SUM(II193,IJ191)</f>
        <v>-4015</v>
      </c>
      <c r="IK193" s="247">
        <f>SUM(IJ193,IK191)</f>
        <v>-3901</v>
      </c>
      <c r="IL193" s="247">
        <f>SUM(IK193,IL191)</f>
        <v>-3762</v>
      </c>
      <c r="IM193" s="247">
        <f>SUM(IL193, -IM191)</f>
        <v>-4106</v>
      </c>
      <c r="IN193" s="247">
        <f>SUM(IM193,IN191)</f>
        <v>-3422</v>
      </c>
      <c r="IO193" s="247">
        <f>SUM(IN193,IO191)</f>
        <v>-3875</v>
      </c>
      <c r="IP193" s="247">
        <f>SUM(IO193,IP191)</f>
        <v>-4045</v>
      </c>
      <c r="IQ193" s="247">
        <f>SUM(IP193,IQ191)</f>
        <v>-3360</v>
      </c>
      <c r="IR193" s="247">
        <f>SUM(IQ193,IR191)</f>
        <v>-3428</v>
      </c>
      <c r="IS193" s="247">
        <f>SUM(IR193,IS191)</f>
        <v>-3663</v>
      </c>
      <c r="IT193" s="247">
        <f>SUM(IS193,IT191)</f>
        <v>-4081</v>
      </c>
      <c r="IU193" s="247">
        <f>SUM(IT193,IU191)</f>
        <v>-3795</v>
      </c>
      <c r="IV193" s="247">
        <f>SUM(IU193,IV191)</f>
        <v>-3892</v>
      </c>
      <c r="IW193" s="247">
        <f>SUM(IV193, -IW191)</f>
        <v>-4039</v>
      </c>
      <c r="IX193" s="247">
        <f>SUM(IW193,IX191)</f>
        <v>-3741</v>
      </c>
      <c r="IY193" s="247">
        <f>SUM(IX193,IY191)</f>
        <v>-4342</v>
      </c>
      <c r="IZ193" s="247">
        <f>SUM(IY193, -IZ191)</f>
        <v>-4858</v>
      </c>
      <c r="JA193" s="247">
        <f>SUM(IZ193,JA191)</f>
        <v>-5042</v>
      </c>
      <c r="JB193" s="247">
        <f>SUM(JA193,JB191)</f>
        <v>-5410</v>
      </c>
      <c r="JC193" s="247">
        <f>SUM(JB193,JC191)</f>
        <v>-5124</v>
      </c>
      <c r="JD193" s="247">
        <f>SUM(JC193, -JD191)</f>
        <v>-5772</v>
      </c>
      <c r="JE193" s="247">
        <f>SUM(JD193,JE191)</f>
        <v>-5681</v>
      </c>
      <c r="JF193" s="247">
        <f>SUM(JE193,JF191)</f>
        <v>-5768</v>
      </c>
      <c r="JG193" s="247">
        <f>SUM(JF193,JG191)</f>
        <v>-6151</v>
      </c>
      <c r="JH193" s="247">
        <f>SUM(JG193,JH191)</f>
        <v>-6055</v>
      </c>
      <c r="JI193" s="247">
        <f>SUM(JH193,JI191)</f>
        <v>-5744</v>
      </c>
      <c r="JJ193" s="247">
        <f>SUM(JI193,JJ191)</f>
        <v>-5758</v>
      </c>
      <c r="JK193" s="247">
        <f>SUM(JJ193,JK191)</f>
        <v>-5371</v>
      </c>
      <c r="JL193" s="247">
        <f>SUM(JK193,JL191)</f>
        <v>-5534</v>
      </c>
      <c r="JM193" s="247">
        <f>SUM(JL193,JM191)</f>
        <v>-5585</v>
      </c>
      <c r="JN193" s="247">
        <f>SUM(JM193,JN191)</f>
        <v>-5703</v>
      </c>
      <c r="JO193" s="247">
        <f>SUM(JN193,JO191)</f>
        <v>-5733</v>
      </c>
      <c r="JP193" s="247">
        <f>SUM(JO193,JP191)</f>
        <v>-5668</v>
      </c>
      <c r="JQ193" s="247">
        <f>SUM(JP193,JQ191)</f>
        <v>-5166</v>
      </c>
      <c r="JR193" s="247">
        <f>SUM(JQ193,JR191)</f>
        <v>-4875</v>
      </c>
      <c r="JS193" s="247">
        <f>SUM(JR193,JS191)</f>
        <v>-5210</v>
      </c>
      <c r="JT193" s="247">
        <f>SUM(JS193,JT191)</f>
        <v>-5336</v>
      </c>
      <c r="JU193" s="247">
        <f>SUM(JT193,JU191)</f>
        <v>-4795</v>
      </c>
      <c r="JV193" s="247">
        <f>SUM(JU193,JV191)</f>
        <v>-4763</v>
      </c>
      <c r="JW193" s="247">
        <f>SUM(JV193,JW191)</f>
        <v>-4866</v>
      </c>
      <c r="JX193" s="247">
        <f>SUM(JW193,JX191)</f>
        <v>-5162</v>
      </c>
      <c r="JY193" s="247">
        <f>SUM(JX193,JY191)</f>
        <v>-4754</v>
      </c>
      <c r="JZ193" s="247">
        <f>SUM(JY193,JZ191)</f>
        <v>-4836</v>
      </c>
      <c r="KA193" s="247">
        <f>SUM(JZ193,KA191)</f>
        <v>-5057</v>
      </c>
      <c r="KB193" s="247">
        <f>SUM(KA193,KB191)</f>
        <v>-5281</v>
      </c>
      <c r="KC193" s="247">
        <f>SUM(KB193, -KC191)</f>
        <v>-5931</v>
      </c>
      <c r="KD193" s="247">
        <f>SUM(KC193,KD191)</f>
        <v>-6331</v>
      </c>
      <c r="KE193" s="247">
        <f>SUM(KD193,KE191)</f>
        <v>-6103</v>
      </c>
      <c r="KF193" s="247">
        <f>SUM(KE193,KF191)</f>
        <v>-6499</v>
      </c>
      <c r="KG193" s="247">
        <f>SUM(KF193,KG191)</f>
        <v>-6368</v>
      </c>
      <c r="KH193" s="247">
        <f>SUM(KG193,KH191)</f>
        <v>-6509</v>
      </c>
      <c r="KI193" s="247">
        <f>SUM(KH193, -KI191)</f>
        <v>-6641</v>
      </c>
      <c r="KJ193" s="247">
        <f>SUM(KI193,KJ191)</f>
        <v>-6652</v>
      </c>
      <c r="KK193" s="247">
        <f>SUM(KJ193, -KK191)</f>
        <v>-7047</v>
      </c>
      <c r="KL193" s="247">
        <f>SUM(KK193,KL191)</f>
        <v>-7012</v>
      </c>
      <c r="KM193" s="247">
        <f>SUM(KL193,KM191)</f>
        <v>-7018</v>
      </c>
      <c r="KN193" s="247">
        <f>SUM(KM193,KN191)</f>
        <v>-7147</v>
      </c>
      <c r="KO193" s="247">
        <f>SUM(KN193,KO191)</f>
        <v>-7374</v>
      </c>
      <c r="KP193" s="247">
        <f>SUM(KO193,KP191)</f>
        <v>-7633</v>
      </c>
      <c r="KQ193" s="247">
        <f>SUM(KP193,KQ191)</f>
        <v>-7352</v>
      </c>
      <c r="KR193" s="247">
        <f>SUM(KQ193,KR191)</f>
        <v>-7256</v>
      </c>
      <c r="KS193" s="247">
        <f>SUM(KR193, -KS191)</f>
        <v>-7390</v>
      </c>
      <c r="KT193" s="247">
        <f>SUM(KS193, -KT191)</f>
        <v>-7670</v>
      </c>
      <c r="KU193" s="247">
        <f>SUM(KT193,KU191)</f>
        <v>-7345</v>
      </c>
      <c r="KV193" s="247">
        <f>SUM(KU193,KV191)</f>
        <v>-7571</v>
      </c>
      <c r="KW193" s="247">
        <f>SUM(KV193,KW191)</f>
        <v>-7253</v>
      </c>
      <c r="KX193" s="247">
        <f>SUM(KW193,KX191)</f>
        <v>-7165</v>
      </c>
      <c r="KY193" s="247">
        <f>SUM(KX193,KY191)</f>
        <v>-7197</v>
      </c>
      <c r="KZ193" s="247">
        <f>SUM(KY193,KZ191)</f>
        <v>-7032</v>
      </c>
      <c r="LA193" s="247">
        <f>SUM(KZ193,LA191)</f>
        <v>-7506</v>
      </c>
      <c r="LB193" s="247">
        <f>SUM(LA193,LB191)</f>
        <v>-7340</v>
      </c>
      <c r="LC193" s="247">
        <f>SUM(LB193,LC191)</f>
        <v>-7099</v>
      </c>
      <c r="LD193" s="247">
        <f>SUM(LC193,LD191)</f>
        <v>-7174</v>
      </c>
      <c r="LE193" s="247">
        <f>SUM(LD193,LE191)</f>
        <v>-7103</v>
      </c>
      <c r="LF193" s="247">
        <f>SUM(LE193,LF191)</f>
        <v>-7242</v>
      </c>
      <c r="LG193" s="247">
        <f>SUM(LF193,LG191)</f>
        <v>-7285</v>
      </c>
      <c r="LH193" s="247">
        <f>SUM(LG193,LH191)</f>
        <v>-6981</v>
      </c>
      <c r="LI193" s="247">
        <f>SUM(LH193,LI191)</f>
        <v>-6923</v>
      </c>
      <c r="LJ193" s="247">
        <f>SUM(LI193,LJ191)</f>
        <v>-6742</v>
      </c>
      <c r="LK193" s="247">
        <f>SUM(LJ193,LK191)</f>
        <v>-6721</v>
      </c>
      <c r="LL193" s="247">
        <f>SUM(LK193,LL191)</f>
        <v>-5899</v>
      </c>
      <c r="LM193" s="247">
        <f>SUM(LL193,LM191)</f>
        <v>-6345</v>
      </c>
      <c r="LN193" s="247">
        <f>SUM(LM193,LN191)</f>
        <v>-6100</v>
      </c>
      <c r="LO193" s="247">
        <f>SUM(LN193,LO191)</f>
        <v>-6369</v>
      </c>
      <c r="LP193" s="247">
        <f>SUM(LO193,LP191)</f>
        <v>-6425</v>
      </c>
      <c r="LQ193" s="247">
        <f>SUM(LP193,LQ191)</f>
        <v>-6017</v>
      </c>
      <c r="LR193" s="247">
        <f>SUM(LQ193,LR191)</f>
        <v>-6078</v>
      </c>
      <c r="LS193" s="247">
        <f>SUM(LR193,LS191)</f>
        <v>-6357</v>
      </c>
      <c r="LT193" s="247">
        <f>SUM(LS193, -LT191)</f>
        <v>-6762</v>
      </c>
      <c r="LU193" s="247">
        <f>SUM(LT193,LU191)</f>
        <v>-6523</v>
      </c>
      <c r="LV193" s="247">
        <f>SUM(LU193,LV191)</f>
        <v>-6423</v>
      </c>
      <c r="LW193" s="247">
        <f>SUM(LV193,LW191)</f>
        <v>-6800</v>
      </c>
      <c r="LX193" s="247">
        <f>SUM(LW193,LX191)</f>
        <v>-6686</v>
      </c>
      <c r="LY193" s="247">
        <f>SUM(LX193,LY191)</f>
        <v>-6825</v>
      </c>
      <c r="LZ193" s="247">
        <f>SUM(LY193,LZ191)</f>
        <v>-6545</v>
      </c>
      <c r="MA193" s="247">
        <f>SUM(LZ193,MA191)</f>
        <v>-6601</v>
      </c>
      <c r="MB193" s="247">
        <f>SUM(MA193,MB191)</f>
        <v>-6216</v>
      </c>
      <c r="MC193" s="247">
        <f>SUM(MB193,MC191)</f>
        <v>-6389</v>
      </c>
      <c r="MD193" s="247">
        <f>SUM(MC193,MD191)</f>
        <v>-6368</v>
      </c>
      <c r="ME193" s="247">
        <f>SUM(MD193,ME191)</f>
        <v>-6445</v>
      </c>
      <c r="MF193" s="247">
        <f>SUM(ME193,MF191)</f>
        <v>-6333</v>
      </c>
      <c r="MG193" s="247">
        <f>SUM(MF193,MG191)</f>
        <v>-6860</v>
      </c>
      <c r="MH193" s="247">
        <f>SUM(MG193,MH191)</f>
        <v>-6579</v>
      </c>
      <c r="MI193" s="247">
        <f>SUM(MH193, -MI191)</f>
        <v>-6658</v>
      </c>
      <c r="MJ193" s="247">
        <f>SUM(MI193,MJ191)</f>
        <v>-6365</v>
      </c>
      <c r="MK193" s="247">
        <f>SUM(MJ193,MK191)</f>
        <v>-6609</v>
      </c>
      <c r="ML193" s="247">
        <f>SUM(MK193,ML191)</f>
        <v>-6190</v>
      </c>
      <c r="MM193" s="247">
        <f>SUM(ML193,MM191)</f>
        <v>-6162</v>
      </c>
      <c r="MN193" s="247">
        <f>SUM(MM193,MN191)</f>
        <v>-6538</v>
      </c>
      <c r="MO193" s="247">
        <f>SUM(MN193,MO191)</f>
        <v>-6264</v>
      </c>
      <c r="MP193" s="247">
        <f>SUM(MO193,MP191)</f>
        <v>-6239</v>
      </c>
      <c r="MQ193" s="247">
        <f>SUM(MP193,MQ191)</f>
        <v>-6248</v>
      </c>
      <c r="MR193" s="247">
        <f>SUM(MQ193,MR191)</f>
        <v>-6407</v>
      </c>
      <c r="MS193" s="247">
        <f>SUM(MR193, -MS191)</f>
        <v>-6562</v>
      </c>
      <c r="MT193" s="247">
        <f>SUM(MS193,MT191)</f>
        <v>-6490</v>
      </c>
      <c r="MU193" s="247">
        <f>SUM(MT193,MU191)</f>
        <v>-6454</v>
      </c>
      <c r="MV193" s="247">
        <f>SUM(MU193,MV191)</f>
        <v>-6339</v>
      </c>
      <c r="MW193" s="247">
        <f>SUM(MV193,MW191)</f>
        <v>-6194</v>
      </c>
      <c r="MX193" s="247">
        <f>SUM(MW193,MX191)</f>
        <v>-6583</v>
      </c>
      <c r="MY193" s="247">
        <f>SUM(MX193,MY191)</f>
        <v>-6476</v>
      </c>
      <c r="MZ193" s="247">
        <f>SUM(MY193,MZ191)</f>
        <v>-6653</v>
      </c>
      <c r="NA193" s="247">
        <f>SUM(MZ193, -NA191)</f>
        <v>-6598</v>
      </c>
      <c r="NB193" s="247">
        <f>SUM(NA193,NB191)</f>
        <v>-6598</v>
      </c>
      <c r="NC193" s="247">
        <f>SUM(NB193,NC191)</f>
        <v>-6598</v>
      </c>
      <c r="ND193" s="247">
        <f>SUM(NC193,ND191)</f>
        <v>-6598</v>
      </c>
      <c r="PT193" s="213"/>
    </row>
    <row r="194" spans="14:436" ht="15.75" thickBot="1" x14ac:dyDescent="0.3">
      <c r="FF194" s="213"/>
      <c r="HA194" t="s">
        <v>0</v>
      </c>
      <c r="HH194" s="137">
        <v>43526</v>
      </c>
      <c r="HI194" s="137">
        <v>43527</v>
      </c>
      <c r="HJ194" s="137">
        <v>43528</v>
      </c>
      <c r="HK194" s="137">
        <v>43529</v>
      </c>
      <c r="HL194" s="137">
        <v>43896</v>
      </c>
      <c r="HM194" s="137">
        <v>43533</v>
      </c>
      <c r="HN194" s="137">
        <v>43534</v>
      </c>
      <c r="HO194" s="137">
        <v>43535</v>
      </c>
      <c r="HP194" s="137">
        <v>43536</v>
      </c>
      <c r="HQ194" s="137">
        <v>43537</v>
      </c>
      <c r="HR194" s="137">
        <v>43540</v>
      </c>
      <c r="HS194" s="137">
        <v>43541</v>
      </c>
      <c r="HT194" s="137">
        <v>43542</v>
      </c>
      <c r="HU194" s="137">
        <v>43543</v>
      </c>
      <c r="HV194" s="137">
        <v>43544</v>
      </c>
      <c r="HW194" s="137">
        <v>43547</v>
      </c>
      <c r="HX194" s="137">
        <v>43548</v>
      </c>
      <c r="HY194" s="137">
        <v>43549</v>
      </c>
      <c r="HZ194" s="137">
        <v>43550</v>
      </c>
      <c r="IA194" s="137">
        <v>43551</v>
      </c>
      <c r="IB194" s="137">
        <v>43554</v>
      </c>
      <c r="IC194" s="137">
        <v>43555</v>
      </c>
      <c r="ID194" s="137">
        <v>43556</v>
      </c>
      <c r="IE194" s="137">
        <v>43557</v>
      </c>
      <c r="IF194" s="137">
        <v>43558</v>
      </c>
      <c r="IG194" s="137">
        <v>43561</v>
      </c>
      <c r="IH194" s="137">
        <v>43562</v>
      </c>
      <c r="II194" s="137">
        <v>43563</v>
      </c>
      <c r="IJ194" s="137">
        <v>43564</v>
      </c>
      <c r="IK194" s="137">
        <v>43565</v>
      </c>
      <c r="IL194" s="137">
        <v>43568</v>
      </c>
      <c r="IM194" s="137">
        <v>43569</v>
      </c>
      <c r="IN194" s="137">
        <v>43570</v>
      </c>
      <c r="IO194" s="137">
        <v>43571</v>
      </c>
      <c r="IP194" s="137">
        <v>43572</v>
      </c>
      <c r="IQ194" s="137">
        <v>43575</v>
      </c>
      <c r="IR194" s="137">
        <v>43576</v>
      </c>
      <c r="IS194" s="137">
        <v>43577</v>
      </c>
      <c r="IT194" s="137">
        <v>43578</v>
      </c>
      <c r="IU194" s="137">
        <v>43579</v>
      </c>
      <c r="IV194" s="137">
        <v>43582</v>
      </c>
      <c r="IW194" s="137">
        <v>43583</v>
      </c>
      <c r="IX194" s="137">
        <v>43584</v>
      </c>
      <c r="IY194" s="137">
        <v>43585</v>
      </c>
      <c r="IZ194" s="137">
        <v>43586</v>
      </c>
      <c r="JA194" s="137">
        <v>43589</v>
      </c>
      <c r="JB194" s="137">
        <v>43590</v>
      </c>
      <c r="JC194" s="137">
        <v>43591</v>
      </c>
      <c r="JD194" s="137">
        <v>43592</v>
      </c>
      <c r="JE194" s="137">
        <v>43593</v>
      </c>
      <c r="JF194" s="137">
        <v>43596</v>
      </c>
      <c r="JG194" s="137">
        <v>43597</v>
      </c>
      <c r="JH194" s="137">
        <v>43598</v>
      </c>
      <c r="JI194" s="137">
        <v>43599</v>
      </c>
      <c r="JJ194" s="137">
        <v>43600</v>
      </c>
      <c r="JK194" s="137">
        <v>43603</v>
      </c>
      <c r="JL194" s="137">
        <v>43604</v>
      </c>
      <c r="JM194" s="137">
        <v>43605</v>
      </c>
      <c r="JN194" s="137">
        <v>43606</v>
      </c>
      <c r="JO194" s="137">
        <v>43607</v>
      </c>
      <c r="JP194" s="137">
        <v>43610</v>
      </c>
      <c r="JQ194" s="137">
        <v>43611</v>
      </c>
      <c r="JR194" s="137">
        <v>43612</v>
      </c>
      <c r="JS194" s="137">
        <v>43613</v>
      </c>
      <c r="JT194" s="137">
        <v>43614</v>
      </c>
      <c r="JU194" s="137">
        <v>43617</v>
      </c>
      <c r="JV194" s="137">
        <v>43618</v>
      </c>
      <c r="JW194" s="137">
        <v>43619</v>
      </c>
      <c r="JX194" s="137">
        <v>43620</v>
      </c>
      <c r="JY194" s="137" t="s">
        <v>29</v>
      </c>
      <c r="JZ194" s="137">
        <v>43624</v>
      </c>
      <c r="KA194" s="137">
        <v>43625</v>
      </c>
      <c r="KB194" s="137">
        <v>43626</v>
      </c>
      <c r="KC194" s="137">
        <v>43627</v>
      </c>
      <c r="KD194" s="137">
        <v>43628</v>
      </c>
      <c r="KE194" s="137">
        <v>43631</v>
      </c>
      <c r="KF194" s="137">
        <v>43632</v>
      </c>
      <c r="KG194" s="137">
        <v>43633</v>
      </c>
      <c r="KH194" s="137">
        <v>43634</v>
      </c>
      <c r="KI194" s="137">
        <v>43635</v>
      </c>
      <c r="KJ194" s="137">
        <v>43638</v>
      </c>
      <c r="KK194" s="137">
        <v>43639</v>
      </c>
      <c r="KL194" s="137">
        <v>43640</v>
      </c>
      <c r="KM194" s="137">
        <v>43641</v>
      </c>
      <c r="KN194" s="137">
        <v>43642</v>
      </c>
      <c r="KO194" s="137">
        <v>43645</v>
      </c>
      <c r="KP194" s="137">
        <v>43646</v>
      </c>
      <c r="KQ194" s="137">
        <v>43647</v>
      </c>
      <c r="KR194" s="137" t="s">
        <v>186</v>
      </c>
      <c r="KS194" s="137">
        <v>44015</v>
      </c>
      <c r="KT194" s="137">
        <v>43652</v>
      </c>
      <c r="KU194" s="137">
        <v>43653</v>
      </c>
      <c r="KV194" s="137">
        <v>43654</v>
      </c>
      <c r="KW194" s="137">
        <v>43655</v>
      </c>
      <c r="KX194" s="137">
        <v>43656</v>
      </c>
      <c r="KY194" s="137">
        <v>43659</v>
      </c>
      <c r="KZ194" s="137">
        <v>43660</v>
      </c>
      <c r="LA194" s="137">
        <v>43661</v>
      </c>
      <c r="LB194" s="137">
        <v>43662</v>
      </c>
      <c r="LC194" s="137">
        <v>43663</v>
      </c>
      <c r="LD194" s="137">
        <v>43666</v>
      </c>
      <c r="LE194" s="137">
        <v>43667</v>
      </c>
      <c r="LF194" s="137">
        <v>43668</v>
      </c>
      <c r="LG194" s="137">
        <v>43669</v>
      </c>
      <c r="LH194" s="137">
        <v>43670</v>
      </c>
      <c r="LI194" s="137">
        <v>43673</v>
      </c>
      <c r="LJ194" s="137">
        <v>43674</v>
      </c>
      <c r="LK194" s="137">
        <v>43675</v>
      </c>
      <c r="LL194" s="137">
        <v>43676</v>
      </c>
      <c r="LM194" s="137">
        <v>43677</v>
      </c>
      <c r="LN194" s="137">
        <v>44046</v>
      </c>
      <c r="LO194" s="137">
        <v>44047</v>
      </c>
      <c r="LP194" s="137">
        <v>44048</v>
      </c>
      <c r="LQ194" s="137">
        <v>44049</v>
      </c>
      <c r="LR194" s="137">
        <v>44050</v>
      </c>
      <c r="LS194" s="137">
        <v>44053</v>
      </c>
      <c r="LT194" s="137">
        <v>44054</v>
      </c>
      <c r="LU194" s="137">
        <v>44055</v>
      </c>
      <c r="LV194" s="137">
        <v>44056</v>
      </c>
      <c r="LW194" s="137">
        <v>44057</v>
      </c>
      <c r="LX194" s="137">
        <v>44060</v>
      </c>
      <c r="LY194" s="137">
        <v>44061</v>
      </c>
      <c r="LZ194" s="137">
        <v>44062</v>
      </c>
      <c r="MA194" s="137">
        <v>44063</v>
      </c>
      <c r="MB194" s="137">
        <v>44064</v>
      </c>
      <c r="MC194" s="137">
        <v>44067</v>
      </c>
      <c r="MD194" s="137">
        <v>44068</v>
      </c>
      <c r="ME194" s="137">
        <v>44069</v>
      </c>
      <c r="MF194" s="137">
        <v>44070</v>
      </c>
      <c r="MG194" s="137">
        <v>44071</v>
      </c>
      <c r="MH194" s="137">
        <v>44074</v>
      </c>
      <c r="MI194" s="137">
        <v>44075</v>
      </c>
      <c r="MJ194" s="137">
        <v>44076</v>
      </c>
      <c r="MK194" s="137">
        <v>44077</v>
      </c>
      <c r="ML194" s="137">
        <v>44078</v>
      </c>
      <c r="MM194" s="137">
        <v>44081</v>
      </c>
      <c r="MN194" s="137">
        <v>44082</v>
      </c>
      <c r="MO194" s="137">
        <v>44083</v>
      </c>
      <c r="MP194" s="137">
        <v>44084</v>
      </c>
      <c r="MQ194" s="137">
        <v>44085</v>
      </c>
      <c r="MR194" s="137">
        <v>44088</v>
      </c>
      <c r="MS194" s="137">
        <v>44089</v>
      </c>
      <c r="MT194" s="137">
        <v>44090</v>
      </c>
      <c r="MU194" s="137">
        <v>44091</v>
      </c>
      <c r="MV194" s="137">
        <v>44092</v>
      </c>
      <c r="MW194" s="137">
        <v>44095</v>
      </c>
      <c r="MX194" s="137">
        <v>44096</v>
      </c>
      <c r="MY194" s="137">
        <v>44097</v>
      </c>
      <c r="MZ194" s="137">
        <v>44098</v>
      </c>
      <c r="NA194" s="137">
        <v>44099</v>
      </c>
      <c r="NB194" s="137">
        <v>44102</v>
      </c>
      <c r="NC194" s="137">
        <v>44103</v>
      </c>
      <c r="ND194" s="137">
        <v>44104</v>
      </c>
      <c r="PT194" s="213"/>
    </row>
    <row r="195" spans="14:436" ht="15.75" thickBot="1" x14ac:dyDescent="0.3">
      <c r="FF195" s="213"/>
      <c r="HA195" t="s">
        <v>0</v>
      </c>
      <c r="HH195" s="228" t="s">
        <v>151</v>
      </c>
      <c r="HI195" s="242" t="s">
        <v>142</v>
      </c>
      <c r="HJ195" s="243" t="s">
        <v>142</v>
      </c>
      <c r="HK195" s="243" t="s">
        <v>149</v>
      </c>
      <c r="HL195" s="243" t="s">
        <v>148</v>
      </c>
      <c r="HM195" s="242" t="s">
        <v>148</v>
      </c>
      <c r="HN195" s="243" t="s">
        <v>148</v>
      </c>
      <c r="HO195" s="243" t="s">
        <v>148</v>
      </c>
      <c r="HP195" s="242" t="s">
        <v>148</v>
      </c>
      <c r="HQ195" s="242" t="s">
        <v>148</v>
      </c>
      <c r="HR195" s="242" t="s">
        <v>148</v>
      </c>
      <c r="HS195" s="243" t="s">
        <v>145</v>
      </c>
      <c r="HT195" s="242" t="s">
        <v>147</v>
      </c>
      <c r="HU195" s="243" t="s">
        <v>145</v>
      </c>
      <c r="HV195" s="243" t="s">
        <v>145</v>
      </c>
      <c r="HW195" s="243" t="s">
        <v>148</v>
      </c>
      <c r="HX195" s="243" t="s">
        <v>148</v>
      </c>
      <c r="HY195" s="243" t="s">
        <v>142</v>
      </c>
      <c r="HZ195" s="243" t="s">
        <v>142</v>
      </c>
      <c r="IA195" s="243" t="s">
        <v>142</v>
      </c>
      <c r="IB195" s="243" t="s">
        <v>147</v>
      </c>
      <c r="IC195" s="243" t="s">
        <v>147</v>
      </c>
      <c r="ID195" s="243" t="s">
        <v>150</v>
      </c>
      <c r="IE195" s="243" t="s">
        <v>146</v>
      </c>
      <c r="IF195" s="243" t="s">
        <v>146</v>
      </c>
      <c r="IG195" s="243" t="s">
        <v>146</v>
      </c>
      <c r="IH195" s="243" t="s">
        <v>146</v>
      </c>
      <c r="II195" s="243" t="s">
        <v>146</v>
      </c>
      <c r="IJ195" s="243" t="s">
        <v>146</v>
      </c>
      <c r="IK195" s="242" t="s">
        <v>146</v>
      </c>
      <c r="IL195" s="243" t="s">
        <v>146</v>
      </c>
      <c r="IM195" s="242" t="s">
        <v>149</v>
      </c>
      <c r="IN195" s="242" t="s">
        <v>149</v>
      </c>
      <c r="IO195" s="242" t="s">
        <v>146</v>
      </c>
      <c r="IP195" s="243" t="s">
        <v>146</v>
      </c>
      <c r="IQ195" s="242" t="s">
        <v>149</v>
      </c>
      <c r="IR195" s="242" t="s">
        <v>149</v>
      </c>
      <c r="IS195" s="242" t="s">
        <v>145</v>
      </c>
      <c r="IT195" s="243" t="s">
        <v>146</v>
      </c>
      <c r="IU195" s="242" t="s">
        <v>146</v>
      </c>
      <c r="IV195" s="243" t="s">
        <v>142</v>
      </c>
      <c r="IW195" s="243" t="s">
        <v>204</v>
      </c>
      <c r="IX195" s="243" t="s">
        <v>142</v>
      </c>
      <c r="IY195" s="242" t="s">
        <v>148</v>
      </c>
      <c r="IZ195" s="242" t="s">
        <v>143</v>
      </c>
      <c r="JA195" s="242" t="s">
        <v>145</v>
      </c>
      <c r="JB195" s="243" t="s">
        <v>148</v>
      </c>
      <c r="JC195" s="243" t="s">
        <v>142</v>
      </c>
      <c r="JD195" s="243" t="s">
        <v>142</v>
      </c>
      <c r="JE195" s="243" t="s">
        <v>142</v>
      </c>
      <c r="JF195" s="242" t="s">
        <v>142</v>
      </c>
      <c r="JG195" s="242" t="s">
        <v>142</v>
      </c>
      <c r="JH195" s="242" t="s">
        <v>148</v>
      </c>
      <c r="JI195" s="242" t="s">
        <v>148</v>
      </c>
      <c r="JJ195" s="242" t="s">
        <v>144</v>
      </c>
      <c r="JK195" s="242" t="s">
        <v>148</v>
      </c>
      <c r="JL195" s="242" t="s">
        <v>142</v>
      </c>
      <c r="JM195" s="243" t="s">
        <v>142</v>
      </c>
      <c r="JN195" s="243" t="s">
        <v>148</v>
      </c>
      <c r="JO195" s="243" t="s">
        <v>148</v>
      </c>
      <c r="JP195" s="243" t="s">
        <v>148</v>
      </c>
      <c r="JQ195" s="243" t="s">
        <v>144</v>
      </c>
      <c r="JR195" s="242" t="s">
        <v>145</v>
      </c>
      <c r="JS195" s="242" t="s">
        <v>145</v>
      </c>
      <c r="JT195" s="242" t="s">
        <v>148</v>
      </c>
      <c r="JU195" s="243" t="s">
        <v>145</v>
      </c>
      <c r="JV195" s="243" t="s">
        <v>144</v>
      </c>
      <c r="JW195" s="242" t="s">
        <v>144</v>
      </c>
      <c r="JX195" s="242" t="s">
        <v>148</v>
      </c>
      <c r="JY195" s="243" t="s">
        <v>145</v>
      </c>
      <c r="JZ195" s="243" t="s">
        <v>145</v>
      </c>
      <c r="KA195" s="242" t="s">
        <v>145</v>
      </c>
      <c r="KB195" s="242" t="s">
        <v>144</v>
      </c>
      <c r="KC195" s="242" t="s">
        <v>145</v>
      </c>
      <c r="KD195" s="243" t="s">
        <v>147</v>
      </c>
      <c r="KE195" s="242" t="s">
        <v>145</v>
      </c>
      <c r="KF195" s="243" t="s">
        <v>144</v>
      </c>
      <c r="KG195" s="243" t="s">
        <v>145</v>
      </c>
      <c r="KH195" s="243" t="s">
        <v>148</v>
      </c>
      <c r="KI195" s="243" t="s">
        <v>142</v>
      </c>
      <c r="KJ195" s="242" t="s">
        <v>142</v>
      </c>
      <c r="KK195" s="242" t="s">
        <v>145</v>
      </c>
      <c r="KL195" s="242" t="s">
        <v>148</v>
      </c>
      <c r="KM195" s="243" t="s">
        <v>145</v>
      </c>
      <c r="KN195" s="242" t="s">
        <v>144</v>
      </c>
      <c r="KO195" s="242" t="s">
        <v>147</v>
      </c>
      <c r="KP195" s="243" t="s">
        <v>144</v>
      </c>
      <c r="KQ195" s="243" t="s">
        <v>145</v>
      </c>
      <c r="KR195" s="243" t="s">
        <v>143</v>
      </c>
      <c r="KS195" s="243" t="s">
        <v>148</v>
      </c>
      <c r="KT195" s="242" t="s">
        <v>145</v>
      </c>
      <c r="KU195" s="242" t="s">
        <v>145</v>
      </c>
      <c r="KV195" s="242" t="s">
        <v>145</v>
      </c>
      <c r="KW195" s="243" t="s">
        <v>145</v>
      </c>
      <c r="KX195" s="242" t="s">
        <v>145</v>
      </c>
      <c r="KY195" s="242" t="s">
        <v>148</v>
      </c>
      <c r="KZ195" s="242" t="s">
        <v>151</v>
      </c>
      <c r="LA195" s="242" t="s">
        <v>151</v>
      </c>
      <c r="LB195" s="242" t="s">
        <v>151</v>
      </c>
      <c r="LC195" s="242" t="s">
        <v>151</v>
      </c>
      <c r="LD195" s="243" t="s">
        <v>151</v>
      </c>
      <c r="LE195" s="243" t="s">
        <v>142</v>
      </c>
      <c r="LF195" s="242" t="s">
        <v>142</v>
      </c>
      <c r="LG195" s="242" t="s">
        <v>142</v>
      </c>
      <c r="LH195" s="242" t="s">
        <v>151</v>
      </c>
      <c r="LI195" s="242" t="s">
        <v>151</v>
      </c>
      <c r="LJ195" s="243" t="s">
        <v>151</v>
      </c>
      <c r="LK195" s="242" t="s">
        <v>151</v>
      </c>
      <c r="LL195" s="242" t="s">
        <v>142</v>
      </c>
      <c r="LM195" s="242" t="s">
        <v>142</v>
      </c>
      <c r="LN195" s="243" t="s">
        <v>142</v>
      </c>
      <c r="LO195" s="243" t="s">
        <v>142</v>
      </c>
      <c r="LP195" s="243" t="s">
        <v>142</v>
      </c>
      <c r="LQ195" s="243" t="s">
        <v>142</v>
      </c>
      <c r="LR195" s="243" t="s">
        <v>142</v>
      </c>
      <c r="LS195" s="243" t="s">
        <v>148</v>
      </c>
      <c r="LT195" s="243" t="s">
        <v>145</v>
      </c>
      <c r="LU195" s="242" t="s">
        <v>145</v>
      </c>
      <c r="LV195" s="242" t="s">
        <v>145</v>
      </c>
      <c r="LW195" s="242" t="s">
        <v>148</v>
      </c>
      <c r="LX195" s="243" t="s">
        <v>148</v>
      </c>
      <c r="LY195" s="243" t="s">
        <v>142</v>
      </c>
      <c r="LZ195" s="243" t="s">
        <v>142</v>
      </c>
      <c r="MA195" s="243" t="s">
        <v>148</v>
      </c>
      <c r="MB195" s="243" t="s">
        <v>145</v>
      </c>
      <c r="MC195" s="243" t="s">
        <v>148</v>
      </c>
      <c r="MD195" s="242" t="s">
        <v>145</v>
      </c>
      <c r="ME195" s="243" t="s">
        <v>148</v>
      </c>
      <c r="MF195" s="243" t="s">
        <v>148</v>
      </c>
      <c r="MG195" s="243" t="s">
        <v>143</v>
      </c>
      <c r="MH195" s="243" t="s">
        <v>145</v>
      </c>
      <c r="MI195" s="243" t="s">
        <v>145</v>
      </c>
      <c r="MJ195" s="243" t="s">
        <v>145</v>
      </c>
      <c r="MK195" s="242" t="s">
        <v>145</v>
      </c>
      <c r="ML195" s="242" t="s">
        <v>145</v>
      </c>
      <c r="MM195" s="242" t="s">
        <v>148</v>
      </c>
      <c r="MN195" s="242" t="s">
        <v>148</v>
      </c>
      <c r="MO195" s="243" t="s">
        <v>148</v>
      </c>
      <c r="MP195" s="242" t="s">
        <v>190</v>
      </c>
      <c r="MQ195" s="242" t="s">
        <v>144</v>
      </c>
      <c r="MR195" s="242" t="s">
        <v>144</v>
      </c>
      <c r="MS195" s="243" t="s">
        <v>144</v>
      </c>
      <c r="MT195" s="243" t="s">
        <v>148</v>
      </c>
      <c r="MU195" s="243" t="s">
        <v>145</v>
      </c>
      <c r="MV195" s="242" t="s">
        <v>145</v>
      </c>
      <c r="MW195" s="242" t="s">
        <v>145</v>
      </c>
      <c r="MX195" s="243" t="s">
        <v>145</v>
      </c>
      <c r="MY195" s="242" t="s">
        <v>144</v>
      </c>
      <c r="MZ195" s="242" t="s">
        <v>148</v>
      </c>
      <c r="NA195" s="243" t="s">
        <v>145</v>
      </c>
      <c r="PT195" s="213"/>
    </row>
    <row r="196" spans="14:436" x14ac:dyDescent="0.25">
      <c r="FF196" s="213"/>
      <c r="HH196" s="145" t="s">
        <v>8</v>
      </c>
      <c r="HI196" s="145" t="s">
        <v>8</v>
      </c>
      <c r="HJ196" s="145" t="s">
        <v>8</v>
      </c>
      <c r="HK196" s="145" t="s">
        <v>8</v>
      </c>
      <c r="HL196" s="145" t="s">
        <v>8</v>
      </c>
      <c r="HM196" s="145" t="s">
        <v>8</v>
      </c>
      <c r="HN196" s="145" t="s">
        <v>8</v>
      </c>
      <c r="HO196" s="145" t="s">
        <v>8</v>
      </c>
      <c r="HP196" s="145" t="s">
        <v>8</v>
      </c>
      <c r="HQ196" s="145" t="s">
        <v>8</v>
      </c>
      <c r="HR196" s="145" t="s">
        <v>8</v>
      </c>
      <c r="HS196" s="145" t="s">
        <v>8</v>
      </c>
      <c r="HT196" s="145" t="s">
        <v>8</v>
      </c>
      <c r="HU196" s="145" t="s">
        <v>8</v>
      </c>
      <c r="HV196" s="145" t="s">
        <v>8</v>
      </c>
      <c r="HW196" s="145" t="s">
        <v>8</v>
      </c>
      <c r="HX196" s="145" t="s">
        <v>8</v>
      </c>
      <c r="HY196" s="145" t="s">
        <v>8</v>
      </c>
      <c r="HZ196" s="145" t="s">
        <v>8</v>
      </c>
      <c r="IA196" s="145" t="s">
        <v>8</v>
      </c>
      <c r="IB196" s="145" t="s">
        <v>8</v>
      </c>
      <c r="IC196" s="145" t="s">
        <v>8</v>
      </c>
      <c r="ID196" s="145" t="s">
        <v>8</v>
      </c>
      <c r="IE196" s="145" t="s">
        <v>8</v>
      </c>
      <c r="IF196" s="145" t="s">
        <v>8</v>
      </c>
      <c r="IG196" s="145" t="s">
        <v>8</v>
      </c>
      <c r="IH196" s="145" t="s">
        <v>8</v>
      </c>
      <c r="II196" s="145" t="s">
        <v>8</v>
      </c>
      <c r="IJ196" s="145" t="s">
        <v>8</v>
      </c>
      <c r="IK196" s="145" t="s">
        <v>8</v>
      </c>
      <c r="IL196" s="145" t="s">
        <v>8</v>
      </c>
      <c r="IM196" s="145" t="s">
        <v>8</v>
      </c>
      <c r="IN196" s="145" t="s">
        <v>8</v>
      </c>
      <c r="IO196" s="145" t="s">
        <v>8</v>
      </c>
      <c r="IP196" s="145" t="s">
        <v>8</v>
      </c>
      <c r="IQ196" s="145" t="s">
        <v>8</v>
      </c>
      <c r="IR196" s="145" t="s">
        <v>8</v>
      </c>
      <c r="IS196" s="145" t="s">
        <v>8</v>
      </c>
      <c r="IT196" s="145" t="s">
        <v>8</v>
      </c>
      <c r="IU196" s="145" t="s">
        <v>8</v>
      </c>
      <c r="IV196" s="145" t="s">
        <v>8</v>
      </c>
      <c r="IW196" s="145" t="s">
        <v>8</v>
      </c>
      <c r="IX196" s="145" t="s">
        <v>8</v>
      </c>
      <c r="IY196" s="145" t="s">
        <v>8</v>
      </c>
      <c r="IZ196" s="145" t="s">
        <v>8</v>
      </c>
      <c r="JA196" s="145" t="s">
        <v>8</v>
      </c>
      <c r="JB196" s="145" t="s">
        <v>8</v>
      </c>
      <c r="JC196" s="145" t="s">
        <v>8</v>
      </c>
      <c r="JD196" s="145" t="s">
        <v>8</v>
      </c>
      <c r="JE196" s="145" t="s">
        <v>8</v>
      </c>
      <c r="JF196" s="145" t="s">
        <v>8</v>
      </c>
      <c r="JG196" s="145" t="s">
        <v>8</v>
      </c>
      <c r="JH196" s="145" t="s">
        <v>8</v>
      </c>
      <c r="JI196" s="145" t="s">
        <v>8</v>
      </c>
      <c r="JJ196" s="145" t="s">
        <v>8</v>
      </c>
      <c r="JK196" s="145" t="s">
        <v>8</v>
      </c>
      <c r="JL196" s="145" t="s">
        <v>8</v>
      </c>
      <c r="JM196" s="145" t="s">
        <v>8</v>
      </c>
      <c r="JN196" s="145" t="s">
        <v>8</v>
      </c>
      <c r="JO196" s="145" t="s">
        <v>8</v>
      </c>
      <c r="JP196" s="145" t="s">
        <v>8</v>
      </c>
      <c r="JQ196" s="145" t="s">
        <v>8</v>
      </c>
      <c r="JR196" s="145" t="s">
        <v>8</v>
      </c>
      <c r="JS196" s="145" t="s">
        <v>8</v>
      </c>
      <c r="JT196" s="145" t="s">
        <v>8</v>
      </c>
      <c r="JU196" s="145" t="s">
        <v>8</v>
      </c>
      <c r="JV196" s="145" t="s">
        <v>8</v>
      </c>
      <c r="JW196" s="145" t="s">
        <v>8</v>
      </c>
      <c r="JX196" s="145" t="s">
        <v>8</v>
      </c>
      <c r="JY196" s="145" t="s">
        <v>8</v>
      </c>
      <c r="JZ196" s="145" t="s">
        <v>8</v>
      </c>
      <c r="KA196" s="145" t="s">
        <v>8</v>
      </c>
      <c r="KB196" s="145" t="s">
        <v>8</v>
      </c>
      <c r="KC196" s="145" t="s">
        <v>8</v>
      </c>
      <c r="KD196" s="145" t="s">
        <v>8</v>
      </c>
      <c r="KE196" s="145" t="s">
        <v>8</v>
      </c>
      <c r="KF196" s="145" t="s">
        <v>8</v>
      </c>
      <c r="KG196" s="145" t="s">
        <v>8</v>
      </c>
      <c r="KH196" s="145" t="s">
        <v>8</v>
      </c>
      <c r="KI196" s="145" t="s">
        <v>8</v>
      </c>
      <c r="KJ196" s="145" t="s">
        <v>8</v>
      </c>
      <c r="KK196" s="145" t="s">
        <v>8</v>
      </c>
      <c r="KL196" s="145" t="s">
        <v>8</v>
      </c>
      <c r="KM196" s="145" t="s">
        <v>8</v>
      </c>
      <c r="KN196" s="145" t="s">
        <v>8</v>
      </c>
      <c r="KO196" s="145" t="s">
        <v>8</v>
      </c>
      <c r="KP196" s="145" t="s">
        <v>8</v>
      </c>
      <c r="KQ196" s="145" t="s">
        <v>8</v>
      </c>
      <c r="KR196" s="145" t="s">
        <v>8</v>
      </c>
      <c r="KS196" s="145" t="s">
        <v>8</v>
      </c>
      <c r="KT196" s="145" t="s">
        <v>8</v>
      </c>
      <c r="KU196" s="145" t="s">
        <v>8</v>
      </c>
      <c r="KV196" s="145" t="s">
        <v>8</v>
      </c>
      <c r="KW196" s="145" t="s">
        <v>8</v>
      </c>
      <c r="KX196" s="145" t="s">
        <v>8</v>
      </c>
      <c r="KY196" s="145" t="s">
        <v>8</v>
      </c>
      <c r="KZ196" s="145" t="s">
        <v>8</v>
      </c>
      <c r="LA196" s="145" t="s">
        <v>8</v>
      </c>
      <c r="LB196" s="145" t="s">
        <v>8</v>
      </c>
      <c r="LC196" s="145" t="s">
        <v>8</v>
      </c>
      <c r="LD196" s="145" t="s">
        <v>8</v>
      </c>
      <c r="LE196" s="145" t="s">
        <v>8</v>
      </c>
      <c r="LF196" s="145" t="s">
        <v>8</v>
      </c>
      <c r="LG196" s="145" t="s">
        <v>8</v>
      </c>
      <c r="LH196" s="145" t="s">
        <v>8</v>
      </c>
      <c r="LI196" s="145" t="s">
        <v>8</v>
      </c>
      <c r="LJ196" s="145" t="s">
        <v>8</v>
      </c>
      <c r="LK196" s="145" t="s">
        <v>8</v>
      </c>
      <c r="LL196" s="145" t="s">
        <v>8</v>
      </c>
      <c r="LM196" s="145" t="s">
        <v>8</v>
      </c>
      <c r="LN196" s="145" t="s">
        <v>8</v>
      </c>
      <c r="LO196" s="145" t="s">
        <v>8</v>
      </c>
      <c r="LP196" s="145" t="s">
        <v>8</v>
      </c>
      <c r="LQ196" s="145" t="s">
        <v>8</v>
      </c>
      <c r="LR196" s="145" t="s">
        <v>8</v>
      </c>
      <c r="LS196" s="145" t="s">
        <v>8</v>
      </c>
      <c r="LT196" s="145" t="s">
        <v>8</v>
      </c>
      <c r="LU196" s="145" t="s">
        <v>8</v>
      </c>
      <c r="LV196" s="145" t="s">
        <v>8</v>
      </c>
      <c r="LW196" s="145" t="s">
        <v>8</v>
      </c>
      <c r="LX196" s="145" t="s">
        <v>8</v>
      </c>
      <c r="LY196" s="145" t="s">
        <v>8</v>
      </c>
      <c r="LZ196" s="145" t="s">
        <v>8</v>
      </c>
      <c r="MA196" s="145" t="s">
        <v>8</v>
      </c>
      <c r="MB196" s="145" t="s">
        <v>8</v>
      </c>
      <c r="MC196" s="145" t="s">
        <v>8</v>
      </c>
      <c r="MD196" s="145" t="s">
        <v>8</v>
      </c>
      <c r="ME196" s="145" t="s">
        <v>8</v>
      </c>
      <c r="MF196" s="145" t="s">
        <v>8</v>
      </c>
      <c r="MG196" s="145" t="s">
        <v>8</v>
      </c>
      <c r="MH196" s="145" t="s">
        <v>8</v>
      </c>
      <c r="MI196" s="145" t="s">
        <v>8</v>
      </c>
      <c r="MJ196" s="145" t="s">
        <v>8</v>
      </c>
      <c r="MK196" s="145" t="s">
        <v>8</v>
      </c>
      <c r="ML196" s="145" t="s">
        <v>8</v>
      </c>
      <c r="MM196" s="145" t="s">
        <v>8</v>
      </c>
      <c r="MN196" s="145" t="s">
        <v>8</v>
      </c>
      <c r="MO196" s="145" t="s">
        <v>8</v>
      </c>
      <c r="MP196" s="145" t="s">
        <v>8</v>
      </c>
      <c r="MQ196" s="145" t="s">
        <v>8</v>
      </c>
      <c r="MR196" s="145" t="s">
        <v>8</v>
      </c>
      <c r="MS196" s="145" t="s">
        <v>8</v>
      </c>
      <c r="MT196" s="145" t="s">
        <v>8</v>
      </c>
      <c r="MU196" s="145" t="s">
        <v>8</v>
      </c>
      <c r="MV196" s="145" t="s">
        <v>8</v>
      </c>
      <c r="MW196" s="145" t="s">
        <v>8</v>
      </c>
      <c r="MX196" s="145" t="s">
        <v>8</v>
      </c>
      <c r="MY196" s="145" t="s">
        <v>8</v>
      </c>
      <c r="MZ196" s="145" t="s">
        <v>8</v>
      </c>
      <c r="NA196" s="145" t="s">
        <v>8</v>
      </c>
      <c r="PT196" s="213"/>
    </row>
    <row r="197" spans="14:436" ht="15.75" thickBot="1" x14ac:dyDescent="0.3">
      <c r="N197" t="s">
        <v>0</v>
      </c>
      <c r="AG197" t="s">
        <v>0</v>
      </c>
      <c r="FF197" s="213"/>
      <c r="HC197" t="s">
        <v>0</v>
      </c>
      <c r="HH197" s="231">
        <v>516</v>
      </c>
      <c r="HI197" s="231">
        <v>551</v>
      </c>
      <c r="HJ197" s="231">
        <v>469</v>
      </c>
      <c r="HK197" s="231">
        <v>467</v>
      </c>
      <c r="HL197" s="231">
        <v>430</v>
      </c>
      <c r="HM197" s="231">
        <v>550</v>
      </c>
      <c r="HN197" s="231">
        <v>550</v>
      </c>
      <c r="HO197" s="231">
        <v>505</v>
      </c>
      <c r="HP197" s="231">
        <v>568</v>
      </c>
      <c r="HQ197" s="231">
        <v>574</v>
      </c>
      <c r="HR197" s="231">
        <v>653</v>
      </c>
      <c r="HS197" s="231">
        <v>633</v>
      </c>
      <c r="HT197" s="231">
        <v>769</v>
      </c>
      <c r="HU197" s="231">
        <v>651</v>
      </c>
      <c r="HV197" s="231">
        <v>475</v>
      </c>
      <c r="HW197" s="231">
        <v>395</v>
      </c>
      <c r="HX197" s="231">
        <v>269</v>
      </c>
      <c r="HY197" s="231">
        <v>224</v>
      </c>
      <c r="HZ197" s="231">
        <v>170</v>
      </c>
      <c r="IA197" s="231">
        <v>114</v>
      </c>
      <c r="IB197" s="231">
        <v>11</v>
      </c>
      <c r="IC197" s="143">
        <v>35</v>
      </c>
      <c r="ID197" s="143">
        <v>69</v>
      </c>
      <c r="IE197" s="143">
        <v>192</v>
      </c>
      <c r="IF197" s="143">
        <v>218</v>
      </c>
      <c r="IG197" s="143">
        <v>296</v>
      </c>
      <c r="IH197" s="143">
        <v>300</v>
      </c>
      <c r="II197" s="143">
        <v>354</v>
      </c>
      <c r="IJ197" s="143">
        <v>363</v>
      </c>
      <c r="IK197" s="143">
        <v>358</v>
      </c>
      <c r="IL197" s="143">
        <v>387</v>
      </c>
      <c r="IM197" s="143">
        <v>363</v>
      </c>
      <c r="IN197" s="143">
        <v>263</v>
      </c>
      <c r="IO197" s="143">
        <v>247</v>
      </c>
      <c r="IP197" s="143">
        <v>250</v>
      </c>
      <c r="IQ197" s="143">
        <v>205</v>
      </c>
      <c r="IR197" s="143">
        <v>105</v>
      </c>
      <c r="IS197" s="143">
        <v>98</v>
      </c>
      <c r="IT197" s="143">
        <v>191</v>
      </c>
      <c r="IU197" s="143">
        <v>190</v>
      </c>
      <c r="IV197" s="143">
        <v>219</v>
      </c>
      <c r="IW197" s="143">
        <v>259</v>
      </c>
      <c r="IX197" s="143">
        <v>279</v>
      </c>
      <c r="IY197" s="143">
        <v>172</v>
      </c>
      <c r="IZ197" s="231">
        <v>8</v>
      </c>
      <c r="JA197" s="231">
        <v>27</v>
      </c>
      <c r="JB197" s="143">
        <v>43</v>
      </c>
      <c r="JC197" s="143">
        <v>76</v>
      </c>
      <c r="JD197" s="143">
        <v>138</v>
      </c>
      <c r="JE197" s="143">
        <v>193</v>
      </c>
      <c r="JF197" s="143">
        <v>169</v>
      </c>
      <c r="JG197" s="143">
        <v>94</v>
      </c>
      <c r="JH197" s="143">
        <v>23</v>
      </c>
      <c r="JI197" s="143">
        <v>20</v>
      </c>
      <c r="JJ197" s="231">
        <v>65</v>
      </c>
      <c r="JK197" s="231">
        <v>102</v>
      </c>
      <c r="JL197" s="231">
        <v>106</v>
      </c>
      <c r="JM197" s="231">
        <v>100</v>
      </c>
      <c r="JN197" s="231">
        <v>98</v>
      </c>
      <c r="JO197" s="231">
        <v>69</v>
      </c>
      <c r="JP197" s="231">
        <v>35</v>
      </c>
      <c r="JQ197" s="143">
        <v>21</v>
      </c>
      <c r="JR197" s="231">
        <v>5</v>
      </c>
      <c r="JS197" s="231">
        <v>72</v>
      </c>
      <c r="JT197" s="231">
        <v>120</v>
      </c>
      <c r="JU197" s="231">
        <v>50</v>
      </c>
      <c r="JV197" s="143">
        <v>11</v>
      </c>
      <c r="JW197" s="143">
        <v>2</v>
      </c>
      <c r="JX197" s="231">
        <v>88</v>
      </c>
      <c r="JY197" s="231">
        <v>55</v>
      </c>
      <c r="JZ197" s="143">
        <v>32</v>
      </c>
      <c r="KA197" s="143">
        <v>12</v>
      </c>
      <c r="KB197" s="143">
        <v>3</v>
      </c>
      <c r="KC197" s="231">
        <v>46</v>
      </c>
      <c r="KD197" s="231">
        <v>34</v>
      </c>
      <c r="KE197" s="231">
        <v>56</v>
      </c>
      <c r="KF197" s="231">
        <v>17</v>
      </c>
      <c r="KG197" s="143">
        <v>28</v>
      </c>
      <c r="KH197" s="143">
        <v>50</v>
      </c>
      <c r="KI197" s="143">
        <v>69</v>
      </c>
      <c r="KJ197" s="143">
        <v>60</v>
      </c>
      <c r="KK197" s="143">
        <v>27</v>
      </c>
      <c r="KL197" s="231">
        <v>20</v>
      </c>
      <c r="KM197" s="143">
        <v>7</v>
      </c>
      <c r="KN197" s="231">
        <v>6</v>
      </c>
      <c r="KO197" s="231">
        <v>49</v>
      </c>
      <c r="KP197" s="231">
        <v>11</v>
      </c>
      <c r="KQ197" s="143">
        <v>16</v>
      </c>
      <c r="KR197" s="143">
        <v>60</v>
      </c>
      <c r="KS197" s="143">
        <v>87</v>
      </c>
      <c r="KT197" s="143">
        <v>57</v>
      </c>
      <c r="KU197" s="143">
        <v>54</v>
      </c>
      <c r="KV197" s="143">
        <v>41</v>
      </c>
      <c r="KW197" s="143">
        <v>62</v>
      </c>
      <c r="KX197" s="143">
        <v>51</v>
      </c>
      <c r="KY197" s="231">
        <v>37</v>
      </c>
      <c r="KZ197" s="231">
        <v>131</v>
      </c>
      <c r="LA197" s="231">
        <v>144</v>
      </c>
      <c r="LB197" s="231">
        <v>154</v>
      </c>
      <c r="LC197" s="231">
        <v>171</v>
      </c>
      <c r="LD197" s="231">
        <v>159</v>
      </c>
      <c r="LE197" s="231">
        <v>140</v>
      </c>
      <c r="LF197" s="231">
        <v>147</v>
      </c>
      <c r="LG197" s="231">
        <v>174</v>
      </c>
      <c r="LH197" s="231">
        <v>221</v>
      </c>
      <c r="LI197" s="231">
        <v>271</v>
      </c>
      <c r="LJ197" s="231">
        <v>240</v>
      </c>
      <c r="LK197" s="231">
        <v>249</v>
      </c>
      <c r="LL197" s="231">
        <v>267</v>
      </c>
      <c r="LM197" s="231">
        <v>271</v>
      </c>
      <c r="LN197" s="231">
        <v>250</v>
      </c>
      <c r="LO197" s="231">
        <v>227</v>
      </c>
      <c r="LP197" s="231">
        <v>226</v>
      </c>
      <c r="LQ197" s="231">
        <v>201</v>
      </c>
      <c r="LR197" s="231">
        <v>162</v>
      </c>
      <c r="LS197" s="231">
        <v>84</v>
      </c>
      <c r="LT197" s="231">
        <v>50</v>
      </c>
      <c r="LU197" s="231">
        <v>61</v>
      </c>
      <c r="LV197" s="231">
        <v>103</v>
      </c>
      <c r="LW197" s="231">
        <v>139</v>
      </c>
      <c r="LX197" s="231">
        <v>138</v>
      </c>
      <c r="LY197" s="231">
        <v>136</v>
      </c>
      <c r="LZ197" s="231">
        <v>108</v>
      </c>
      <c r="MA197" s="231">
        <v>85</v>
      </c>
      <c r="MB197" s="231">
        <v>21</v>
      </c>
      <c r="MC197" s="143">
        <v>7</v>
      </c>
      <c r="MD197" s="143">
        <v>5</v>
      </c>
      <c r="ME197" s="143">
        <v>59</v>
      </c>
      <c r="MF197" s="143">
        <v>98</v>
      </c>
      <c r="MG197" s="143">
        <v>141</v>
      </c>
      <c r="MH197" s="143">
        <v>121</v>
      </c>
      <c r="MI197" s="143">
        <v>126</v>
      </c>
      <c r="MJ197" s="143">
        <v>169</v>
      </c>
      <c r="MK197" s="143">
        <v>126</v>
      </c>
      <c r="ML197" s="143">
        <v>117</v>
      </c>
      <c r="MM197" s="143">
        <v>96</v>
      </c>
      <c r="MN197" s="143">
        <v>41</v>
      </c>
      <c r="MO197" s="143">
        <v>44</v>
      </c>
      <c r="MP197" s="231">
        <v>10</v>
      </c>
      <c r="MQ197" s="231">
        <v>57</v>
      </c>
      <c r="MR197" s="231">
        <v>70</v>
      </c>
      <c r="MS197" s="231">
        <v>36</v>
      </c>
      <c r="MT197" s="143">
        <v>40</v>
      </c>
      <c r="MU197" s="143">
        <v>57</v>
      </c>
      <c r="MV197" s="143">
        <v>53</v>
      </c>
      <c r="MW197" s="143">
        <v>39</v>
      </c>
      <c r="MX197" s="143">
        <v>47</v>
      </c>
      <c r="MY197" s="143">
        <v>9</v>
      </c>
      <c r="MZ197" s="231">
        <v>26</v>
      </c>
      <c r="NA197" s="231">
        <v>19</v>
      </c>
      <c r="PT197" s="213"/>
    </row>
    <row r="198" spans="14:436" ht="15.75" thickBot="1" x14ac:dyDescent="0.3">
      <c r="N198" t="s">
        <v>0</v>
      </c>
      <c r="O198" t="s">
        <v>0</v>
      </c>
      <c r="FF198" s="213"/>
      <c r="HB198" t="s">
        <v>0</v>
      </c>
      <c r="HH198" s="95">
        <v>723</v>
      </c>
      <c r="HI198" s="95">
        <v>62</v>
      </c>
      <c r="HJ198" s="95">
        <v>-463</v>
      </c>
      <c r="HK198" s="95">
        <v>543</v>
      </c>
      <c r="HL198" s="95">
        <v>-78</v>
      </c>
      <c r="HM198" s="95">
        <v>1166</v>
      </c>
      <c r="HN198" s="95">
        <v>-98</v>
      </c>
      <c r="HO198" s="95">
        <v>-67</v>
      </c>
      <c r="HP198" s="95">
        <v>930</v>
      </c>
      <c r="HQ198" s="95">
        <v>73</v>
      </c>
      <c r="HR198" s="95">
        <v>868</v>
      </c>
      <c r="HS198" s="95">
        <v>-157</v>
      </c>
      <c r="HT198" s="95">
        <v>1400</v>
      </c>
      <c r="HU198" s="95">
        <v>-1035</v>
      </c>
      <c r="HV198" s="95">
        <v>-707</v>
      </c>
      <c r="HW198" s="95">
        <v>544</v>
      </c>
      <c r="HX198" s="95">
        <v>-443</v>
      </c>
      <c r="HY198" s="95">
        <v>314</v>
      </c>
      <c r="HZ198" s="95">
        <v>-118</v>
      </c>
      <c r="IA198" s="95">
        <v>-210</v>
      </c>
      <c r="IB198" s="15">
        <v>-428</v>
      </c>
      <c r="IC198" s="282">
        <v>81</v>
      </c>
      <c r="ID198" s="15">
        <v>104</v>
      </c>
      <c r="IE198" s="15">
        <v>777</v>
      </c>
      <c r="IF198" s="15">
        <v>-103</v>
      </c>
      <c r="IG198" s="15">
        <v>497</v>
      </c>
      <c r="IH198" s="15">
        <v>-134</v>
      </c>
      <c r="II198" s="15">
        <v>551</v>
      </c>
      <c r="IJ198" s="15">
        <v>122</v>
      </c>
      <c r="IK198" s="15">
        <v>53</v>
      </c>
      <c r="IL198" s="15">
        <v>417</v>
      </c>
      <c r="IM198" s="15">
        <v>-162</v>
      </c>
      <c r="IN198" s="15">
        <v>-452</v>
      </c>
      <c r="IO198" s="15">
        <v>375</v>
      </c>
      <c r="IP198" s="15">
        <v>249</v>
      </c>
      <c r="IQ198" s="15">
        <v>-226</v>
      </c>
      <c r="IR198" s="15">
        <v>-525</v>
      </c>
      <c r="IS198" s="15">
        <v>429</v>
      </c>
      <c r="IT198" s="15">
        <v>772</v>
      </c>
      <c r="IU198" s="15">
        <v>-250</v>
      </c>
      <c r="IV198" s="15">
        <v>308</v>
      </c>
      <c r="IW198" s="15">
        <v>265</v>
      </c>
      <c r="IX198" s="15">
        <v>139</v>
      </c>
      <c r="IY198" s="15">
        <v>-765</v>
      </c>
      <c r="IZ198" s="282">
        <v>723</v>
      </c>
      <c r="JA198" s="15">
        <v>-469</v>
      </c>
      <c r="JB198" s="282">
        <v>588</v>
      </c>
      <c r="JC198" s="15">
        <v>-2</v>
      </c>
      <c r="JD198" s="15">
        <v>337</v>
      </c>
      <c r="JE198" s="15">
        <v>298</v>
      </c>
      <c r="JF198" s="15">
        <v>-320</v>
      </c>
      <c r="JG198" s="15">
        <v>-423</v>
      </c>
      <c r="JH198" s="15">
        <v>-107</v>
      </c>
      <c r="JI198" s="15">
        <v>167</v>
      </c>
      <c r="JJ198" s="282">
        <v>563</v>
      </c>
      <c r="JK198" s="15">
        <v>-33</v>
      </c>
      <c r="JL198" s="15">
        <v>-59</v>
      </c>
      <c r="JM198" s="15">
        <v>-7</v>
      </c>
      <c r="JN198" s="15">
        <v>44</v>
      </c>
      <c r="JO198" s="15">
        <v>-194</v>
      </c>
      <c r="JP198" s="15">
        <v>-67</v>
      </c>
      <c r="JQ198" s="282">
        <v>237</v>
      </c>
      <c r="JR198" s="282">
        <v>380</v>
      </c>
      <c r="JS198" s="15">
        <v>405</v>
      </c>
      <c r="JT198" s="15">
        <v>90</v>
      </c>
      <c r="JU198" s="15">
        <v>-619</v>
      </c>
      <c r="JV198" s="282">
        <v>140</v>
      </c>
      <c r="JW198" s="95">
        <v>-309</v>
      </c>
      <c r="JX198" s="282">
        <v>637</v>
      </c>
      <c r="JY198" s="95">
        <v>-591</v>
      </c>
      <c r="JZ198" s="282">
        <v>502</v>
      </c>
      <c r="KA198" s="95">
        <v>-500</v>
      </c>
      <c r="KB198" s="95">
        <v>34</v>
      </c>
      <c r="KC198" s="282">
        <v>336</v>
      </c>
      <c r="KD198" s="95">
        <v>-257</v>
      </c>
      <c r="KE198" s="95">
        <v>257</v>
      </c>
      <c r="KF198" s="95">
        <v>-339</v>
      </c>
      <c r="KG198" s="282">
        <v>192</v>
      </c>
      <c r="KH198" s="95">
        <v>3</v>
      </c>
      <c r="KI198" s="95">
        <v>61</v>
      </c>
      <c r="KJ198" s="95">
        <v>-78</v>
      </c>
      <c r="KK198" s="95">
        <v>-225</v>
      </c>
      <c r="KL198" s="282">
        <v>167</v>
      </c>
      <c r="KM198" s="282">
        <v>345</v>
      </c>
      <c r="KN198" s="282">
        <v>190</v>
      </c>
      <c r="KO198" s="95">
        <v>258</v>
      </c>
      <c r="KP198" s="95">
        <v>-415</v>
      </c>
      <c r="KQ198" s="282">
        <v>54</v>
      </c>
      <c r="KR198" s="15">
        <v>-233</v>
      </c>
      <c r="KS198" s="15">
        <v>131</v>
      </c>
      <c r="KT198" s="95">
        <v>-370</v>
      </c>
      <c r="KU198" s="95">
        <v>147</v>
      </c>
      <c r="KV198" s="95">
        <v>-73</v>
      </c>
      <c r="KW198" s="95">
        <v>205</v>
      </c>
      <c r="KX198" s="95">
        <v>-121</v>
      </c>
      <c r="KY198" s="282">
        <v>573</v>
      </c>
      <c r="KZ198" s="95">
        <v>384</v>
      </c>
      <c r="LA198" s="95">
        <v>-220</v>
      </c>
      <c r="LB198" s="95">
        <v>104</v>
      </c>
      <c r="LC198" s="95">
        <v>98</v>
      </c>
      <c r="LD198" s="95">
        <v>5</v>
      </c>
      <c r="LE198" s="95">
        <v>-48</v>
      </c>
      <c r="LF198" s="95">
        <v>222</v>
      </c>
      <c r="LG198" s="95">
        <v>273</v>
      </c>
      <c r="LH198" s="95">
        <v>274</v>
      </c>
      <c r="LI198" s="95">
        <v>324</v>
      </c>
      <c r="LJ198" s="95">
        <v>-309</v>
      </c>
      <c r="LK198" s="95">
        <v>338</v>
      </c>
      <c r="LL198" s="95">
        <v>309</v>
      </c>
      <c r="LM198" s="95">
        <v>-91</v>
      </c>
      <c r="LN198" s="15">
        <v>38</v>
      </c>
      <c r="LO198" s="95">
        <v>42</v>
      </c>
      <c r="LP198" s="95">
        <v>187</v>
      </c>
      <c r="LQ198" s="95">
        <v>-62</v>
      </c>
      <c r="LR198" s="95">
        <v>-76</v>
      </c>
      <c r="LS198" s="95">
        <v>-358</v>
      </c>
      <c r="LT198" s="95">
        <v>105</v>
      </c>
      <c r="LU198" s="95">
        <v>246</v>
      </c>
      <c r="LV198" s="95">
        <v>273</v>
      </c>
      <c r="LW198" s="95">
        <v>178</v>
      </c>
      <c r="LX198" s="95">
        <v>-94</v>
      </c>
      <c r="LY198" s="95">
        <v>50</v>
      </c>
      <c r="LZ198" s="95">
        <v>-111</v>
      </c>
      <c r="MA198" s="95">
        <v>-25</v>
      </c>
      <c r="MB198" s="95">
        <v>-334</v>
      </c>
      <c r="MC198" s="282">
        <v>-63</v>
      </c>
      <c r="MD198" s="95">
        <v>-126</v>
      </c>
      <c r="ME198" s="95">
        <v>431</v>
      </c>
      <c r="MF198" s="95">
        <v>113</v>
      </c>
      <c r="MG198" s="95">
        <v>205</v>
      </c>
      <c r="MH198" s="95">
        <v>-248</v>
      </c>
      <c r="MI198" s="95">
        <v>167</v>
      </c>
      <c r="MJ198" s="15">
        <v>355</v>
      </c>
      <c r="MK198" s="95">
        <v>-397</v>
      </c>
      <c r="ML198" s="95">
        <v>166</v>
      </c>
      <c r="MM198" s="95">
        <v>-28</v>
      </c>
      <c r="MN198" s="95">
        <v>-326</v>
      </c>
      <c r="MO198" s="95">
        <v>264</v>
      </c>
      <c r="MP198" s="282">
        <v>394</v>
      </c>
      <c r="MQ198" s="95">
        <v>127</v>
      </c>
      <c r="MR198" s="95">
        <v>-69</v>
      </c>
      <c r="MS198" s="95">
        <v>-248</v>
      </c>
      <c r="MT198" s="282">
        <v>411</v>
      </c>
      <c r="MU198" s="95">
        <v>-129</v>
      </c>
      <c r="MV198" s="95">
        <v>-78</v>
      </c>
      <c r="MW198" s="95">
        <v>-66</v>
      </c>
      <c r="MX198" s="95">
        <v>150</v>
      </c>
      <c r="MY198" s="95">
        <v>-233</v>
      </c>
      <c r="MZ198" s="282">
        <v>96</v>
      </c>
      <c r="NA198" s="95">
        <v>-117</v>
      </c>
      <c r="NB198" s="95"/>
      <c r="NC198" s="95"/>
      <c r="ND198" s="95"/>
      <c r="PT198" s="213"/>
    </row>
    <row r="199" spans="14:436" x14ac:dyDescent="0.25">
      <c r="FF199" s="213"/>
      <c r="HF199" t="s">
        <v>0</v>
      </c>
      <c r="HH199" s="227">
        <f>SUM(HC199,HH198)</f>
        <v>723</v>
      </c>
      <c r="HI199" s="227">
        <f t="shared" ref="HI199:IM199" si="244">SUM(HH199,HI198)</f>
        <v>785</v>
      </c>
      <c r="HJ199" s="227">
        <f t="shared" si="244"/>
        <v>322</v>
      </c>
      <c r="HK199" s="227">
        <f t="shared" si="244"/>
        <v>865</v>
      </c>
      <c r="HL199" s="227">
        <f t="shared" si="244"/>
        <v>787</v>
      </c>
      <c r="HM199" s="227">
        <f t="shared" si="244"/>
        <v>1953</v>
      </c>
      <c r="HN199" s="227">
        <f t="shared" si="244"/>
        <v>1855</v>
      </c>
      <c r="HO199" s="227">
        <f t="shared" si="244"/>
        <v>1788</v>
      </c>
      <c r="HP199" s="227">
        <f t="shared" si="244"/>
        <v>2718</v>
      </c>
      <c r="HQ199" s="227">
        <f t="shared" si="244"/>
        <v>2791</v>
      </c>
      <c r="HR199" s="227">
        <f t="shared" si="244"/>
        <v>3659</v>
      </c>
      <c r="HS199" s="227">
        <f t="shared" si="244"/>
        <v>3502</v>
      </c>
      <c r="HT199" s="227">
        <f t="shared" si="244"/>
        <v>4902</v>
      </c>
      <c r="HU199" s="227">
        <f t="shared" si="244"/>
        <v>3867</v>
      </c>
      <c r="HV199" s="227">
        <f t="shared" si="244"/>
        <v>3160</v>
      </c>
      <c r="HW199" s="227">
        <f t="shared" si="244"/>
        <v>3704</v>
      </c>
      <c r="HX199" s="227">
        <f t="shared" si="244"/>
        <v>3261</v>
      </c>
      <c r="HY199" s="227">
        <f t="shared" si="244"/>
        <v>3575</v>
      </c>
      <c r="HZ199" s="227">
        <f t="shared" si="244"/>
        <v>3457</v>
      </c>
      <c r="IA199" s="227">
        <f t="shared" si="244"/>
        <v>3247</v>
      </c>
      <c r="IB199" s="227">
        <f t="shared" si="244"/>
        <v>2819</v>
      </c>
      <c r="IC199" s="227">
        <f t="shared" si="244"/>
        <v>2900</v>
      </c>
      <c r="ID199" s="227">
        <f t="shared" si="244"/>
        <v>3004</v>
      </c>
      <c r="IE199" s="227">
        <f t="shared" si="244"/>
        <v>3781</v>
      </c>
      <c r="IF199" s="227">
        <f t="shared" si="244"/>
        <v>3678</v>
      </c>
      <c r="IG199" s="227">
        <f t="shared" si="244"/>
        <v>4175</v>
      </c>
      <c r="IH199" s="227">
        <f t="shared" si="244"/>
        <v>4041</v>
      </c>
      <c r="II199" s="227">
        <f t="shared" si="244"/>
        <v>4592</v>
      </c>
      <c r="IJ199" s="227">
        <f t="shared" si="244"/>
        <v>4714</v>
      </c>
      <c r="IK199" s="227">
        <f t="shared" si="244"/>
        <v>4767</v>
      </c>
      <c r="IL199" s="227">
        <f t="shared" si="244"/>
        <v>5184</v>
      </c>
      <c r="IM199" s="227">
        <f t="shared" si="244"/>
        <v>5022</v>
      </c>
      <c r="IN199" s="227">
        <f t="shared" ref="IN199:JS199" si="245">SUM(IM199,IN198)</f>
        <v>4570</v>
      </c>
      <c r="IO199" s="227">
        <f t="shared" si="245"/>
        <v>4945</v>
      </c>
      <c r="IP199" s="227">
        <f t="shared" si="245"/>
        <v>5194</v>
      </c>
      <c r="IQ199" s="227">
        <f t="shared" si="245"/>
        <v>4968</v>
      </c>
      <c r="IR199" s="227">
        <f t="shared" si="245"/>
        <v>4443</v>
      </c>
      <c r="IS199" s="227">
        <f t="shared" si="245"/>
        <v>4872</v>
      </c>
      <c r="IT199" s="227">
        <f t="shared" si="245"/>
        <v>5644</v>
      </c>
      <c r="IU199" s="227">
        <f t="shared" si="245"/>
        <v>5394</v>
      </c>
      <c r="IV199" s="227">
        <f t="shared" si="245"/>
        <v>5702</v>
      </c>
      <c r="IW199" s="227">
        <f t="shared" si="245"/>
        <v>5967</v>
      </c>
      <c r="IX199" s="227">
        <f t="shared" si="245"/>
        <v>6106</v>
      </c>
      <c r="IY199" s="227">
        <f t="shared" si="245"/>
        <v>5341</v>
      </c>
      <c r="IZ199" s="227">
        <f t="shared" si="245"/>
        <v>6064</v>
      </c>
      <c r="JA199" s="227">
        <f t="shared" si="245"/>
        <v>5595</v>
      </c>
      <c r="JB199" s="227">
        <f t="shared" si="245"/>
        <v>6183</v>
      </c>
      <c r="JC199" s="227">
        <f t="shared" si="245"/>
        <v>6181</v>
      </c>
      <c r="JD199" s="227">
        <f t="shared" si="245"/>
        <v>6518</v>
      </c>
      <c r="JE199" s="227">
        <f t="shared" si="245"/>
        <v>6816</v>
      </c>
      <c r="JF199" s="227">
        <f t="shared" si="245"/>
        <v>6496</v>
      </c>
      <c r="JG199" s="227">
        <f t="shared" si="245"/>
        <v>6073</v>
      </c>
      <c r="JH199" s="227">
        <f t="shared" si="245"/>
        <v>5966</v>
      </c>
      <c r="JI199" s="227">
        <f t="shared" si="245"/>
        <v>6133</v>
      </c>
      <c r="JJ199" s="227">
        <f t="shared" si="245"/>
        <v>6696</v>
      </c>
      <c r="JK199" s="227">
        <f t="shared" si="245"/>
        <v>6663</v>
      </c>
      <c r="JL199" s="227">
        <f t="shared" si="245"/>
        <v>6604</v>
      </c>
      <c r="JM199" s="227">
        <f t="shared" si="245"/>
        <v>6597</v>
      </c>
      <c r="JN199" s="227">
        <f t="shared" si="245"/>
        <v>6641</v>
      </c>
      <c r="JO199" s="227">
        <f t="shared" si="245"/>
        <v>6447</v>
      </c>
      <c r="JP199" s="227">
        <f t="shared" si="245"/>
        <v>6380</v>
      </c>
      <c r="JQ199" s="227">
        <f t="shared" si="245"/>
        <v>6617</v>
      </c>
      <c r="JR199" s="227">
        <f t="shared" si="245"/>
        <v>6997</v>
      </c>
      <c r="JS199" s="227">
        <f t="shared" si="245"/>
        <v>7402</v>
      </c>
      <c r="JT199" s="227">
        <f t="shared" ref="JT199:KP199" si="246">SUM(JS199,JT198)</f>
        <v>7492</v>
      </c>
      <c r="JU199" s="227">
        <f t="shared" si="246"/>
        <v>6873</v>
      </c>
      <c r="JV199" s="227">
        <f t="shared" si="246"/>
        <v>7013</v>
      </c>
      <c r="JW199" s="227">
        <f t="shared" si="246"/>
        <v>6704</v>
      </c>
      <c r="JX199" s="227">
        <f t="shared" si="246"/>
        <v>7341</v>
      </c>
      <c r="JY199" s="227">
        <f t="shared" si="246"/>
        <v>6750</v>
      </c>
      <c r="JZ199" s="227">
        <f t="shared" si="246"/>
        <v>7252</v>
      </c>
      <c r="KA199" s="227">
        <f t="shared" si="246"/>
        <v>6752</v>
      </c>
      <c r="KB199" s="227">
        <f t="shared" si="246"/>
        <v>6786</v>
      </c>
      <c r="KC199" s="227">
        <f t="shared" si="246"/>
        <v>7122</v>
      </c>
      <c r="KD199" s="227">
        <f t="shared" si="246"/>
        <v>6865</v>
      </c>
      <c r="KE199" s="227">
        <f t="shared" si="246"/>
        <v>7122</v>
      </c>
      <c r="KF199" s="227">
        <f t="shared" si="246"/>
        <v>6783</v>
      </c>
      <c r="KG199" s="227">
        <f t="shared" si="246"/>
        <v>6975</v>
      </c>
      <c r="KH199" s="227">
        <f t="shared" si="246"/>
        <v>6978</v>
      </c>
      <c r="KI199" s="227">
        <f t="shared" si="246"/>
        <v>7039</v>
      </c>
      <c r="KJ199" s="227">
        <f t="shared" si="246"/>
        <v>6961</v>
      </c>
      <c r="KK199" s="227">
        <f t="shared" si="246"/>
        <v>6736</v>
      </c>
      <c r="KL199" s="227">
        <f t="shared" si="246"/>
        <v>6903</v>
      </c>
      <c r="KM199" s="227">
        <f t="shared" si="246"/>
        <v>7248</v>
      </c>
      <c r="KN199" s="227">
        <f t="shared" si="246"/>
        <v>7438</v>
      </c>
      <c r="KO199" s="227">
        <f t="shared" si="246"/>
        <v>7696</v>
      </c>
      <c r="KP199" s="227">
        <f t="shared" si="246"/>
        <v>7281</v>
      </c>
      <c r="KQ199" s="247">
        <f t="shared" ref="KQ199:MH199" si="247">SUM(KP199,KQ198)</f>
        <v>7335</v>
      </c>
      <c r="KR199" s="247">
        <f t="shared" si="247"/>
        <v>7102</v>
      </c>
      <c r="KS199" s="247">
        <f t="shared" si="247"/>
        <v>7233</v>
      </c>
      <c r="KT199" s="247">
        <f t="shared" si="247"/>
        <v>6863</v>
      </c>
      <c r="KU199" s="247">
        <f t="shared" si="247"/>
        <v>7010</v>
      </c>
      <c r="KV199" s="247">
        <f t="shared" si="247"/>
        <v>6937</v>
      </c>
      <c r="KW199" s="247">
        <f t="shared" si="247"/>
        <v>7142</v>
      </c>
      <c r="KX199" s="247">
        <f t="shared" si="247"/>
        <v>7021</v>
      </c>
      <c r="KY199" s="247">
        <f t="shared" si="247"/>
        <v>7594</v>
      </c>
      <c r="KZ199" s="247">
        <f t="shared" si="247"/>
        <v>7978</v>
      </c>
      <c r="LA199" s="247">
        <f t="shared" si="247"/>
        <v>7758</v>
      </c>
      <c r="LB199" s="247">
        <f t="shared" si="247"/>
        <v>7862</v>
      </c>
      <c r="LC199" s="247">
        <f t="shared" si="247"/>
        <v>7960</v>
      </c>
      <c r="LD199" s="247">
        <f t="shared" si="247"/>
        <v>7965</v>
      </c>
      <c r="LE199" s="247">
        <f t="shared" si="247"/>
        <v>7917</v>
      </c>
      <c r="LF199" s="247">
        <f t="shared" si="247"/>
        <v>8139</v>
      </c>
      <c r="LG199" s="247">
        <f t="shared" si="247"/>
        <v>8412</v>
      </c>
      <c r="LH199" s="247">
        <f t="shared" si="247"/>
        <v>8686</v>
      </c>
      <c r="LI199" s="247">
        <f t="shared" si="247"/>
        <v>9010</v>
      </c>
      <c r="LJ199" s="247">
        <f t="shared" si="247"/>
        <v>8701</v>
      </c>
      <c r="LK199" s="247">
        <f t="shared" si="247"/>
        <v>9039</v>
      </c>
      <c r="LL199" s="247">
        <f t="shared" si="247"/>
        <v>9348</v>
      </c>
      <c r="LM199" s="247">
        <f t="shared" si="247"/>
        <v>9257</v>
      </c>
      <c r="LN199" s="247">
        <f t="shared" si="247"/>
        <v>9295</v>
      </c>
      <c r="LO199" s="247">
        <f t="shared" si="247"/>
        <v>9337</v>
      </c>
      <c r="LP199" s="247">
        <f t="shared" si="247"/>
        <v>9524</v>
      </c>
      <c r="LQ199" s="247">
        <f t="shared" si="247"/>
        <v>9462</v>
      </c>
      <c r="LR199" s="247">
        <f t="shared" si="247"/>
        <v>9386</v>
      </c>
      <c r="LS199" s="247">
        <f t="shared" si="247"/>
        <v>9028</v>
      </c>
      <c r="LT199" s="247">
        <f t="shared" si="247"/>
        <v>9133</v>
      </c>
      <c r="LU199" s="247">
        <f t="shared" si="247"/>
        <v>9379</v>
      </c>
      <c r="LV199" s="247">
        <f t="shared" si="247"/>
        <v>9652</v>
      </c>
      <c r="LW199" s="247">
        <f t="shared" si="247"/>
        <v>9830</v>
      </c>
      <c r="LX199" s="247">
        <f t="shared" si="247"/>
        <v>9736</v>
      </c>
      <c r="LY199" s="247">
        <f t="shared" si="247"/>
        <v>9786</v>
      </c>
      <c r="LZ199" s="247">
        <f t="shared" si="247"/>
        <v>9675</v>
      </c>
      <c r="MA199" s="247">
        <f t="shared" si="247"/>
        <v>9650</v>
      </c>
      <c r="MB199" s="247">
        <f t="shared" si="247"/>
        <v>9316</v>
      </c>
      <c r="MC199" s="247">
        <f t="shared" si="247"/>
        <v>9253</v>
      </c>
      <c r="MD199" s="247">
        <f t="shared" si="247"/>
        <v>9127</v>
      </c>
      <c r="ME199" s="247">
        <f t="shared" si="247"/>
        <v>9558</v>
      </c>
      <c r="MF199" s="247">
        <f t="shared" si="247"/>
        <v>9671</v>
      </c>
      <c r="MG199" s="247">
        <f t="shared" si="247"/>
        <v>9876</v>
      </c>
      <c r="MH199" s="247">
        <f t="shared" si="247"/>
        <v>9628</v>
      </c>
      <c r="MI199" s="247">
        <f t="shared" ref="MI199" si="248">SUM(MH199,MI198)</f>
        <v>9795</v>
      </c>
      <c r="MJ199" s="247">
        <f t="shared" ref="MJ199" si="249">SUM(MI199,MJ198)</f>
        <v>10150</v>
      </c>
      <c r="MK199" s="247">
        <f t="shared" ref="MK199" si="250">SUM(MJ199,MK198)</f>
        <v>9753</v>
      </c>
      <c r="ML199" s="247">
        <f t="shared" ref="ML199" si="251">SUM(MK199,ML198)</f>
        <v>9919</v>
      </c>
      <c r="MM199" s="247">
        <f t="shared" ref="MM199" si="252">SUM(ML199,MM198)</f>
        <v>9891</v>
      </c>
      <c r="MN199" s="247">
        <f t="shared" ref="MN199" si="253">SUM(MM199,MN198)</f>
        <v>9565</v>
      </c>
      <c r="MO199" s="247">
        <f t="shared" ref="MO199" si="254">SUM(MN199,MO198)</f>
        <v>9829</v>
      </c>
      <c r="MP199" s="247">
        <f t="shared" ref="MP199" si="255">SUM(MO199,MP198)</f>
        <v>10223</v>
      </c>
      <c r="MQ199" s="247">
        <f t="shared" ref="MQ199" si="256">SUM(MP199,MQ198)</f>
        <v>10350</v>
      </c>
      <c r="MR199" s="247">
        <f t="shared" ref="MR199" si="257">SUM(MQ199,MR198)</f>
        <v>10281</v>
      </c>
      <c r="MS199" s="247">
        <f t="shared" ref="MS199" si="258">SUM(MR199,MS198)</f>
        <v>10033</v>
      </c>
      <c r="MT199" s="247">
        <f t="shared" ref="MT199" si="259">SUM(MS199,MT198)</f>
        <v>10444</v>
      </c>
      <c r="MU199" s="247">
        <f t="shared" ref="MU199" si="260">SUM(MT199,MU198)</f>
        <v>10315</v>
      </c>
      <c r="MV199" s="247">
        <f t="shared" ref="MV199" si="261">SUM(MU199,MV198)</f>
        <v>10237</v>
      </c>
      <c r="MW199" s="247">
        <f t="shared" ref="MW199" si="262">SUM(MV199,MW198)</f>
        <v>10171</v>
      </c>
      <c r="MX199" s="247">
        <f t="shared" ref="MX199" si="263">SUM(MW199,MX198)</f>
        <v>10321</v>
      </c>
      <c r="MY199" s="247">
        <f t="shared" ref="MY199" si="264">SUM(MX199,MY198)</f>
        <v>10088</v>
      </c>
      <c r="MZ199" s="247">
        <f t="shared" ref="MZ199" si="265">SUM(MY199,MZ198)</f>
        <v>10184</v>
      </c>
      <c r="NA199" s="247">
        <f t="shared" ref="NA199" si="266">SUM(MZ199,NA198)</f>
        <v>10067</v>
      </c>
      <c r="NB199" s="247">
        <f t="shared" ref="NB199" si="267">SUM(NA199,NB198)</f>
        <v>10067</v>
      </c>
      <c r="NC199" s="247">
        <f t="shared" ref="NC199" si="268">SUM(NB199,NC198)</f>
        <v>10067</v>
      </c>
      <c r="ND199" s="247">
        <f t="shared" ref="ND199" si="269">SUM(NC199,ND198)</f>
        <v>10067</v>
      </c>
      <c r="PT199" s="213"/>
    </row>
    <row r="200" spans="14:436" ht="15.75" thickBot="1" x14ac:dyDescent="0.3">
      <c r="FF200" s="213"/>
      <c r="HH200" s="247">
        <f>HH199</f>
        <v>723</v>
      </c>
      <c r="HI200" s="247">
        <f>SUM(HH200,HI198)</f>
        <v>785</v>
      </c>
      <c r="HJ200" s="247">
        <f>SUM(HI200,HJ198)</f>
        <v>322</v>
      </c>
      <c r="HK200" s="247">
        <f>SUM(HJ200,HK198)</f>
        <v>865</v>
      </c>
      <c r="HL200" s="247">
        <f>SUM(HK200,HL198)</f>
        <v>787</v>
      </c>
      <c r="HM200" s="247">
        <f>SUM(HL200,HM198)</f>
        <v>1953</v>
      </c>
      <c r="HN200" s="247">
        <f>SUM(HM200,HN198)</f>
        <v>1855</v>
      </c>
      <c r="HO200" s="247">
        <f>SUM(HN200,HO198)</f>
        <v>1788</v>
      </c>
      <c r="HP200" s="247">
        <f>SUM(HO200,HP198)</f>
        <v>2718</v>
      </c>
      <c r="HQ200" s="247">
        <f>SUM(HP200,HQ198)</f>
        <v>2791</v>
      </c>
      <c r="HR200" s="247">
        <f>SUM(HQ200,HR198)</f>
        <v>3659</v>
      </c>
      <c r="HS200" s="247">
        <f>SUM(HR200,HS198)</f>
        <v>3502</v>
      </c>
      <c r="HT200" s="247">
        <f>SUM(HS200,HT198)</f>
        <v>4902</v>
      </c>
      <c r="HU200" s="247">
        <f>SUM(HT200,HU198)</f>
        <v>3867</v>
      </c>
      <c r="HV200" s="247">
        <f>SUM(HU200,HV198)</f>
        <v>3160</v>
      </c>
      <c r="HW200" s="247">
        <f>SUM(HV200,HW198)</f>
        <v>3704</v>
      </c>
      <c r="HX200" s="247">
        <f>SUM(HW200,HX198)</f>
        <v>3261</v>
      </c>
      <c r="HY200" s="247">
        <f>SUM(HX200,HY198)</f>
        <v>3575</v>
      </c>
      <c r="HZ200" s="247">
        <f>SUM(HY200,HZ198)</f>
        <v>3457</v>
      </c>
      <c r="IA200" s="247">
        <f>SUM(HZ200,IA198)</f>
        <v>3247</v>
      </c>
      <c r="IB200" s="247">
        <f>SUM(IA200,IB198)</f>
        <v>2819</v>
      </c>
      <c r="IC200" s="247">
        <f>SUM(IB200, -IC198)</f>
        <v>2738</v>
      </c>
      <c r="ID200" s="247">
        <f>SUM(IC200,ID198)</f>
        <v>2842</v>
      </c>
      <c r="IE200" s="247">
        <f>SUM(ID200,IE198)</f>
        <v>3619</v>
      </c>
      <c r="IF200" s="247">
        <f>SUM(IE200,IF198)</f>
        <v>3516</v>
      </c>
      <c r="IG200" s="247">
        <f>SUM(IF200,IG198)</f>
        <v>4013</v>
      </c>
      <c r="IH200" s="247">
        <f>SUM(IG200,IH198)</f>
        <v>3879</v>
      </c>
      <c r="II200" s="247">
        <f>SUM(IH200,II198)</f>
        <v>4430</v>
      </c>
      <c r="IJ200" s="247">
        <f>SUM(II200,IJ198)</f>
        <v>4552</v>
      </c>
      <c r="IK200" s="247">
        <f>SUM(IJ200,IK198)</f>
        <v>4605</v>
      </c>
      <c r="IL200" s="247">
        <f>SUM(IK200,IL198)</f>
        <v>5022</v>
      </c>
      <c r="IM200" s="247">
        <f>SUM(IL200,IM198)</f>
        <v>4860</v>
      </c>
      <c r="IN200" s="247">
        <f>SUM(IM200,IN198)</f>
        <v>4408</v>
      </c>
      <c r="IO200" s="247">
        <f>SUM(IN200,IO198)</f>
        <v>4783</v>
      </c>
      <c r="IP200" s="247">
        <f>SUM(IO200,IP198)</f>
        <v>5032</v>
      </c>
      <c r="IQ200" s="247">
        <f>SUM(IP200,IQ198)</f>
        <v>4806</v>
      </c>
      <c r="IR200" s="247">
        <f>SUM(IQ200,IR198)</f>
        <v>4281</v>
      </c>
      <c r="IS200" s="247">
        <f>SUM(IR200,IS198)</f>
        <v>4710</v>
      </c>
      <c r="IT200" s="247">
        <f>SUM(IS200,IT198)</f>
        <v>5482</v>
      </c>
      <c r="IU200" s="247">
        <f>SUM(IT200,IU198)</f>
        <v>5232</v>
      </c>
      <c r="IV200" s="247">
        <f>SUM(IU200,IV198)</f>
        <v>5540</v>
      </c>
      <c r="IW200" s="247">
        <f>SUM(IV200,IW198)</f>
        <v>5805</v>
      </c>
      <c r="IX200" s="247">
        <f>SUM(IW200,IX198)</f>
        <v>5944</v>
      </c>
      <c r="IY200" s="247">
        <f>SUM(IX200,IY198)</f>
        <v>5179</v>
      </c>
      <c r="IZ200" s="247">
        <f>SUM(IY200, -IZ198)</f>
        <v>4456</v>
      </c>
      <c r="JA200" s="247">
        <f>SUM(IZ200,JA198)</f>
        <v>3987</v>
      </c>
      <c r="JB200" s="247">
        <f>SUM(JA200, -JB198)</f>
        <v>3399</v>
      </c>
      <c r="JC200" s="247">
        <f>SUM(JB200,JC198)</f>
        <v>3397</v>
      </c>
      <c r="JD200" s="247">
        <f>SUM(JC200,JD198)</f>
        <v>3734</v>
      </c>
      <c r="JE200" s="247">
        <f>SUM(JD200,JE198)</f>
        <v>4032</v>
      </c>
      <c r="JF200" s="247">
        <f>SUM(JE200,JF198)</f>
        <v>3712</v>
      </c>
      <c r="JG200" s="247">
        <f>SUM(JF200,JG198)</f>
        <v>3289</v>
      </c>
      <c r="JH200" s="247">
        <f>SUM(JG200,JH198)</f>
        <v>3182</v>
      </c>
      <c r="JI200" s="247">
        <f>SUM(JH200,JI198)</f>
        <v>3349</v>
      </c>
      <c r="JJ200" s="247">
        <f>SUM(JI200, -JJ198)</f>
        <v>2786</v>
      </c>
      <c r="JK200" s="247">
        <f>SUM(JJ200,JK198)</f>
        <v>2753</v>
      </c>
      <c r="JL200" s="247">
        <f>SUM(JK200,JL198)</f>
        <v>2694</v>
      </c>
      <c r="JM200" s="247">
        <f>SUM(JL200,JM198)</f>
        <v>2687</v>
      </c>
      <c r="JN200" s="247">
        <f>SUM(JM200,JN198)</f>
        <v>2731</v>
      </c>
      <c r="JO200" s="247">
        <f>SUM(JN200,JO198)</f>
        <v>2537</v>
      </c>
      <c r="JP200" s="247">
        <f>SUM(JO200,JP198)</f>
        <v>2470</v>
      </c>
      <c r="JQ200" s="247">
        <f>SUM(JP200, -JQ198)</f>
        <v>2233</v>
      </c>
      <c r="JR200" s="247">
        <f>SUM(JQ200, -JR198)</f>
        <v>1853</v>
      </c>
      <c r="JS200" s="247">
        <f>SUM(JR200,JS198)</f>
        <v>2258</v>
      </c>
      <c r="JT200" s="247">
        <f>SUM(JS200,JT198)</f>
        <v>2348</v>
      </c>
      <c r="JU200" s="247">
        <f>SUM(JT200,JU198)</f>
        <v>1729</v>
      </c>
      <c r="JV200" s="247">
        <f>SUM(JU200, -JV198)</f>
        <v>1589</v>
      </c>
      <c r="JW200" s="247">
        <f>SUM(JV200,JW198)</f>
        <v>1280</v>
      </c>
      <c r="JX200" s="247">
        <f>SUM(JW200, -JX198)</f>
        <v>643</v>
      </c>
      <c r="JY200" s="247">
        <f>SUM(JX200,JY198)</f>
        <v>52</v>
      </c>
      <c r="JZ200" s="247">
        <f>SUM(JY200, -JZ198)</f>
        <v>-450</v>
      </c>
      <c r="KA200" s="247">
        <f>SUM(JZ200,KA198)</f>
        <v>-950</v>
      </c>
      <c r="KB200" s="247">
        <f>SUM(KA200,KB198)</f>
        <v>-916</v>
      </c>
      <c r="KC200" s="247">
        <f>SUM(KB200, -KC198)</f>
        <v>-1252</v>
      </c>
      <c r="KD200" s="247">
        <f>SUM(KC200,KD198)</f>
        <v>-1509</v>
      </c>
      <c r="KE200" s="247">
        <f>SUM(KD200,KE198)</f>
        <v>-1252</v>
      </c>
      <c r="KF200" s="247">
        <f>SUM(KE200,KF198)</f>
        <v>-1591</v>
      </c>
      <c r="KG200" s="247">
        <f>SUM(KF200, -KG198)</f>
        <v>-1783</v>
      </c>
      <c r="KH200" s="247">
        <f>SUM(KG200,KH198)</f>
        <v>-1780</v>
      </c>
      <c r="KI200" s="247">
        <f>SUM(KH200,KI198)</f>
        <v>-1719</v>
      </c>
      <c r="KJ200" s="247">
        <f>SUM(KI200,KJ198)</f>
        <v>-1797</v>
      </c>
      <c r="KK200" s="247">
        <f>SUM(KJ200,KK198)</f>
        <v>-2022</v>
      </c>
      <c r="KL200" s="247">
        <f>SUM(KK200, -KL198)</f>
        <v>-2189</v>
      </c>
      <c r="KM200" s="247">
        <f>SUM(KL200, -KM198)</f>
        <v>-2534</v>
      </c>
      <c r="KN200" s="247">
        <f>SUM(KM200, -KN198)</f>
        <v>-2724</v>
      </c>
      <c r="KO200" s="247">
        <f>SUM(KN200,KO198)</f>
        <v>-2466</v>
      </c>
      <c r="KP200" s="247">
        <f>SUM(KO200,KP198)</f>
        <v>-2881</v>
      </c>
      <c r="KQ200" s="247">
        <f>SUM(KP200, -KQ198)</f>
        <v>-2935</v>
      </c>
      <c r="KR200" s="247">
        <f>SUM(KQ200,KR198)</f>
        <v>-3168</v>
      </c>
      <c r="KS200" s="247">
        <f>SUM(KR200,KS198)</f>
        <v>-3037</v>
      </c>
      <c r="KT200" s="247">
        <f>SUM(KS200,KT198)</f>
        <v>-3407</v>
      </c>
      <c r="KU200" s="247">
        <f>SUM(KT200,KU198)</f>
        <v>-3260</v>
      </c>
      <c r="KV200" s="247">
        <f>SUM(KU200,KV198)</f>
        <v>-3333</v>
      </c>
      <c r="KW200" s="247">
        <f>SUM(KV200,KW198)</f>
        <v>-3128</v>
      </c>
      <c r="KX200" s="247">
        <f>SUM(KW200,KX198)</f>
        <v>-3249</v>
      </c>
      <c r="KY200" s="247">
        <f>SUM(KX200, -KY198)</f>
        <v>-3822</v>
      </c>
      <c r="KZ200" s="247">
        <f>SUM(KY200,KZ198)</f>
        <v>-3438</v>
      </c>
      <c r="LA200" s="247">
        <f>SUM(KZ200,LA198)</f>
        <v>-3658</v>
      </c>
      <c r="LB200" s="247">
        <f>SUM(LA200,LB198)</f>
        <v>-3554</v>
      </c>
      <c r="LC200" s="247">
        <f>SUM(LB200,LC198)</f>
        <v>-3456</v>
      </c>
      <c r="LD200" s="247">
        <f>SUM(LC200,LD198)</f>
        <v>-3451</v>
      </c>
      <c r="LE200" s="247">
        <f>SUM(LD200,LE198)</f>
        <v>-3499</v>
      </c>
      <c r="LF200" s="247">
        <f>SUM(LE200,LF198)</f>
        <v>-3277</v>
      </c>
      <c r="LG200" s="247">
        <f>SUM(LF200,LG198)</f>
        <v>-3004</v>
      </c>
      <c r="LH200" s="247">
        <f>SUM(LG200,LH198)</f>
        <v>-2730</v>
      </c>
      <c r="LI200" s="247">
        <f>SUM(LH200,LI198)</f>
        <v>-2406</v>
      </c>
      <c r="LJ200" s="247">
        <f>SUM(LI200,LJ198)</f>
        <v>-2715</v>
      </c>
      <c r="LK200" s="247">
        <f>SUM(LJ200,LK198)</f>
        <v>-2377</v>
      </c>
      <c r="LL200" s="247">
        <f>SUM(LK200,LL198)</f>
        <v>-2068</v>
      </c>
      <c r="LM200" s="247">
        <f>SUM(LL200,LM198)</f>
        <v>-2159</v>
      </c>
      <c r="LN200" s="247">
        <f>SUM(LM200,LN198)</f>
        <v>-2121</v>
      </c>
      <c r="LO200" s="247">
        <f>SUM(LN200,LO198)</f>
        <v>-2079</v>
      </c>
      <c r="LP200" s="247">
        <f>SUM(LO200,LP198)</f>
        <v>-1892</v>
      </c>
      <c r="LQ200" s="247">
        <f>SUM(LP200,LQ198)</f>
        <v>-1954</v>
      </c>
      <c r="LR200" s="247">
        <f>SUM(LQ200,LR198)</f>
        <v>-2030</v>
      </c>
      <c r="LS200" s="247">
        <f>SUM(LR200,LS198)</f>
        <v>-2388</v>
      </c>
      <c r="LT200" s="247">
        <f>SUM(LS200,LT198)</f>
        <v>-2283</v>
      </c>
      <c r="LU200" s="247">
        <f>SUM(LT200,LU198)</f>
        <v>-2037</v>
      </c>
      <c r="LV200" s="247">
        <f>SUM(LU200,LV198)</f>
        <v>-1764</v>
      </c>
      <c r="LW200" s="247">
        <f>SUM(LV200,LW198)</f>
        <v>-1586</v>
      </c>
      <c r="LX200" s="247">
        <f>SUM(LW200,LX198)</f>
        <v>-1680</v>
      </c>
      <c r="LY200" s="247">
        <f>SUM(LX200,LY198)</f>
        <v>-1630</v>
      </c>
      <c r="LZ200" s="247">
        <f>SUM(LY200,LZ198)</f>
        <v>-1741</v>
      </c>
      <c r="MA200" s="247">
        <f>SUM(LZ200,MA198)</f>
        <v>-1766</v>
      </c>
      <c r="MB200" s="247">
        <f>SUM(MA200,MB198)</f>
        <v>-2100</v>
      </c>
      <c r="MC200" s="247">
        <f>SUM(MB200, -MC198)</f>
        <v>-2037</v>
      </c>
      <c r="MD200" s="247">
        <f>SUM(MC200,MD198)</f>
        <v>-2163</v>
      </c>
      <c r="ME200" s="247">
        <f>SUM(MD200,ME198)</f>
        <v>-1732</v>
      </c>
      <c r="MF200" s="247">
        <f>SUM(ME200,MF198)</f>
        <v>-1619</v>
      </c>
      <c r="MG200" s="247">
        <f>SUM(MF200,MG198)</f>
        <v>-1414</v>
      </c>
      <c r="MH200" s="247">
        <f>SUM(MG200,MH198)</f>
        <v>-1662</v>
      </c>
      <c r="MI200" s="247">
        <f>SUM(MH200,MI198)</f>
        <v>-1495</v>
      </c>
      <c r="MJ200" s="247">
        <f>SUM(MI200,MJ198)</f>
        <v>-1140</v>
      </c>
      <c r="MK200" s="247">
        <f>SUM(MJ200,MK198)</f>
        <v>-1537</v>
      </c>
      <c r="ML200" s="247">
        <f>SUM(MK200,ML198)</f>
        <v>-1371</v>
      </c>
      <c r="MM200" s="247">
        <f>SUM(ML200,MM198)</f>
        <v>-1399</v>
      </c>
      <c r="MN200" s="247">
        <f>SUM(MM200,MN198)</f>
        <v>-1725</v>
      </c>
      <c r="MO200" s="247">
        <f>SUM(MN200,MO198)</f>
        <v>-1461</v>
      </c>
      <c r="MP200" s="247">
        <f>SUM(MO200, -MP198)</f>
        <v>-1855</v>
      </c>
      <c r="MQ200" s="247">
        <f>SUM(MP200,MQ198)</f>
        <v>-1728</v>
      </c>
      <c r="MR200" s="247">
        <f>SUM(MQ200,MR198)</f>
        <v>-1797</v>
      </c>
      <c r="MS200" s="247">
        <f>SUM(MR200,MS198)</f>
        <v>-2045</v>
      </c>
      <c r="MT200" s="247">
        <f>SUM(MS200, -MT198)</f>
        <v>-2456</v>
      </c>
      <c r="MU200" s="247">
        <f>SUM(MT200,MU198)</f>
        <v>-2585</v>
      </c>
      <c r="MV200" s="247">
        <f>SUM(MU200,MV198)</f>
        <v>-2663</v>
      </c>
      <c r="MW200" s="247">
        <f>SUM(MV200,MW198)</f>
        <v>-2729</v>
      </c>
      <c r="MX200" s="247">
        <f>SUM(MW200,MX198)</f>
        <v>-2579</v>
      </c>
      <c r="MY200" s="247">
        <f>SUM(MX200,MY198)</f>
        <v>-2812</v>
      </c>
      <c r="MZ200" s="247">
        <f>SUM(MY200, -MZ198)</f>
        <v>-2908</v>
      </c>
      <c r="NA200" s="247">
        <f>SUM(MZ200,NA198)</f>
        <v>-3025</v>
      </c>
      <c r="NB200" s="247">
        <f>SUM(NA200,NB198)</f>
        <v>-3025</v>
      </c>
      <c r="NC200" s="247">
        <f>SUM(NB200,NC198)</f>
        <v>-3025</v>
      </c>
      <c r="ND200" s="247">
        <f>SUM(NC200,ND198)</f>
        <v>-3025</v>
      </c>
      <c r="PT200" s="213"/>
    </row>
    <row r="201" spans="14:436" ht="15.75" thickBot="1" x14ac:dyDescent="0.3">
      <c r="FF201" s="213"/>
      <c r="FH201" t="s">
        <v>0</v>
      </c>
      <c r="HH201" s="138">
        <v>43526</v>
      </c>
      <c r="HI201" s="138">
        <v>43527</v>
      </c>
      <c r="HJ201" s="138">
        <v>43528</v>
      </c>
      <c r="HK201" s="138">
        <v>43529</v>
      </c>
      <c r="HL201" s="138">
        <v>43896</v>
      </c>
      <c r="HM201" s="138">
        <v>43533</v>
      </c>
      <c r="HN201" s="138">
        <v>43534</v>
      </c>
      <c r="HO201" s="138">
        <v>43535</v>
      </c>
      <c r="HP201" s="138">
        <v>43536</v>
      </c>
      <c r="HQ201" s="138">
        <v>43537</v>
      </c>
      <c r="HR201" s="138">
        <v>43540</v>
      </c>
      <c r="HS201" s="138">
        <v>43541</v>
      </c>
      <c r="HT201" s="138">
        <v>43542</v>
      </c>
      <c r="HU201" s="138">
        <v>43543</v>
      </c>
      <c r="HV201" s="138">
        <v>43544</v>
      </c>
      <c r="HW201" s="138">
        <v>43547</v>
      </c>
      <c r="HX201" s="138">
        <v>43548</v>
      </c>
      <c r="HY201" s="138">
        <v>43549</v>
      </c>
      <c r="HZ201" s="138">
        <v>43550</v>
      </c>
      <c r="IA201" s="138">
        <v>43551</v>
      </c>
      <c r="IB201" s="138">
        <v>43554</v>
      </c>
      <c r="IC201" s="138">
        <v>43555</v>
      </c>
      <c r="ID201" s="138">
        <v>43556</v>
      </c>
      <c r="IE201" s="138">
        <v>43557</v>
      </c>
      <c r="IF201" s="138">
        <v>43558</v>
      </c>
      <c r="IG201" s="138">
        <v>43561</v>
      </c>
      <c r="IH201" s="138">
        <v>43562</v>
      </c>
      <c r="II201" s="138">
        <v>43563</v>
      </c>
      <c r="IJ201" s="138">
        <v>43564</v>
      </c>
      <c r="IK201" s="138">
        <v>43565</v>
      </c>
      <c r="IL201" s="138">
        <v>43568</v>
      </c>
      <c r="IM201" s="138">
        <v>43569</v>
      </c>
      <c r="IN201" s="138">
        <v>43570</v>
      </c>
      <c r="IO201" s="138">
        <v>43571</v>
      </c>
      <c r="IP201" s="138">
        <v>43572</v>
      </c>
      <c r="IQ201" s="138">
        <v>43575</v>
      </c>
      <c r="IR201" s="138">
        <v>43576</v>
      </c>
      <c r="IS201" s="138">
        <v>43577</v>
      </c>
      <c r="IT201" s="138">
        <v>43578</v>
      </c>
      <c r="IU201" s="138">
        <v>43579</v>
      </c>
      <c r="IV201" s="138">
        <v>43582</v>
      </c>
      <c r="IW201" s="138">
        <v>43583</v>
      </c>
      <c r="IX201" s="138">
        <v>43584</v>
      </c>
      <c r="IY201" s="138">
        <v>43585</v>
      </c>
      <c r="IZ201" s="138">
        <v>43586</v>
      </c>
      <c r="JA201" s="138">
        <v>43589</v>
      </c>
      <c r="JB201" s="138">
        <v>43590</v>
      </c>
      <c r="JC201" s="138">
        <v>43591</v>
      </c>
      <c r="JD201" s="138">
        <v>43592</v>
      </c>
      <c r="JE201" s="138">
        <v>43593</v>
      </c>
      <c r="JF201" s="138">
        <v>43596</v>
      </c>
      <c r="JG201" s="138">
        <v>43597</v>
      </c>
      <c r="JH201" s="138">
        <v>43598</v>
      </c>
      <c r="JI201" s="138">
        <v>43599</v>
      </c>
      <c r="JJ201" s="138">
        <v>43600</v>
      </c>
      <c r="JK201" s="138">
        <v>43603</v>
      </c>
      <c r="JL201" s="138">
        <v>43604</v>
      </c>
      <c r="JM201" s="138">
        <v>43605</v>
      </c>
      <c r="JN201" s="138">
        <v>43606</v>
      </c>
      <c r="JO201" s="138">
        <v>43607</v>
      </c>
      <c r="JP201" s="138">
        <v>43610</v>
      </c>
      <c r="JQ201" s="138">
        <v>43611</v>
      </c>
      <c r="JR201" s="138">
        <v>43612</v>
      </c>
      <c r="JS201" s="138">
        <v>43613</v>
      </c>
      <c r="JT201" s="138">
        <v>43614</v>
      </c>
      <c r="JU201" s="138">
        <v>43617</v>
      </c>
      <c r="JV201" s="138">
        <v>43618</v>
      </c>
      <c r="JW201" s="138">
        <v>43619</v>
      </c>
      <c r="JX201" s="138">
        <v>43620</v>
      </c>
      <c r="JY201" s="138" t="s">
        <v>29</v>
      </c>
      <c r="JZ201" s="138">
        <v>43624</v>
      </c>
      <c r="KA201" s="138">
        <v>43625</v>
      </c>
      <c r="KB201" s="138">
        <v>43626</v>
      </c>
      <c r="KC201" s="138">
        <v>43627</v>
      </c>
      <c r="KD201" s="138">
        <v>43628</v>
      </c>
      <c r="KE201" s="138">
        <v>43631</v>
      </c>
      <c r="KF201" s="138">
        <v>43632</v>
      </c>
      <c r="KG201" s="138">
        <v>43633</v>
      </c>
      <c r="KH201" s="138">
        <v>43634</v>
      </c>
      <c r="KI201" s="138">
        <v>43635</v>
      </c>
      <c r="KJ201" s="138">
        <v>43638</v>
      </c>
      <c r="KK201" s="138">
        <v>43639</v>
      </c>
      <c r="KL201" s="138">
        <v>43640</v>
      </c>
      <c r="KM201" s="138">
        <v>43641</v>
      </c>
      <c r="KN201" s="138">
        <v>43642</v>
      </c>
      <c r="KO201" s="138">
        <v>43645</v>
      </c>
      <c r="KP201" s="138">
        <v>43646</v>
      </c>
      <c r="KQ201" s="138">
        <v>43647</v>
      </c>
      <c r="KR201" s="138" t="s">
        <v>186</v>
      </c>
      <c r="KS201" s="138">
        <v>44015</v>
      </c>
      <c r="KT201" s="138">
        <v>43652</v>
      </c>
      <c r="KU201" s="138">
        <v>43653</v>
      </c>
      <c r="KV201" s="138">
        <v>43654</v>
      </c>
      <c r="KW201" s="138">
        <v>43655</v>
      </c>
      <c r="KX201" s="138">
        <v>43656</v>
      </c>
      <c r="KY201" s="138">
        <v>43659</v>
      </c>
      <c r="KZ201" s="138">
        <v>43660</v>
      </c>
      <c r="LA201" s="138">
        <v>43661</v>
      </c>
      <c r="LB201" s="138">
        <v>43662</v>
      </c>
      <c r="LC201" s="138">
        <v>43663</v>
      </c>
      <c r="LD201" s="138">
        <v>43666</v>
      </c>
      <c r="LE201" s="138">
        <v>43667</v>
      </c>
      <c r="LF201" s="138">
        <v>43668</v>
      </c>
      <c r="LG201" s="138">
        <v>43669</v>
      </c>
      <c r="LH201" s="138">
        <v>43670</v>
      </c>
      <c r="LI201" s="138">
        <v>43673</v>
      </c>
      <c r="LJ201" s="138">
        <v>43674</v>
      </c>
      <c r="LK201" s="138">
        <v>43675</v>
      </c>
      <c r="LL201" s="138">
        <v>43676</v>
      </c>
      <c r="LM201" s="138">
        <v>43677</v>
      </c>
      <c r="LN201" s="138">
        <v>44046</v>
      </c>
      <c r="LO201" s="138">
        <v>44047</v>
      </c>
      <c r="LP201" s="138">
        <v>44048</v>
      </c>
      <c r="LQ201" s="138">
        <v>44049</v>
      </c>
      <c r="LR201" s="138">
        <v>44050</v>
      </c>
      <c r="LS201" s="138">
        <v>44053</v>
      </c>
      <c r="LT201" s="138">
        <v>44054</v>
      </c>
      <c r="LU201" s="138">
        <v>44055</v>
      </c>
      <c r="LV201" s="138">
        <v>44056</v>
      </c>
      <c r="LW201" s="138">
        <v>44057</v>
      </c>
      <c r="LX201" s="138">
        <v>44060</v>
      </c>
      <c r="LY201" s="138">
        <v>44061</v>
      </c>
      <c r="LZ201" s="138">
        <v>44062</v>
      </c>
      <c r="MA201" s="138">
        <v>44063</v>
      </c>
      <c r="MB201" s="138">
        <v>44064</v>
      </c>
      <c r="MC201" s="138">
        <v>44067</v>
      </c>
      <c r="MD201" s="138">
        <v>44068</v>
      </c>
      <c r="ME201" s="138">
        <v>44069</v>
      </c>
      <c r="MF201" s="138">
        <v>44070</v>
      </c>
      <c r="MG201" s="138">
        <v>44071</v>
      </c>
      <c r="MH201" s="138">
        <v>44074</v>
      </c>
      <c r="MI201" s="138">
        <v>44075</v>
      </c>
      <c r="MJ201" s="138">
        <v>44076</v>
      </c>
      <c r="MK201" s="138">
        <v>44077</v>
      </c>
      <c r="ML201" s="138">
        <v>44078</v>
      </c>
      <c r="MM201" s="138">
        <v>44081</v>
      </c>
      <c r="MN201" s="138">
        <v>44082</v>
      </c>
      <c r="MO201" s="138">
        <v>44083</v>
      </c>
      <c r="MP201" s="138">
        <v>44084</v>
      </c>
      <c r="MQ201" s="138">
        <v>44085</v>
      </c>
      <c r="MR201" s="138">
        <v>44088</v>
      </c>
      <c r="MS201" s="138">
        <v>44089</v>
      </c>
      <c r="MT201" s="138">
        <v>44090</v>
      </c>
      <c r="MU201" s="138">
        <v>44091</v>
      </c>
      <c r="MV201" s="138">
        <v>44092</v>
      </c>
      <c r="MW201" s="138">
        <v>44095</v>
      </c>
      <c r="MX201" s="138">
        <v>44096</v>
      </c>
      <c r="MY201" s="138">
        <v>44097</v>
      </c>
      <c r="MZ201" s="138">
        <v>44098</v>
      </c>
      <c r="NA201" s="138">
        <v>44099</v>
      </c>
      <c r="NB201" s="138">
        <v>44102</v>
      </c>
      <c r="NC201" s="138">
        <v>44103</v>
      </c>
      <c r="ND201" s="138">
        <v>44104</v>
      </c>
      <c r="PT201" s="213"/>
    </row>
    <row r="202" spans="14:436" ht="15.75" thickBot="1" x14ac:dyDescent="0.3">
      <c r="FF202" s="213"/>
      <c r="HH202" s="228" t="s">
        <v>148</v>
      </c>
      <c r="HI202" s="243" t="s">
        <v>143</v>
      </c>
      <c r="HJ202" s="242" t="s">
        <v>142</v>
      </c>
      <c r="HK202" s="242" t="s">
        <v>143</v>
      </c>
      <c r="HL202" s="242" t="s">
        <v>144</v>
      </c>
      <c r="HM202" s="242" t="s">
        <v>145</v>
      </c>
      <c r="HN202" s="243" t="s">
        <v>145</v>
      </c>
      <c r="HO202" s="243" t="s">
        <v>145</v>
      </c>
      <c r="HP202" s="243" t="s">
        <v>145</v>
      </c>
      <c r="HQ202" s="243" t="s">
        <v>142</v>
      </c>
      <c r="HR202" s="243" t="s">
        <v>142</v>
      </c>
      <c r="HS202" s="243" t="s">
        <v>142</v>
      </c>
      <c r="HT202" s="243" t="s">
        <v>142</v>
      </c>
      <c r="HU202" s="243" t="s">
        <v>142</v>
      </c>
      <c r="HV202" s="242" t="s">
        <v>142</v>
      </c>
      <c r="HW202" s="242" t="s">
        <v>142</v>
      </c>
      <c r="HX202" s="242" t="s">
        <v>151</v>
      </c>
      <c r="HY202" s="242" t="s">
        <v>151</v>
      </c>
      <c r="HZ202" s="242" t="s">
        <v>145</v>
      </c>
      <c r="IA202" s="242" t="s">
        <v>151</v>
      </c>
      <c r="IB202" s="242" t="s">
        <v>151</v>
      </c>
      <c r="IC202" s="242" t="s">
        <v>151</v>
      </c>
      <c r="ID202" s="242" t="s">
        <v>151</v>
      </c>
      <c r="IE202" s="242" t="s">
        <v>151</v>
      </c>
      <c r="IF202" s="243" t="s">
        <v>151</v>
      </c>
      <c r="IG202" s="243" t="s">
        <v>151</v>
      </c>
      <c r="IH202" s="243" t="s">
        <v>151</v>
      </c>
      <c r="II202" s="243" t="s">
        <v>142</v>
      </c>
      <c r="IJ202" s="243" t="s">
        <v>142</v>
      </c>
      <c r="IK202" s="243" t="s">
        <v>148</v>
      </c>
      <c r="IL202" s="243" t="s">
        <v>148</v>
      </c>
      <c r="IM202" s="242" t="s">
        <v>148</v>
      </c>
      <c r="IN202" s="242" t="s">
        <v>142</v>
      </c>
      <c r="IO202" s="243" t="s">
        <v>142</v>
      </c>
      <c r="IP202" s="243" t="s">
        <v>142</v>
      </c>
      <c r="IQ202" s="243" t="s">
        <v>148</v>
      </c>
      <c r="IR202" s="243" t="s">
        <v>145</v>
      </c>
      <c r="IS202" s="243" t="s">
        <v>142</v>
      </c>
      <c r="IT202" s="243" t="s">
        <v>142</v>
      </c>
      <c r="IU202" s="243" t="s">
        <v>142</v>
      </c>
      <c r="IV202" s="242" t="s">
        <v>148</v>
      </c>
      <c r="IW202" s="243" t="s">
        <v>148</v>
      </c>
      <c r="IX202" s="243" t="s">
        <v>145</v>
      </c>
      <c r="IY202" s="242" t="s">
        <v>190</v>
      </c>
      <c r="IZ202" s="242" t="s">
        <v>145</v>
      </c>
      <c r="JA202" s="243" t="s">
        <v>148</v>
      </c>
      <c r="JB202" s="243" t="s">
        <v>144</v>
      </c>
      <c r="JC202" s="243" t="s">
        <v>148</v>
      </c>
      <c r="JD202" s="243" t="s">
        <v>151</v>
      </c>
      <c r="JE202" s="243" t="s">
        <v>146</v>
      </c>
      <c r="JF202" s="243" t="s">
        <v>151</v>
      </c>
      <c r="JG202" s="243" t="s">
        <v>151</v>
      </c>
      <c r="JH202" s="242" t="s">
        <v>151</v>
      </c>
      <c r="JI202" s="242" t="s">
        <v>151</v>
      </c>
      <c r="JJ202" s="243" t="s">
        <v>151</v>
      </c>
      <c r="JK202" s="243" t="s">
        <v>151</v>
      </c>
      <c r="JL202" s="242" t="s">
        <v>151</v>
      </c>
      <c r="JM202" s="243" t="s">
        <v>151</v>
      </c>
      <c r="JN202" s="242" t="s">
        <v>151</v>
      </c>
      <c r="JO202" s="242" t="s">
        <v>151</v>
      </c>
      <c r="JP202" s="242" t="s">
        <v>151</v>
      </c>
      <c r="JQ202" s="242" t="s">
        <v>148</v>
      </c>
      <c r="JR202" s="243" t="s">
        <v>148</v>
      </c>
      <c r="JS202" s="242" t="s">
        <v>143</v>
      </c>
      <c r="JT202" s="242" t="s">
        <v>148</v>
      </c>
      <c r="JU202" s="242" t="s">
        <v>145</v>
      </c>
      <c r="JV202" s="242" t="s">
        <v>145</v>
      </c>
      <c r="JW202" s="242" t="s">
        <v>145</v>
      </c>
      <c r="JX202" s="243" t="s">
        <v>145</v>
      </c>
      <c r="JY202" s="242" t="s">
        <v>144</v>
      </c>
      <c r="JZ202" s="242" t="s">
        <v>145</v>
      </c>
      <c r="KA202" s="242" t="s">
        <v>148</v>
      </c>
      <c r="KB202" s="243" t="s">
        <v>148</v>
      </c>
      <c r="KC202" s="243" t="s">
        <v>144</v>
      </c>
      <c r="KD202" s="243" t="s">
        <v>148</v>
      </c>
      <c r="KE202" s="243" t="s">
        <v>148</v>
      </c>
      <c r="KF202" s="243" t="s">
        <v>148</v>
      </c>
      <c r="KG202" s="243" t="s">
        <v>148</v>
      </c>
      <c r="KH202" s="243" t="s">
        <v>151</v>
      </c>
      <c r="KI202" s="243" t="s">
        <v>151</v>
      </c>
      <c r="KJ202" s="242" t="s">
        <v>151</v>
      </c>
      <c r="KK202" s="242" t="s">
        <v>151</v>
      </c>
      <c r="KL202" s="242" t="s">
        <v>151</v>
      </c>
      <c r="KM202" s="242" t="s">
        <v>151</v>
      </c>
      <c r="KN202" s="243" t="s">
        <v>151</v>
      </c>
      <c r="KO202" s="243" t="s">
        <v>151</v>
      </c>
      <c r="KP202" s="242" t="s">
        <v>151</v>
      </c>
      <c r="KQ202" s="242" t="s">
        <v>151</v>
      </c>
      <c r="KR202" s="242" t="s">
        <v>142</v>
      </c>
      <c r="KS202" s="242" t="s">
        <v>145</v>
      </c>
      <c r="KT202" s="243" t="s">
        <v>148</v>
      </c>
      <c r="KU202" s="242" t="s">
        <v>148</v>
      </c>
      <c r="KV202" s="242" t="s">
        <v>148</v>
      </c>
      <c r="KW202" s="242" t="s">
        <v>142</v>
      </c>
      <c r="KX202" s="242" t="s">
        <v>142</v>
      </c>
      <c r="KY202" s="243" t="s">
        <v>142</v>
      </c>
      <c r="KZ202" s="243" t="s">
        <v>142</v>
      </c>
      <c r="LA202" s="243" t="s">
        <v>145</v>
      </c>
      <c r="LB202" s="243" t="s">
        <v>145</v>
      </c>
      <c r="LC202" s="243" t="s">
        <v>144</v>
      </c>
      <c r="LD202" s="242" t="s">
        <v>148</v>
      </c>
      <c r="LE202" s="242" t="s">
        <v>148</v>
      </c>
      <c r="LF202" s="243" t="s">
        <v>145</v>
      </c>
      <c r="LG202" s="242" t="s">
        <v>144</v>
      </c>
      <c r="LH202" s="242" t="s">
        <v>145</v>
      </c>
      <c r="LI202" s="242" t="s">
        <v>145</v>
      </c>
      <c r="LJ202" s="242" t="s">
        <v>142</v>
      </c>
      <c r="LK202" s="242" t="s">
        <v>142</v>
      </c>
      <c r="LL202" s="242" t="s">
        <v>151</v>
      </c>
      <c r="LM202" s="242" t="s">
        <v>151</v>
      </c>
      <c r="LN202" s="242" t="s">
        <v>151</v>
      </c>
      <c r="LO202" s="243" t="s">
        <v>151</v>
      </c>
      <c r="LP202" s="243" t="s">
        <v>151</v>
      </c>
      <c r="LQ202" s="243" t="s">
        <v>151</v>
      </c>
      <c r="LR202" s="243" t="s">
        <v>151</v>
      </c>
      <c r="LS202" s="243" t="s">
        <v>151</v>
      </c>
      <c r="LT202" s="243" t="s">
        <v>151</v>
      </c>
      <c r="LU202" s="243" t="s">
        <v>142</v>
      </c>
      <c r="LV202" s="243" t="s">
        <v>143</v>
      </c>
      <c r="LW202" s="242" t="s">
        <v>145</v>
      </c>
      <c r="LX202" s="243" t="s">
        <v>145</v>
      </c>
      <c r="LY202" s="242" t="s">
        <v>151</v>
      </c>
      <c r="LZ202" s="243" t="s">
        <v>148</v>
      </c>
      <c r="MA202" s="242" t="s">
        <v>151</v>
      </c>
      <c r="MB202" s="243" t="s">
        <v>142</v>
      </c>
      <c r="MC202" s="243" t="s">
        <v>148</v>
      </c>
      <c r="MD202" s="242" t="s">
        <v>142</v>
      </c>
      <c r="ME202" s="242" t="s">
        <v>142</v>
      </c>
      <c r="MF202" s="243" t="s">
        <v>145</v>
      </c>
      <c r="MG202" s="242" t="s">
        <v>148</v>
      </c>
      <c r="MH202" s="242" t="s">
        <v>148</v>
      </c>
      <c r="MI202" s="242" t="s">
        <v>148</v>
      </c>
      <c r="MJ202" s="243" t="s">
        <v>148</v>
      </c>
      <c r="MK202" s="243" t="s">
        <v>148</v>
      </c>
      <c r="ML202" s="243" t="s">
        <v>142</v>
      </c>
      <c r="MM202" s="243" t="s">
        <v>144</v>
      </c>
      <c r="MN202" s="243" t="s">
        <v>151</v>
      </c>
      <c r="MO202" s="243" t="s">
        <v>151</v>
      </c>
      <c r="MP202" s="243" t="s">
        <v>151</v>
      </c>
      <c r="MQ202" s="243" t="s">
        <v>151</v>
      </c>
      <c r="MR202" s="242" t="s">
        <v>151</v>
      </c>
      <c r="MS202" s="242" t="s">
        <v>151</v>
      </c>
      <c r="MT202" s="242" t="s">
        <v>151</v>
      </c>
      <c r="MU202" s="242" t="s">
        <v>151</v>
      </c>
      <c r="MV202" s="242" t="s">
        <v>151</v>
      </c>
      <c r="MW202" s="242" t="s">
        <v>151</v>
      </c>
      <c r="MX202" s="243" t="s">
        <v>151</v>
      </c>
      <c r="MY202" s="242" t="s">
        <v>142</v>
      </c>
      <c r="MZ202" s="242" t="s">
        <v>148</v>
      </c>
      <c r="NA202" s="242" t="s">
        <v>145</v>
      </c>
      <c r="PT202" s="213"/>
    </row>
    <row r="203" spans="14:436" x14ac:dyDescent="0.25">
      <c r="N203" t="s">
        <v>0</v>
      </c>
      <c r="AG203" t="s">
        <v>0</v>
      </c>
      <c r="FF203" s="213"/>
      <c r="HH203" s="144" t="s">
        <v>7</v>
      </c>
      <c r="HI203" s="144" t="s">
        <v>7</v>
      </c>
      <c r="HJ203" s="144" t="s">
        <v>7</v>
      </c>
      <c r="HK203" s="144" t="s">
        <v>7</v>
      </c>
      <c r="HL203" s="144" t="s">
        <v>7</v>
      </c>
      <c r="HM203" s="144" t="s">
        <v>7</v>
      </c>
      <c r="HN203" s="144" t="s">
        <v>7</v>
      </c>
      <c r="HO203" s="144" t="s">
        <v>7</v>
      </c>
      <c r="HP203" s="144" t="s">
        <v>7</v>
      </c>
      <c r="HQ203" s="144" t="s">
        <v>7</v>
      </c>
      <c r="HR203" s="144" t="s">
        <v>7</v>
      </c>
      <c r="HS203" s="144" t="s">
        <v>7</v>
      </c>
      <c r="HT203" s="144" t="s">
        <v>7</v>
      </c>
      <c r="HU203" s="144" t="s">
        <v>7</v>
      </c>
      <c r="HV203" s="144" t="s">
        <v>7</v>
      </c>
      <c r="HW203" s="144" t="s">
        <v>7</v>
      </c>
      <c r="HX203" s="144" t="s">
        <v>7</v>
      </c>
      <c r="HY203" s="144" t="s">
        <v>7</v>
      </c>
      <c r="HZ203" s="144" t="s">
        <v>7</v>
      </c>
      <c r="IA203" s="144" t="s">
        <v>7</v>
      </c>
      <c r="IB203" s="144" t="s">
        <v>7</v>
      </c>
      <c r="IC203" s="144" t="s">
        <v>7</v>
      </c>
      <c r="ID203" s="144" t="s">
        <v>7</v>
      </c>
      <c r="IE203" s="144" t="s">
        <v>7</v>
      </c>
      <c r="IF203" s="144" t="s">
        <v>7</v>
      </c>
      <c r="IG203" s="144" t="s">
        <v>7</v>
      </c>
      <c r="IH203" s="144" t="s">
        <v>7</v>
      </c>
      <c r="II203" s="144" t="s">
        <v>7</v>
      </c>
      <c r="IJ203" s="144" t="s">
        <v>7</v>
      </c>
      <c r="IK203" s="144" t="s">
        <v>7</v>
      </c>
      <c r="IL203" s="144" t="s">
        <v>7</v>
      </c>
      <c r="IM203" s="144" t="s">
        <v>7</v>
      </c>
      <c r="IN203" s="144" t="s">
        <v>7</v>
      </c>
      <c r="IO203" s="144" t="s">
        <v>7</v>
      </c>
      <c r="IP203" s="144" t="s">
        <v>7</v>
      </c>
      <c r="IQ203" s="144" t="s">
        <v>7</v>
      </c>
      <c r="IR203" s="144" t="s">
        <v>7</v>
      </c>
      <c r="IS203" s="144" t="s">
        <v>7</v>
      </c>
      <c r="IT203" s="144" t="s">
        <v>7</v>
      </c>
      <c r="IU203" s="144" t="s">
        <v>7</v>
      </c>
      <c r="IV203" s="144" t="s">
        <v>7</v>
      </c>
      <c r="IW203" s="144" t="s">
        <v>7</v>
      </c>
      <c r="IX203" s="144" t="s">
        <v>7</v>
      </c>
      <c r="IY203" s="144" t="s">
        <v>7</v>
      </c>
      <c r="IZ203" s="144" t="s">
        <v>7</v>
      </c>
      <c r="JA203" s="144" t="s">
        <v>7</v>
      </c>
      <c r="JB203" s="144" t="s">
        <v>7</v>
      </c>
      <c r="JC203" s="144" t="s">
        <v>7</v>
      </c>
      <c r="JD203" s="144" t="s">
        <v>7</v>
      </c>
      <c r="JE203" s="144" t="s">
        <v>7</v>
      </c>
      <c r="JF203" s="144" t="s">
        <v>7</v>
      </c>
      <c r="JG203" s="144" t="s">
        <v>7</v>
      </c>
      <c r="JH203" s="144" t="s">
        <v>7</v>
      </c>
      <c r="JI203" s="144" t="s">
        <v>7</v>
      </c>
      <c r="JJ203" s="144" t="s">
        <v>7</v>
      </c>
      <c r="JK203" s="144" t="s">
        <v>7</v>
      </c>
      <c r="JL203" s="144" t="s">
        <v>7</v>
      </c>
      <c r="JM203" s="144" t="s">
        <v>7</v>
      </c>
      <c r="JN203" s="144" t="s">
        <v>7</v>
      </c>
      <c r="JO203" s="144" t="s">
        <v>7</v>
      </c>
      <c r="JP203" s="144" t="s">
        <v>7</v>
      </c>
      <c r="JQ203" s="144" t="s">
        <v>7</v>
      </c>
      <c r="JR203" s="144" t="s">
        <v>7</v>
      </c>
      <c r="JS203" s="144" t="s">
        <v>7</v>
      </c>
      <c r="JT203" s="144" t="s">
        <v>7</v>
      </c>
      <c r="JU203" s="144" t="s">
        <v>7</v>
      </c>
      <c r="JV203" s="144" t="s">
        <v>7</v>
      </c>
      <c r="JW203" s="144" t="s">
        <v>7</v>
      </c>
      <c r="JX203" s="144" t="s">
        <v>7</v>
      </c>
      <c r="JY203" s="144" t="s">
        <v>7</v>
      </c>
      <c r="JZ203" s="144" t="s">
        <v>7</v>
      </c>
      <c r="KA203" s="144" t="s">
        <v>7</v>
      </c>
      <c r="KB203" s="144" t="s">
        <v>7</v>
      </c>
      <c r="KC203" s="144" t="s">
        <v>7</v>
      </c>
      <c r="KD203" s="144" t="s">
        <v>7</v>
      </c>
      <c r="KE203" s="144" t="s">
        <v>7</v>
      </c>
      <c r="KF203" s="144" t="s">
        <v>7</v>
      </c>
      <c r="KG203" s="144" t="s">
        <v>7</v>
      </c>
      <c r="KH203" s="144" t="s">
        <v>7</v>
      </c>
      <c r="KI203" s="144" t="s">
        <v>7</v>
      </c>
      <c r="KJ203" s="144" t="s">
        <v>7</v>
      </c>
      <c r="KK203" s="144" t="s">
        <v>7</v>
      </c>
      <c r="KL203" s="144" t="s">
        <v>7</v>
      </c>
      <c r="KM203" s="144" t="s">
        <v>7</v>
      </c>
      <c r="KN203" s="144" t="s">
        <v>7</v>
      </c>
      <c r="KO203" s="144" t="s">
        <v>7</v>
      </c>
      <c r="KP203" s="144" t="s">
        <v>7</v>
      </c>
      <c r="KQ203" s="144" t="s">
        <v>7</v>
      </c>
      <c r="KR203" s="144" t="s">
        <v>7</v>
      </c>
      <c r="KS203" s="144" t="s">
        <v>7</v>
      </c>
      <c r="KT203" s="144" t="s">
        <v>7</v>
      </c>
      <c r="KU203" s="144" t="s">
        <v>7</v>
      </c>
      <c r="KV203" s="144" t="s">
        <v>7</v>
      </c>
      <c r="KW203" s="144" t="s">
        <v>7</v>
      </c>
      <c r="KX203" s="144" t="s">
        <v>7</v>
      </c>
      <c r="KY203" s="144" t="s">
        <v>7</v>
      </c>
      <c r="KZ203" s="144" t="s">
        <v>7</v>
      </c>
      <c r="LA203" s="144" t="s">
        <v>7</v>
      </c>
      <c r="LB203" s="144" t="s">
        <v>7</v>
      </c>
      <c r="LC203" s="144" t="s">
        <v>7</v>
      </c>
      <c r="LD203" s="144" t="s">
        <v>7</v>
      </c>
      <c r="LE203" s="144" t="s">
        <v>7</v>
      </c>
      <c r="LF203" s="144" t="s">
        <v>7</v>
      </c>
      <c r="LG203" s="144" t="s">
        <v>7</v>
      </c>
      <c r="LH203" s="144" t="s">
        <v>7</v>
      </c>
      <c r="LI203" s="144" t="s">
        <v>7</v>
      </c>
      <c r="LJ203" s="144" t="s">
        <v>7</v>
      </c>
      <c r="LK203" s="144" t="s">
        <v>7</v>
      </c>
      <c r="LL203" s="144" t="s">
        <v>7</v>
      </c>
      <c r="LM203" s="144" t="s">
        <v>7</v>
      </c>
      <c r="LN203" s="144" t="s">
        <v>7</v>
      </c>
      <c r="LO203" s="144" t="s">
        <v>7</v>
      </c>
      <c r="LP203" s="144" t="s">
        <v>7</v>
      </c>
      <c r="LQ203" s="144" t="s">
        <v>7</v>
      </c>
      <c r="LR203" s="144" t="s">
        <v>7</v>
      </c>
      <c r="LS203" s="144" t="s">
        <v>7</v>
      </c>
      <c r="LT203" s="144" t="s">
        <v>7</v>
      </c>
      <c r="LU203" s="144" t="s">
        <v>7</v>
      </c>
      <c r="LV203" s="144" t="s">
        <v>7</v>
      </c>
      <c r="LW203" s="144" t="s">
        <v>7</v>
      </c>
      <c r="LX203" s="144" t="s">
        <v>7</v>
      </c>
      <c r="LY203" s="144" t="s">
        <v>7</v>
      </c>
      <c r="LZ203" s="144" t="s">
        <v>7</v>
      </c>
      <c r="MA203" s="144" t="s">
        <v>7</v>
      </c>
      <c r="MB203" s="144" t="s">
        <v>7</v>
      </c>
      <c r="MC203" s="144" t="s">
        <v>7</v>
      </c>
      <c r="MD203" s="144" t="s">
        <v>7</v>
      </c>
      <c r="ME203" s="144" t="s">
        <v>7</v>
      </c>
      <c r="MF203" s="144" t="s">
        <v>7</v>
      </c>
      <c r="MG203" s="144" t="s">
        <v>7</v>
      </c>
      <c r="MH203" s="144" t="s">
        <v>7</v>
      </c>
      <c r="MI203" s="144" t="s">
        <v>7</v>
      </c>
      <c r="MJ203" s="144" t="s">
        <v>7</v>
      </c>
      <c r="MK203" s="144" t="s">
        <v>7</v>
      </c>
      <c r="ML203" s="144" t="s">
        <v>7</v>
      </c>
      <c r="MM203" s="144" t="s">
        <v>7</v>
      </c>
      <c r="MN203" s="144" t="s">
        <v>7</v>
      </c>
      <c r="MO203" s="144" t="s">
        <v>7</v>
      </c>
      <c r="MP203" s="144" t="s">
        <v>7</v>
      </c>
      <c r="MQ203" s="144" t="s">
        <v>7</v>
      </c>
      <c r="MR203" s="144" t="s">
        <v>7</v>
      </c>
      <c r="MS203" s="144" t="s">
        <v>7</v>
      </c>
      <c r="MT203" s="144" t="s">
        <v>7</v>
      </c>
      <c r="MU203" s="144" t="s">
        <v>7</v>
      </c>
      <c r="MV203" s="144" t="s">
        <v>7</v>
      </c>
      <c r="MW203" s="144" t="s">
        <v>7</v>
      </c>
      <c r="MX203" s="144" t="s">
        <v>7</v>
      </c>
      <c r="MY203" s="144" t="s">
        <v>7</v>
      </c>
      <c r="MZ203" s="144" t="s">
        <v>7</v>
      </c>
      <c r="NA203" s="144" t="s">
        <v>7</v>
      </c>
      <c r="PT203" s="213"/>
    </row>
    <row r="204" spans="14:436" ht="15.75" thickBot="1" x14ac:dyDescent="0.3">
      <c r="FF204" s="213"/>
      <c r="HG204" t="s">
        <v>0</v>
      </c>
      <c r="HH204" s="143">
        <v>265</v>
      </c>
      <c r="HI204" s="143">
        <v>315</v>
      </c>
      <c r="HJ204" s="143">
        <v>269</v>
      </c>
      <c r="HK204" s="143">
        <v>189</v>
      </c>
      <c r="HL204" s="143">
        <v>91</v>
      </c>
      <c r="HM204" s="231">
        <v>31</v>
      </c>
      <c r="HN204" s="231">
        <v>31</v>
      </c>
      <c r="HO204" s="143">
        <v>75</v>
      </c>
      <c r="HP204" s="143">
        <v>171</v>
      </c>
      <c r="HQ204" s="143">
        <v>514</v>
      </c>
      <c r="HR204" s="143">
        <v>577</v>
      </c>
      <c r="HS204" s="143">
        <v>622</v>
      </c>
      <c r="HT204" s="143">
        <v>833</v>
      </c>
      <c r="HU204" s="143">
        <v>933</v>
      </c>
      <c r="HV204" s="143">
        <v>774</v>
      </c>
      <c r="HW204" s="143">
        <v>762</v>
      </c>
      <c r="HX204" s="143">
        <v>572</v>
      </c>
      <c r="HY204" s="143">
        <v>366</v>
      </c>
      <c r="HZ204" s="143">
        <v>49</v>
      </c>
      <c r="IA204" s="231">
        <v>268</v>
      </c>
      <c r="IB204" s="231">
        <v>453</v>
      </c>
      <c r="IC204" s="231">
        <v>520</v>
      </c>
      <c r="ID204" s="231">
        <v>558</v>
      </c>
      <c r="IE204" s="231">
        <v>596</v>
      </c>
      <c r="IF204" s="231">
        <v>522</v>
      </c>
      <c r="IG204" s="231">
        <v>325</v>
      </c>
      <c r="IH204" s="231">
        <v>208</v>
      </c>
      <c r="II204" s="231">
        <v>157</v>
      </c>
      <c r="IJ204" s="231">
        <v>126</v>
      </c>
      <c r="IK204" s="231">
        <v>59</v>
      </c>
      <c r="IL204" s="231">
        <v>52</v>
      </c>
      <c r="IM204" s="231">
        <v>106</v>
      </c>
      <c r="IN204" s="231">
        <v>171</v>
      </c>
      <c r="IO204" s="231">
        <v>153</v>
      </c>
      <c r="IP204" s="231">
        <v>107</v>
      </c>
      <c r="IQ204" s="231">
        <v>38</v>
      </c>
      <c r="IR204" s="143">
        <v>68</v>
      </c>
      <c r="IS204" s="143">
        <v>116</v>
      </c>
      <c r="IT204" s="143">
        <v>158</v>
      </c>
      <c r="IU204" s="143">
        <v>169</v>
      </c>
      <c r="IV204" s="143">
        <v>147</v>
      </c>
      <c r="IW204" s="143">
        <v>158</v>
      </c>
      <c r="IX204" s="143">
        <v>194</v>
      </c>
      <c r="IY204" s="143">
        <v>45</v>
      </c>
      <c r="IZ204" s="231">
        <v>2</v>
      </c>
      <c r="JA204" s="143">
        <v>18</v>
      </c>
      <c r="JB204" s="143">
        <v>28</v>
      </c>
      <c r="JC204" s="143">
        <v>87</v>
      </c>
      <c r="JD204" s="143">
        <v>195</v>
      </c>
      <c r="JE204" s="143">
        <v>234</v>
      </c>
      <c r="JF204" s="143">
        <v>236</v>
      </c>
      <c r="JG204" s="143">
        <v>306</v>
      </c>
      <c r="JH204" s="143">
        <v>295</v>
      </c>
      <c r="JI204" s="143">
        <v>282</v>
      </c>
      <c r="JJ204" s="143">
        <v>349</v>
      </c>
      <c r="JK204" s="143">
        <v>383</v>
      </c>
      <c r="JL204" s="143">
        <v>329</v>
      </c>
      <c r="JM204" s="143">
        <v>374</v>
      </c>
      <c r="JN204" s="143">
        <v>344</v>
      </c>
      <c r="JO204" s="143">
        <v>332</v>
      </c>
      <c r="JP204" s="143">
        <v>284</v>
      </c>
      <c r="JQ204" s="143">
        <v>214</v>
      </c>
      <c r="JR204" s="143">
        <v>232</v>
      </c>
      <c r="JS204" s="143">
        <v>184</v>
      </c>
      <c r="JT204" s="143">
        <v>128</v>
      </c>
      <c r="JU204" s="143">
        <v>63</v>
      </c>
      <c r="JV204" s="143">
        <v>16</v>
      </c>
      <c r="JW204" s="143">
        <v>3</v>
      </c>
      <c r="JX204" s="143">
        <v>12</v>
      </c>
      <c r="JY204" s="231">
        <v>45</v>
      </c>
      <c r="JZ204" s="231">
        <v>58</v>
      </c>
      <c r="KA204" s="231">
        <v>83</v>
      </c>
      <c r="KB204" s="231">
        <v>63</v>
      </c>
      <c r="KC204" s="231">
        <v>27</v>
      </c>
      <c r="KD204" s="143">
        <v>51</v>
      </c>
      <c r="KE204" s="143">
        <v>66</v>
      </c>
      <c r="KF204" s="143">
        <v>80</v>
      </c>
      <c r="KG204" s="143">
        <v>107</v>
      </c>
      <c r="KH204" s="143">
        <v>218</v>
      </c>
      <c r="KI204" s="143">
        <v>324</v>
      </c>
      <c r="KJ204" s="143">
        <v>316</v>
      </c>
      <c r="KK204" s="143">
        <v>255</v>
      </c>
      <c r="KL204" s="143">
        <v>231</v>
      </c>
      <c r="KM204" s="143">
        <v>208</v>
      </c>
      <c r="KN204" s="143">
        <v>255</v>
      </c>
      <c r="KO204" s="143">
        <v>298</v>
      </c>
      <c r="KP204" s="143">
        <v>229</v>
      </c>
      <c r="KQ204" s="143">
        <v>123</v>
      </c>
      <c r="KR204" s="143">
        <v>86</v>
      </c>
      <c r="KS204" s="143">
        <v>61</v>
      </c>
      <c r="KT204" s="143">
        <v>66</v>
      </c>
      <c r="KU204" s="231">
        <v>19</v>
      </c>
      <c r="KV204" s="231">
        <v>76</v>
      </c>
      <c r="KW204" s="231">
        <v>127</v>
      </c>
      <c r="KX204" s="231">
        <v>164</v>
      </c>
      <c r="KY204" s="231">
        <v>119</v>
      </c>
      <c r="KZ204" s="231">
        <v>68</v>
      </c>
      <c r="LA204" s="231">
        <v>32</v>
      </c>
      <c r="LB204" s="231">
        <v>20</v>
      </c>
      <c r="LC204" s="143">
        <v>6</v>
      </c>
      <c r="LD204" s="231">
        <v>60</v>
      </c>
      <c r="LE204" s="231">
        <v>63</v>
      </c>
      <c r="LF204" s="231">
        <v>40</v>
      </c>
      <c r="LG204" s="231">
        <v>42</v>
      </c>
      <c r="LH204" s="231">
        <v>65</v>
      </c>
      <c r="LI204" s="231">
        <v>99</v>
      </c>
      <c r="LJ204" s="231">
        <v>170</v>
      </c>
      <c r="LK204" s="231">
        <v>223</v>
      </c>
      <c r="LL204" s="231">
        <v>335</v>
      </c>
      <c r="LM204" s="231">
        <v>429</v>
      </c>
      <c r="LN204" s="231">
        <v>463</v>
      </c>
      <c r="LO204" s="231">
        <v>401</v>
      </c>
      <c r="LP204" s="231">
        <v>339</v>
      </c>
      <c r="LQ204" s="231">
        <v>292</v>
      </c>
      <c r="LR204" s="231">
        <v>244</v>
      </c>
      <c r="LS204" s="231">
        <v>239</v>
      </c>
      <c r="LT204" s="231">
        <v>202</v>
      </c>
      <c r="LU204" s="231">
        <v>131</v>
      </c>
      <c r="LV204" s="231">
        <v>129</v>
      </c>
      <c r="LW204" s="231">
        <v>130</v>
      </c>
      <c r="LX204" s="231">
        <v>94</v>
      </c>
      <c r="LY204" s="231">
        <v>150</v>
      </c>
      <c r="LZ204" s="231">
        <v>113</v>
      </c>
      <c r="MA204" s="231">
        <v>190</v>
      </c>
      <c r="MB204" s="231">
        <v>105</v>
      </c>
      <c r="MC204" s="231">
        <v>41</v>
      </c>
      <c r="MD204" s="231">
        <v>66</v>
      </c>
      <c r="ME204" s="231">
        <v>83</v>
      </c>
      <c r="MF204" s="231">
        <v>70</v>
      </c>
      <c r="MG204" s="231">
        <v>95</v>
      </c>
      <c r="MH204" s="231">
        <v>117</v>
      </c>
      <c r="MI204" s="231">
        <v>147</v>
      </c>
      <c r="MJ204" s="231">
        <v>132</v>
      </c>
      <c r="MK204" s="231">
        <v>101</v>
      </c>
      <c r="ML204" s="231">
        <v>67</v>
      </c>
      <c r="MM204" s="143">
        <v>45</v>
      </c>
      <c r="MN204" s="143">
        <v>220</v>
      </c>
      <c r="MO204" s="143">
        <v>352</v>
      </c>
      <c r="MP204" s="143">
        <v>581</v>
      </c>
      <c r="MQ204" s="143">
        <v>696</v>
      </c>
      <c r="MR204" s="143">
        <v>686</v>
      </c>
      <c r="MS204" s="143">
        <v>598</v>
      </c>
      <c r="MT204" s="143">
        <v>444</v>
      </c>
      <c r="MU204" s="143">
        <v>349</v>
      </c>
      <c r="MV204" s="143">
        <v>317</v>
      </c>
      <c r="MW204" s="143">
        <v>297</v>
      </c>
      <c r="MX204" s="143">
        <v>302</v>
      </c>
      <c r="MY204" s="143">
        <v>194</v>
      </c>
      <c r="MZ204" s="143">
        <v>93</v>
      </c>
      <c r="NA204" s="143">
        <v>14</v>
      </c>
      <c r="PT204" s="213"/>
    </row>
    <row r="205" spans="14:436" ht="15.75" thickBot="1" x14ac:dyDescent="0.3">
      <c r="N205" t="s">
        <v>0</v>
      </c>
      <c r="FF205" s="213"/>
      <c r="HH205" s="95">
        <v>837</v>
      </c>
      <c r="HI205" s="95">
        <v>-186</v>
      </c>
      <c r="HJ205" s="95">
        <v>-370</v>
      </c>
      <c r="HK205" s="95">
        <v>-315</v>
      </c>
      <c r="HL205" s="95">
        <v>-224</v>
      </c>
      <c r="HM205" s="282">
        <v>380</v>
      </c>
      <c r="HN205" s="95">
        <v>-336</v>
      </c>
      <c r="HO205" s="282">
        <v>732</v>
      </c>
      <c r="HP205" s="95">
        <v>373</v>
      </c>
      <c r="HQ205" s="95">
        <v>1734</v>
      </c>
      <c r="HR205" s="95">
        <v>-98</v>
      </c>
      <c r="HS205" s="95">
        <v>321</v>
      </c>
      <c r="HT205" s="95">
        <v>1722</v>
      </c>
      <c r="HU205" s="95">
        <v>126</v>
      </c>
      <c r="HV205" s="95">
        <v>-714</v>
      </c>
      <c r="HW205" s="95">
        <v>698</v>
      </c>
      <c r="HX205" s="95">
        <v>-917</v>
      </c>
      <c r="HY205" s="95">
        <v>-546</v>
      </c>
      <c r="HZ205" s="95">
        <v>-1349</v>
      </c>
      <c r="IA205" s="282">
        <v>1010</v>
      </c>
      <c r="IB205" s="15">
        <v>134</v>
      </c>
      <c r="IC205" s="15">
        <v>128</v>
      </c>
      <c r="ID205" s="15">
        <v>267</v>
      </c>
      <c r="IE205" s="15">
        <v>485</v>
      </c>
      <c r="IF205" s="15">
        <v>-427</v>
      </c>
      <c r="IG205" s="15">
        <v>-879</v>
      </c>
      <c r="IH205" s="15">
        <v>52</v>
      </c>
      <c r="II205" s="15">
        <v>215</v>
      </c>
      <c r="IJ205" s="15">
        <v>-212</v>
      </c>
      <c r="IK205" s="15">
        <v>-110</v>
      </c>
      <c r="IL205" s="15">
        <v>216</v>
      </c>
      <c r="IM205" s="15">
        <v>528</v>
      </c>
      <c r="IN205" s="15">
        <v>268</v>
      </c>
      <c r="IO205" s="15">
        <v>-254</v>
      </c>
      <c r="IP205" s="15">
        <v>-223</v>
      </c>
      <c r="IQ205" s="15">
        <v>-258</v>
      </c>
      <c r="IR205" s="282">
        <v>665</v>
      </c>
      <c r="IS205" s="15">
        <v>-262</v>
      </c>
      <c r="IT205" s="15">
        <v>269</v>
      </c>
      <c r="IU205" s="15">
        <v>6</v>
      </c>
      <c r="IV205" s="15">
        <v>-145</v>
      </c>
      <c r="IW205" s="15">
        <v>237</v>
      </c>
      <c r="IX205" s="15">
        <v>310</v>
      </c>
      <c r="IY205" s="15">
        <v>-1167</v>
      </c>
      <c r="IZ205" s="282">
        <v>-248</v>
      </c>
      <c r="JA205" s="282">
        <v>346</v>
      </c>
      <c r="JB205" s="15">
        <v>25</v>
      </c>
      <c r="JC205" s="15">
        <v>392</v>
      </c>
      <c r="JD205" s="15">
        <v>620</v>
      </c>
      <c r="JE205" s="15">
        <v>-43</v>
      </c>
      <c r="JF205" s="15">
        <v>-8</v>
      </c>
      <c r="JG205" s="15">
        <v>602</v>
      </c>
      <c r="JH205" s="15">
        <v>-180</v>
      </c>
      <c r="JI205" s="15">
        <v>87</v>
      </c>
      <c r="JJ205" s="15">
        <v>688</v>
      </c>
      <c r="JK205" s="15">
        <v>162</v>
      </c>
      <c r="JL205" s="15">
        <v>-368</v>
      </c>
      <c r="JM205" s="15">
        <v>724</v>
      </c>
      <c r="JN205" s="15">
        <v>-221</v>
      </c>
      <c r="JO205" s="15">
        <v>224</v>
      </c>
      <c r="JP205" s="15">
        <v>-124</v>
      </c>
      <c r="JQ205" s="15">
        <v>-214</v>
      </c>
      <c r="JR205" s="15">
        <v>482</v>
      </c>
      <c r="JS205" s="15">
        <v>-291</v>
      </c>
      <c r="JT205" s="15">
        <v>-79</v>
      </c>
      <c r="JU205" s="15">
        <v>-264</v>
      </c>
      <c r="JV205" s="15">
        <v>-55</v>
      </c>
      <c r="JW205" s="95">
        <v>117</v>
      </c>
      <c r="JX205" s="95">
        <v>119</v>
      </c>
      <c r="JY205" s="282">
        <v>471</v>
      </c>
      <c r="JZ205" s="95">
        <v>-100</v>
      </c>
      <c r="KA205" s="95">
        <v>155</v>
      </c>
      <c r="KB205" s="95">
        <v>-198</v>
      </c>
      <c r="KC205" s="95">
        <v>-173</v>
      </c>
      <c r="KD205" s="282">
        <v>439</v>
      </c>
      <c r="KE205" s="95">
        <v>-175</v>
      </c>
      <c r="KF205" s="95">
        <v>82</v>
      </c>
      <c r="KG205" s="95">
        <v>162</v>
      </c>
      <c r="KH205" s="95">
        <v>814</v>
      </c>
      <c r="KI205" s="95">
        <v>445</v>
      </c>
      <c r="KJ205" s="95">
        <v>342</v>
      </c>
      <c r="KK205" s="95">
        <v>-234</v>
      </c>
      <c r="KL205" s="95">
        <v>-149</v>
      </c>
      <c r="KM205" s="95">
        <v>-66</v>
      </c>
      <c r="KN205" s="95">
        <v>-534</v>
      </c>
      <c r="KO205" s="95">
        <v>273</v>
      </c>
      <c r="KP205" s="95">
        <v>-528</v>
      </c>
      <c r="KQ205" s="15">
        <v>-426</v>
      </c>
      <c r="KR205" s="15">
        <v>-197</v>
      </c>
      <c r="KS205" s="15">
        <v>93</v>
      </c>
      <c r="KT205" s="95">
        <v>110</v>
      </c>
      <c r="KU205" s="282">
        <v>627</v>
      </c>
      <c r="KV205" s="95">
        <v>128</v>
      </c>
      <c r="KW205" s="95">
        <v>165</v>
      </c>
      <c r="KX205" s="95">
        <v>130</v>
      </c>
      <c r="KY205" s="95">
        <v>-379</v>
      </c>
      <c r="KZ205" s="95">
        <v>-134</v>
      </c>
      <c r="LA205" s="95">
        <v>-57</v>
      </c>
      <c r="LB205" s="95">
        <v>89</v>
      </c>
      <c r="LC205" s="282">
        <v>131</v>
      </c>
      <c r="LD205" s="282">
        <v>574</v>
      </c>
      <c r="LE205" s="95">
        <v>-204</v>
      </c>
      <c r="LF205" s="95">
        <v>-153</v>
      </c>
      <c r="LG205" s="95">
        <v>121</v>
      </c>
      <c r="LH205" s="95">
        <v>190</v>
      </c>
      <c r="LI205" s="95">
        <v>200</v>
      </c>
      <c r="LJ205" s="95">
        <v>450</v>
      </c>
      <c r="LK205" s="95">
        <v>196</v>
      </c>
      <c r="LL205" s="95">
        <v>667</v>
      </c>
      <c r="LM205" s="95">
        <v>487</v>
      </c>
      <c r="LN205" s="15">
        <v>87</v>
      </c>
      <c r="LO205" s="95">
        <v>-364</v>
      </c>
      <c r="LP205" s="95">
        <v>-11</v>
      </c>
      <c r="LQ205" s="95">
        <v>45</v>
      </c>
      <c r="LR205" s="95">
        <v>0</v>
      </c>
      <c r="LS205" s="95">
        <v>250</v>
      </c>
      <c r="LT205" s="95">
        <v>-121</v>
      </c>
      <c r="LU205" s="95">
        <v>-285</v>
      </c>
      <c r="LV205" s="95">
        <v>326</v>
      </c>
      <c r="LW205" s="95">
        <v>83</v>
      </c>
      <c r="LX205" s="95">
        <v>-212</v>
      </c>
      <c r="LY205" s="95">
        <v>633</v>
      </c>
      <c r="LZ205" s="95">
        <v>-444</v>
      </c>
      <c r="MA205" s="95">
        <v>765</v>
      </c>
      <c r="MB205" s="95">
        <v>-832</v>
      </c>
      <c r="MC205" s="95">
        <v>-75</v>
      </c>
      <c r="MD205" s="95">
        <v>448</v>
      </c>
      <c r="ME205" s="95">
        <v>64</v>
      </c>
      <c r="MF205" s="95">
        <v>-123</v>
      </c>
      <c r="MG205" s="95">
        <v>277</v>
      </c>
      <c r="MH205" s="95">
        <v>184</v>
      </c>
      <c r="MI205" s="95">
        <v>170</v>
      </c>
      <c r="MJ205" s="15">
        <v>-142</v>
      </c>
      <c r="MK205" s="95">
        <v>-120</v>
      </c>
      <c r="ML205" s="95">
        <v>-62</v>
      </c>
      <c r="MM205" s="282">
        <v>719</v>
      </c>
      <c r="MN205" s="95">
        <v>843</v>
      </c>
      <c r="MO205" s="95">
        <v>399</v>
      </c>
      <c r="MP205" s="95">
        <v>1360</v>
      </c>
      <c r="MQ205" s="95">
        <v>246</v>
      </c>
      <c r="MR205" s="95">
        <v>-207</v>
      </c>
      <c r="MS205" s="95">
        <v>-257</v>
      </c>
      <c r="MT205" s="95">
        <v>-509</v>
      </c>
      <c r="MU205" s="95">
        <v>115</v>
      </c>
      <c r="MV205" s="95">
        <v>318</v>
      </c>
      <c r="MW205" s="95">
        <v>134</v>
      </c>
      <c r="MX205" s="95">
        <v>281</v>
      </c>
      <c r="MY205" s="95">
        <v>-677</v>
      </c>
      <c r="MZ205" s="95">
        <v>-209</v>
      </c>
      <c r="NA205" s="95">
        <v>-162</v>
      </c>
      <c r="NB205" s="95"/>
      <c r="NC205" s="95"/>
      <c r="ND205" s="95"/>
      <c r="PT205" s="213"/>
    </row>
    <row r="206" spans="14:436" x14ac:dyDescent="0.25">
      <c r="FF206" s="213"/>
      <c r="HB206" t="s">
        <v>0</v>
      </c>
      <c r="HH206" s="227">
        <f>SUM(HC206,HH205)</f>
        <v>837</v>
      </c>
      <c r="HI206" s="227">
        <f t="shared" ref="HI206:IN206" si="270">SUM(HH206,HI205)</f>
        <v>651</v>
      </c>
      <c r="HJ206" s="227">
        <f t="shared" si="270"/>
        <v>281</v>
      </c>
      <c r="HK206" s="227">
        <f t="shared" si="270"/>
        <v>-34</v>
      </c>
      <c r="HL206" s="227">
        <f t="shared" si="270"/>
        <v>-258</v>
      </c>
      <c r="HM206" s="227">
        <f t="shared" si="270"/>
        <v>122</v>
      </c>
      <c r="HN206" s="227">
        <f t="shared" si="270"/>
        <v>-214</v>
      </c>
      <c r="HO206" s="227">
        <f t="shared" si="270"/>
        <v>518</v>
      </c>
      <c r="HP206" s="227">
        <f t="shared" si="270"/>
        <v>891</v>
      </c>
      <c r="HQ206" s="227">
        <f t="shared" si="270"/>
        <v>2625</v>
      </c>
      <c r="HR206" s="227">
        <f t="shared" si="270"/>
        <v>2527</v>
      </c>
      <c r="HS206" s="227">
        <f t="shared" si="270"/>
        <v>2848</v>
      </c>
      <c r="HT206" s="227">
        <f t="shared" si="270"/>
        <v>4570</v>
      </c>
      <c r="HU206" s="227">
        <f t="shared" si="270"/>
        <v>4696</v>
      </c>
      <c r="HV206" s="227">
        <f t="shared" si="270"/>
        <v>3982</v>
      </c>
      <c r="HW206" s="227">
        <f t="shared" si="270"/>
        <v>4680</v>
      </c>
      <c r="HX206" s="227">
        <f t="shared" si="270"/>
        <v>3763</v>
      </c>
      <c r="HY206" s="227">
        <f t="shared" si="270"/>
        <v>3217</v>
      </c>
      <c r="HZ206" s="227">
        <f t="shared" si="270"/>
        <v>1868</v>
      </c>
      <c r="IA206" s="227">
        <f t="shared" si="270"/>
        <v>2878</v>
      </c>
      <c r="IB206" s="227">
        <f t="shared" si="270"/>
        <v>3012</v>
      </c>
      <c r="IC206" s="227">
        <f t="shared" si="270"/>
        <v>3140</v>
      </c>
      <c r="ID206" s="227">
        <f t="shared" si="270"/>
        <v>3407</v>
      </c>
      <c r="IE206" s="227">
        <f t="shared" si="270"/>
        <v>3892</v>
      </c>
      <c r="IF206" s="227">
        <f t="shared" si="270"/>
        <v>3465</v>
      </c>
      <c r="IG206" s="227">
        <f t="shared" si="270"/>
        <v>2586</v>
      </c>
      <c r="IH206" s="227">
        <f t="shared" si="270"/>
        <v>2638</v>
      </c>
      <c r="II206" s="227">
        <f t="shared" si="270"/>
        <v>2853</v>
      </c>
      <c r="IJ206" s="227">
        <f t="shared" si="270"/>
        <v>2641</v>
      </c>
      <c r="IK206" s="227">
        <f t="shared" si="270"/>
        <v>2531</v>
      </c>
      <c r="IL206" s="227">
        <f t="shared" si="270"/>
        <v>2747</v>
      </c>
      <c r="IM206" s="227">
        <f t="shared" si="270"/>
        <v>3275</v>
      </c>
      <c r="IN206" s="227">
        <f t="shared" si="270"/>
        <v>3543</v>
      </c>
      <c r="IO206" s="227">
        <f t="shared" ref="IO206:JT206" si="271">SUM(IN206,IO205)</f>
        <v>3289</v>
      </c>
      <c r="IP206" s="227">
        <f t="shared" si="271"/>
        <v>3066</v>
      </c>
      <c r="IQ206" s="227">
        <f t="shared" si="271"/>
        <v>2808</v>
      </c>
      <c r="IR206" s="227">
        <f t="shared" si="271"/>
        <v>3473</v>
      </c>
      <c r="IS206" s="227">
        <f t="shared" si="271"/>
        <v>3211</v>
      </c>
      <c r="IT206" s="227">
        <f t="shared" si="271"/>
        <v>3480</v>
      </c>
      <c r="IU206" s="227">
        <f t="shared" si="271"/>
        <v>3486</v>
      </c>
      <c r="IV206" s="227">
        <f t="shared" si="271"/>
        <v>3341</v>
      </c>
      <c r="IW206" s="227">
        <f t="shared" si="271"/>
        <v>3578</v>
      </c>
      <c r="IX206" s="227">
        <f t="shared" si="271"/>
        <v>3888</v>
      </c>
      <c r="IY206" s="227">
        <f t="shared" si="271"/>
        <v>2721</v>
      </c>
      <c r="IZ206" s="227">
        <f t="shared" si="271"/>
        <v>2473</v>
      </c>
      <c r="JA206" s="227">
        <f t="shared" si="271"/>
        <v>2819</v>
      </c>
      <c r="JB206" s="227">
        <f t="shared" si="271"/>
        <v>2844</v>
      </c>
      <c r="JC206" s="227">
        <f t="shared" si="271"/>
        <v>3236</v>
      </c>
      <c r="JD206" s="227">
        <f t="shared" si="271"/>
        <v>3856</v>
      </c>
      <c r="JE206" s="227">
        <f t="shared" si="271"/>
        <v>3813</v>
      </c>
      <c r="JF206" s="227">
        <f t="shared" si="271"/>
        <v>3805</v>
      </c>
      <c r="JG206" s="227">
        <f t="shared" si="271"/>
        <v>4407</v>
      </c>
      <c r="JH206" s="227">
        <f t="shared" si="271"/>
        <v>4227</v>
      </c>
      <c r="JI206" s="227">
        <f t="shared" si="271"/>
        <v>4314</v>
      </c>
      <c r="JJ206" s="227">
        <f t="shared" si="271"/>
        <v>5002</v>
      </c>
      <c r="JK206" s="227">
        <f t="shared" si="271"/>
        <v>5164</v>
      </c>
      <c r="JL206" s="227">
        <f t="shared" si="271"/>
        <v>4796</v>
      </c>
      <c r="JM206" s="227">
        <f t="shared" si="271"/>
        <v>5520</v>
      </c>
      <c r="JN206" s="227">
        <f t="shared" si="271"/>
        <v>5299</v>
      </c>
      <c r="JO206" s="227">
        <f t="shared" si="271"/>
        <v>5523</v>
      </c>
      <c r="JP206" s="227">
        <f t="shared" si="271"/>
        <v>5399</v>
      </c>
      <c r="JQ206" s="227">
        <f t="shared" si="271"/>
        <v>5185</v>
      </c>
      <c r="JR206" s="227">
        <f t="shared" si="271"/>
        <v>5667</v>
      </c>
      <c r="JS206" s="227">
        <f t="shared" si="271"/>
        <v>5376</v>
      </c>
      <c r="JT206" s="227">
        <f t="shared" si="271"/>
        <v>5297</v>
      </c>
      <c r="JU206" s="227">
        <f t="shared" ref="JU206:KP206" si="272">SUM(JT206,JU205)</f>
        <v>5033</v>
      </c>
      <c r="JV206" s="227">
        <f t="shared" si="272"/>
        <v>4978</v>
      </c>
      <c r="JW206" s="227">
        <f t="shared" si="272"/>
        <v>5095</v>
      </c>
      <c r="JX206" s="227">
        <f t="shared" si="272"/>
        <v>5214</v>
      </c>
      <c r="JY206" s="227">
        <f t="shared" si="272"/>
        <v>5685</v>
      </c>
      <c r="JZ206" s="227">
        <f t="shared" si="272"/>
        <v>5585</v>
      </c>
      <c r="KA206" s="227">
        <f t="shared" si="272"/>
        <v>5740</v>
      </c>
      <c r="KB206" s="227">
        <f t="shared" si="272"/>
        <v>5542</v>
      </c>
      <c r="KC206" s="227">
        <f t="shared" si="272"/>
        <v>5369</v>
      </c>
      <c r="KD206" s="227">
        <f t="shared" si="272"/>
        <v>5808</v>
      </c>
      <c r="KE206" s="227">
        <f t="shared" si="272"/>
        <v>5633</v>
      </c>
      <c r="KF206" s="227">
        <f t="shared" si="272"/>
        <v>5715</v>
      </c>
      <c r="KG206" s="227">
        <f t="shared" si="272"/>
        <v>5877</v>
      </c>
      <c r="KH206" s="227">
        <f t="shared" si="272"/>
        <v>6691</v>
      </c>
      <c r="KI206" s="227">
        <f t="shared" si="272"/>
        <v>7136</v>
      </c>
      <c r="KJ206" s="227">
        <f t="shared" si="272"/>
        <v>7478</v>
      </c>
      <c r="KK206" s="227">
        <f t="shared" si="272"/>
        <v>7244</v>
      </c>
      <c r="KL206" s="227">
        <f t="shared" si="272"/>
        <v>7095</v>
      </c>
      <c r="KM206" s="227">
        <f t="shared" si="272"/>
        <v>7029</v>
      </c>
      <c r="KN206" s="227">
        <f t="shared" si="272"/>
        <v>6495</v>
      </c>
      <c r="KO206" s="227">
        <f t="shared" si="272"/>
        <v>6768</v>
      </c>
      <c r="KP206" s="227">
        <f t="shared" si="272"/>
        <v>6240</v>
      </c>
      <c r="KQ206" s="247">
        <f t="shared" ref="KQ206:MH206" si="273">SUM(KP206,KQ205)</f>
        <v>5814</v>
      </c>
      <c r="KR206" s="247">
        <f t="shared" si="273"/>
        <v>5617</v>
      </c>
      <c r="KS206" s="247">
        <f t="shared" si="273"/>
        <v>5710</v>
      </c>
      <c r="KT206" s="247">
        <f t="shared" si="273"/>
        <v>5820</v>
      </c>
      <c r="KU206" s="247">
        <f t="shared" si="273"/>
        <v>6447</v>
      </c>
      <c r="KV206" s="247">
        <f t="shared" si="273"/>
        <v>6575</v>
      </c>
      <c r="KW206" s="247">
        <f t="shared" si="273"/>
        <v>6740</v>
      </c>
      <c r="KX206" s="247">
        <f t="shared" si="273"/>
        <v>6870</v>
      </c>
      <c r="KY206" s="247">
        <f t="shared" si="273"/>
        <v>6491</v>
      </c>
      <c r="KZ206" s="247">
        <f t="shared" si="273"/>
        <v>6357</v>
      </c>
      <c r="LA206" s="247">
        <f t="shared" si="273"/>
        <v>6300</v>
      </c>
      <c r="LB206" s="247">
        <f t="shared" si="273"/>
        <v>6389</v>
      </c>
      <c r="LC206" s="247">
        <f t="shared" si="273"/>
        <v>6520</v>
      </c>
      <c r="LD206" s="247">
        <f t="shared" si="273"/>
        <v>7094</v>
      </c>
      <c r="LE206" s="247">
        <f t="shared" si="273"/>
        <v>6890</v>
      </c>
      <c r="LF206" s="247">
        <f t="shared" si="273"/>
        <v>6737</v>
      </c>
      <c r="LG206" s="247">
        <f t="shared" si="273"/>
        <v>6858</v>
      </c>
      <c r="LH206" s="247">
        <f t="shared" si="273"/>
        <v>7048</v>
      </c>
      <c r="LI206" s="247">
        <f t="shared" si="273"/>
        <v>7248</v>
      </c>
      <c r="LJ206" s="247">
        <f t="shared" si="273"/>
        <v>7698</v>
      </c>
      <c r="LK206" s="247">
        <f t="shared" si="273"/>
        <v>7894</v>
      </c>
      <c r="LL206" s="247">
        <f t="shared" si="273"/>
        <v>8561</v>
      </c>
      <c r="LM206" s="247">
        <f t="shared" si="273"/>
        <v>9048</v>
      </c>
      <c r="LN206" s="247">
        <f t="shared" si="273"/>
        <v>9135</v>
      </c>
      <c r="LO206" s="247">
        <f t="shared" si="273"/>
        <v>8771</v>
      </c>
      <c r="LP206" s="247">
        <f t="shared" si="273"/>
        <v>8760</v>
      </c>
      <c r="LQ206" s="247">
        <f t="shared" si="273"/>
        <v>8805</v>
      </c>
      <c r="LR206" s="247">
        <f t="shared" si="273"/>
        <v>8805</v>
      </c>
      <c r="LS206" s="247">
        <f t="shared" si="273"/>
        <v>9055</v>
      </c>
      <c r="LT206" s="247">
        <f t="shared" si="273"/>
        <v>8934</v>
      </c>
      <c r="LU206" s="247">
        <f t="shared" si="273"/>
        <v>8649</v>
      </c>
      <c r="LV206" s="247">
        <f t="shared" si="273"/>
        <v>8975</v>
      </c>
      <c r="LW206" s="247">
        <f t="shared" si="273"/>
        <v>9058</v>
      </c>
      <c r="LX206" s="247">
        <f t="shared" si="273"/>
        <v>8846</v>
      </c>
      <c r="LY206" s="247">
        <f t="shared" si="273"/>
        <v>9479</v>
      </c>
      <c r="LZ206" s="247">
        <f t="shared" si="273"/>
        <v>9035</v>
      </c>
      <c r="MA206" s="247">
        <f t="shared" si="273"/>
        <v>9800</v>
      </c>
      <c r="MB206" s="247">
        <f t="shared" si="273"/>
        <v>8968</v>
      </c>
      <c r="MC206" s="247">
        <f t="shared" si="273"/>
        <v>8893</v>
      </c>
      <c r="MD206" s="247">
        <f t="shared" si="273"/>
        <v>9341</v>
      </c>
      <c r="ME206" s="247">
        <f t="shared" si="273"/>
        <v>9405</v>
      </c>
      <c r="MF206" s="247">
        <f t="shared" si="273"/>
        <v>9282</v>
      </c>
      <c r="MG206" s="247">
        <f t="shared" si="273"/>
        <v>9559</v>
      </c>
      <c r="MH206" s="247">
        <f t="shared" si="273"/>
        <v>9743</v>
      </c>
      <c r="MI206" s="247">
        <f t="shared" ref="MI206" si="274">SUM(MH206,MI205)</f>
        <v>9913</v>
      </c>
      <c r="MJ206" s="247">
        <f t="shared" ref="MJ206" si="275">SUM(MI206,MJ205)</f>
        <v>9771</v>
      </c>
      <c r="MK206" s="247">
        <f t="shared" ref="MK206" si="276">SUM(MJ206,MK205)</f>
        <v>9651</v>
      </c>
      <c r="ML206" s="247">
        <f t="shared" ref="ML206" si="277">SUM(MK206,ML205)</f>
        <v>9589</v>
      </c>
      <c r="MM206" s="247">
        <f t="shared" ref="MM206" si="278">SUM(ML206,MM205)</f>
        <v>10308</v>
      </c>
      <c r="MN206" s="247">
        <f t="shared" ref="MN206" si="279">SUM(MM206,MN205)</f>
        <v>11151</v>
      </c>
      <c r="MO206" s="247">
        <f t="shared" ref="MO206" si="280">SUM(MN206,MO205)</f>
        <v>11550</v>
      </c>
      <c r="MP206" s="247">
        <f t="shared" ref="MP206" si="281">SUM(MO206,MP205)</f>
        <v>12910</v>
      </c>
      <c r="MQ206" s="247">
        <f t="shared" ref="MQ206" si="282">SUM(MP206,MQ205)</f>
        <v>13156</v>
      </c>
      <c r="MR206" s="247">
        <f t="shared" ref="MR206" si="283">SUM(MQ206,MR205)</f>
        <v>12949</v>
      </c>
      <c r="MS206" s="247">
        <f t="shared" ref="MS206" si="284">SUM(MR206,MS205)</f>
        <v>12692</v>
      </c>
      <c r="MT206" s="247">
        <f t="shared" ref="MT206" si="285">SUM(MS206,MT205)</f>
        <v>12183</v>
      </c>
      <c r="MU206" s="247">
        <f t="shared" ref="MU206" si="286">SUM(MT206,MU205)</f>
        <v>12298</v>
      </c>
      <c r="MV206" s="247">
        <f t="shared" ref="MV206" si="287">SUM(MU206,MV205)</f>
        <v>12616</v>
      </c>
      <c r="MW206" s="247">
        <f t="shared" ref="MW206" si="288">SUM(MV206,MW205)</f>
        <v>12750</v>
      </c>
      <c r="MX206" s="247">
        <f t="shared" ref="MX206" si="289">SUM(MW206,MX205)</f>
        <v>13031</v>
      </c>
      <c r="MY206" s="247">
        <f>SUM(MX206,MY205)</f>
        <v>12354</v>
      </c>
      <c r="MZ206" s="247">
        <f t="shared" ref="MZ206" si="290">SUM(MY206,MZ205)</f>
        <v>12145</v>
      </c>
      <c r="NA206" s="247">
        <f t="shared" ref="NA206" si="291">SUM(MZ206,NA205)</f>
        <v>11983</v>
      </c>
      <c r="NB206" s="247">
        <f t="shared" ref="NB206" si="292">SUM(NA206,NB205)</f>
        <v>11983</v>
      </c>
      <c r="NC206" s="247">
        <f t="shared" ref="NC206" si="293">SUM(NB206,NC205)</f>
        <v>11983</v>
      </c>
      <c r="ND206" s="247">
        <f t="shared" ref="ND206" si="294">SUM(NC206,ND205)</f>
        <v>11983</v>
      </c>
      <c r="PT206" s="213"/>
    </row>
    <row r="207" spans="14:436" ht="15.75" thickBot="1" x14ac:dyDescent="0.3">
      <c r="FF207" s="213"/>
      <c r="HH207" s="247">
        <f>HH206</f>
        <v>837</v>
      </c>
      <c r="HI207" s="247">
        <f>SUM(HH207,HI205)</f>
        <v>651</v>
      </c>
      <c r="HJ207" s="247">
        <f>SUM(HI207,HJ205)</f>
        <v>281</v>
      </c>
      <c r="HK207" s="247">
        <f>SUM(HJ207,HK205)</f>
        <v>-34</v>
      </c>
      <c r="HL207" s="247">
        <f>SUM(HK207,HL205)</f>
        <v>-258</v>
      </c>
      <c r="HM207" s="247">
        <f>SUM(HL207, -HM205)</f>
        <v>-638</v>
      </c>
      <c r="HN207" s="247">
        <f>SUM(HM207,HN205)</f>
        <v>-974</v>
      </c>
      <c r="HO207" s="247">
        <f>SUM(HN207, -HO205)</f>
        <v>-1706</v>
      </c>
      <c r="HP207" s="247">
        <f>SUM(HO207,HP205)</f>
        <v>-1333</v>
      </c>
      <c r="HQ207" s="247">
        <f>SUM(HP207,HQ205)</f>
        <v>401</v>
      </c>
      <c r="HR207" s="247">
        <f>SUM(HQ207,HR205)</f>
        <v>303</v>
      </c>
      <c r="HS207" s="247">
        <f>SUM(HR207,HS205)</f>
        <v>624</v>
      </c>
      <c r="HT207" s="247">
        <f>SUM(HS207,HT205)</f>
        <v>2346</v>
      </c>
      <c r="HU207" s="247">
        <f>SUM(HT207,HU205)</f>
        <v>2472</v>
      </c>
      <c r="HV207" s="247">
        <f>SUM(HU207,HV205)</f>
        <v>1758</v>
      </c>
      <c r="HW207" s="247">
        <f>SUM(HV207,HW205)</f>
        <v>2456</v>
      </c>
      <c r="HX207" s="247">
        <f>SUM(HW207,HX205)</f>
        <v>1539</v>
      </c>
      <c r="HY207" s="247">
        <f>SUM(HX207,HY205)</f>
        <v>993</v>
      </c>
      <c r="HZ207" s="247">
        <f>SUM(HY207,HZ205)</f>
        <v>-356</v>
      </c>
      <c r="IA207" s="247">
        <f>SUM(HZ207, -IA205)</f>
        <v>-1366</v>
      </c>
      <c r="IB207" s="247">
        <f>SUM(IA207,IB205)</f>
        <v>-1232</v>
      </c>
      <c r="IC207" s="247">
        <f>SUM(IB207,IC205)</f>
        <v>-1104</v>
      </c>
      <c r="ID207" s="247">
        <f>SUM(IC207,ID205)</f>
        <v>-837</v>
      </c>
      <c r="IE207" s="247">
        <f>SUM(ID207,IE205)</f>
        <v>-352</v>
      </c>
      <c r="IF207" s="247">
        <f>SUM(IE207,IF205)</f>
        <v>-779</v>
      </c>
      <c r="IG207" s="247">
        <f>SUM(IF207,IG205)</f>
        <v>-1658</v>
      </c>
      <c r="IH207" s="247">
        <f>SUM(IG207,IH205)</f>
        <v>-1606</v>
      </c>
      <c r="II207" s="247">
        <f>SUM(IH207,II205)</f>
        <v>-1391</v>
      </c>
      <c r="IJ207" s="247">
        <f>SUM(II207,IJ205)</f>
        <v>-1603</v>
      </c>
      <c r="IK207" s="247">
        <f>SUM(IJ207,IK205)</f>
        <v>-1713</v>
      </c>
      <c r="IL207" s="247">
        <f>SUM(IK207,IL205)</f>
        <v>-1497</v>
      </c>
      <c r="IM207" s="247">
        <f>SUM(IL207,IM205)</f>
        <v>-969</v>
      </c>
      <c r="IN207" s="247">
        <f>SUM(IM207,IN205)</f>
        <v>-701</v>
      </c>
      <c r="IO207" s="247">
        <f>SUM(IN207,IO205)</f>
        <v>-955</v>
      </c>
      <c r="IP207" s="247">
        <f>SUM(IO207,IP205)</f>
        <v>-1178</v>
      </c>
      <c r="IQ207" s="247">
        <f>SUM(IP207,IQ205)</f>
        <v>-1436</v>
      </c>
      <c r="IR207" s="247">
        <f>SUM(IQ207, -IR205)</f>
        <v>-2101</v>
      </c>
      <c r="IS207" s="247">
        <f>SUM(IR207,IS205)</f>
        <v>-2363</v>
      </c>
      <c r="IT207" s="247">
        <f>SUM(IS207,IT205)</f>
        <v>-2094</v>
      </c>
      <c r="IU207" s="247">
        <f>SUM(IT207,IU205)</f>
        <v>-2088</v>
      </c>
      <c r="IV207" s="247">
        <f>SUM(IU207,IV205)</f>
        <v>-2233</v>
      </c>
      <c r="IW207" s="247">
        <f>SUM(IV207,IW205)</f>
        <v>-1996</v>
      </c>
      <c r="IX207" s="247">
        <f>SUM(IW207,IX205)</f>
        <v>-1686</v>
      </c>
      <c r="IY207" s="247">
        <f>SUM(IX207,IY205)</f>
        <v>-2853</v>
      </c>
      <c r="IZ207" s="247">
        <f>SUM(IY207, -IZ205)</f>
        <v>-2605</v>
      </c>
      <c r="JA207" s="247">
        <f>SUM(IZ207, -JA205)</f>
        <v>-2951</v>
      </c>
      <c r="JB207" s="247">
        <f>SUM(JA207,JB205)</f>
        <v>-2926</v>
      </c>
      <c r="JC207" s="247">
        <f>SUM(JB207,JC205)</f>
        <v>-2534</v>
      </c>
      <c r="JD207" s="247">
        <f>SUM(JC207,JD205)</f>
        <v>-1914</v>
      </c>
      <c r="JE207" s="247">
        <f>SUM(JD207,JE205)</f>
        <v>-1957</v>
      </c>
      <c r="JF207" s="247">
        <f>SUM(JE207,JF205)</f>
        <v>-1965</v>
      </c>
      <c r="JG207" s="247">
        <f>SUM(JF207,JG205)</f>
        <v>-1363</v>
      </c>
      <c r="JH207" s="247">
        <f>SUM(JG207,JH205)</f>
        <v>-1543</v>
      </c>
      <c r="JI207" s="247">
        <f>SUM(JH207,JI205)</f>
        <v>-1456</v>
      </c>
      <c r="JJ207" s="247">
        <f>SUM(JI207,JJ205)</f>
        <v>-768</v>
      </c>
      <c r="JK207" s="247">
        <f>SUM(JJ207,JK205)</f>
        <v>-606</v>
      </c>
      <c r="JL207" s="247">
        <f>SUM(JK207,JL205)</f>
        <v>-974</v>
      </c>
      <c r="JM207" s="247">
        <f>SUM(JL207,JM205)</f>
        <v>-250</v>
      </c>
      <c r="JN207" s="247">
        <f>SUM(JM207,JN205)</f>
        <v>-471</v>
      </c>
      <c r="JO207" s="247">
        <f>SUM(JN207,JO205)</f>
        <v>-247</v>
      </c>
      <c r="JP207" s="247">
        <f>SUM(JO207,JP205)</f>
        <v>-371</v>
      </c>
      <c r="JQ207" s="247">
        <f>SUM(JP207,JQ205)</f>
        <v>-585</v>
      </c>
      <c r="JR207" s="247">
        <f>SUM(JQ207,JR205)</f>
        <v>-103</v>
      </c>
      <c r="JS207" s="247">
        <f>SUM(JR207,JS205)</f>
        <v>-394</v>
      </c>
      <c r="JT207" s="247">
        <f>SUM(JS207,JT205)</f>
        <v>-473</v>
      </c>
      <c r="JU207" s="247">
        <f>SUM(JT207,JU205)</f>
        <v>-737</v>
      </c>
      <c r="JV207" s="247">
        <f>SUM(JU207,JV205)</f>
        <v>-792</v>
      </c>
      <c r="JW207" s="247">
        <f>SUM(JV207,JW205)</f>
        <v>-675</v>
      </c>
      <c r="JX207" s="247">
        <f>SUM(JW207,JX205)</f>
        <v>-556</v>
      </c>
      <c r="JY207" s="247">
        <f>SUM(JX207, -JY205)</f>
        <v>-1027</v>
      </c>
      <c r="JZ207" s="247">
        <f>SUM(JY207,JZ205)</f>
        <v>-1127</v>
      </c>
      <c r="KA207" s="247">
        <f>SUM(JZ207,KA205)</f>
        <v>-972</v>
      </c>
      <c r="KB207" s="247">
        <f>SUM(KA207,KB205)</f>
        <v>-1170</v>
      </c>
      <c r="KC207" s="247">
        <f>SUM(KB207,KC205)</f>
        <v>-1343</v>
      </c>
      <c r="KD207" s="247">
        <f>SUM(KC207, -KD205)</f>
        <v>-1782</v>
      </c>
      <c r="KE207" s="247">
        <f>SUM(KD207,KE205)</f>
        <v>-1957</v>
      </c>
      <c r="KF207" s="247">
        <f>SUM(KE207,KF205)</f>
        <v>-1875</v>
      </c>
      <c r="KG207" s="247">
        <f>SUM(KF207,KG205)</f>
        <v>-1713</v>
      </c>
      <c r="KH207" s="247">
        <f>SUM(KG207,KH205)</f>
        <v>-899</v>
      </c>
      <c r="KI207" s="247">
        <f>SUM(KH207,KI205)</f>
        <v>-454</v>
      </c>
      <c r="KJ207" s="247">
        <f>SUM(KI207,KJ205)</f>
        <v>-112</v>
      </c>
      <c r="KK207" s="247">
        <f>SUM(KJ207,KK205)</f>
        <v>-346</v>
      </c>
      <c r="KL207" s="247">
        <f>SUM(KK207,KL205)</f>
        <v>-495</v>
      </c>
      <c r="KM207" s="247">
        <f>SUM(KL207,KM205)</f>
        <v>-561</v>
      </c>
      <c r="KN207" s="247">
        <f>SUM(KM207,KN205)</f>
        <v>-1095</v>
      </c>
      <c r="KO207" s="247">
        <f>SUM(KN207,KO205)</f>
        <v>-822</v>
      </c>
      <c r="KP207" s="247">
        <f>SUM(KO207,KP205)</f>
        <v>-1350</v>
      </c>
      <c r="KQ207" s="247">
        <f>SUM(KP207,KQ205)</f>
        <v>-1776</v>
      </c>
      <c r="KR207" s="247">
        <f>SUM(KQ207,KR205)</f>
        <v>-1973</v>
      </c>
      <c r="KS207" s="247">
        <f>SUM(KR207,KS205)</f>
        <v>-1880</v>
      </c>
      <c r="KT207" s="247">
        <f>SUM(KS207,KT205)</f>
        <v>-1770</v>
      </c>
      <c r="KU207" s="247">
        <f>SUM(KT207, -KU205)</f>
        <v>-2397</v>
      </c>
      <c r="KV207" s="247">
        <f>SUM(KU207,KV205)</f>
        <v>-2269</v>
      </c>
      <c r="KW207" s="247">
        <f>SUM(KV207,KW205)</f>
        <v>-2104</v>
      </c>
      <c r="KX207" s="247">
        <f>SUM(KW207,KX205)</f>
        <v>-1974</v>
      </c>
      <c r="KY207" s="247">
        <f>SUM(KX207,KY205)</f>
        <v>-2353</v>
      </c>
      <c r="KZ207" s="247">
        <f>SUM(KY207,KZ205)</f>
        <v>-2487</v>
      </c>
      <c r="LA207" s="247">
        <f>SUM(KZ207,LA205)</f>
        <v>-2544</v>
      </c>
      <c r="LB207" s="247">
        <f>SUM(LA207,LB205)</f>
        <v>-2455</v>
      </c>
      <c r="LC207" s="247">
        <f>SUM(LB207, -LC205)</f>
        <v>-2586</v>
      </c>
      <c r="LD207" s="247">
        <f>SUM(LC207, -LD205)</f>
        <v>-3160</v>
      </c>
      <c r="LE207" s="247">
        <f>SUM(LD207,LE205)</f>
        <v>-3364</v>
      </c>
      <c r="LF207" s="247">
        <f>SUM(LE207,LF205)</f>
        <v>-3517</v>
      </c>
      <c r="LG207" s="247">
        <f>SUM(LF207,LG205)</f>
        <v>-3396</v>
      </c>
      <c r="LH207" s="247">
        <f>SUM(LG207,LH205)</f>
        <v>-3206</v>
      </c>
      <c r="LI207" s="247">
        <f>SUM(LH207,LI205)</f>
        <v>-3006</v>
      </c>
      <c r="LJ207" s="247">
        <f>SUM(LI207,LJ205)</f>
        <v>-2556</v>
      </c>
      <c r="LK207" s="247">
        <f>SUM(LJ207,LK205)</f>
        <v>-2360</v>
      </c>
      <c r="LL207" s="247">
        <f>SUM(LK207,LL205)</f>
        <v>-1693</v>
      </c>
      <c r="LM207" s="247">
        <f>SUM(LL207,LM205)</f>
        <v>-1206</v>
      </c>
      <c r="LN207" s="247">
        <f>SUM(LM207,LN205)</f>
        <v>-1119</v>
      </c>
      <c r="LO207" s="247">
        <f>SUM(LN207,LO205)</f>
        <v>-1483</v>
      </c>
      <c r="LP207" s="247">
        <f>SUM(LO207,LP205)</f>
        <v>-1494</v>
      </c>
      <c r="LQ207" s="247">
        <f>SUM(LP207,LQ205)</f>
        <v>-1449</v>
      </c>
      <c r="LR207" s="247">
        <f>SUM(LQ207,LR205)</f>
        <v>-1449</v>
      </c>
      <c r="LS207" s="247">
        <f>SUM(LR207,LS205)</f>
        <v>-1199</v>
      </c>
      <c r="LT207" s="247">
        <f>SUM(LS207,LT205)</f>
        <v>-1320</v>
      </c>
      <c r="LU207" s="247">
        <f>SUM(LT207,LU205)</f>
        <v>-1605</v>
      </c>
      <c r="LV207" s="247">
        <f>SUM(LU207,LV205)</f>
        <v>-1279</v>
      </c>
      <c r="LW207" s="247">
        <f>SUM(LV207,LW205)</f>
        <v>-1196</v>
      </c>
      <c r="LX207" s="247">
        <f>SUM(LW207,LX205)</f>
        <v>-1408</v>
      </c>
      <c r="LY207" s="247">
        <f>SUM(LX207,LY205)</f>
        <v>-775</v>
      </c>
      <c r="LZ207" s="247">
        <f>SUM(LY207,LZ205)</f>
        <v>-1219</v>
      </c>
      <c r="MA207" s="247">
        <f>SUM(LZ207,MA205)</f>
        <v>-454</v>
      </c>
      <c r="MB207" s="247">
        <f>SUM(MA207,MB205)</f>
        <v>-1286</v>
      </c>
      <c r="MC207" s="247">
        <f>SUM(MB207,MC205)</f>
        <v>-1361</v>
      </c>
      <c r="MD207" s="247">
        <f>SUM(MC207,MD205)</f>
        <v>-913</v>
      </c>
      <c r="ME207" s="247">
        <f>SUM(MD207,ME205)</f>
        <v>-849</v>
      </c>
      <c r="MF207" s="247">
        <f>SUM(ME207,MF205)</f>
        <v>-972</v>
      </c>
      <c r="MG207" s="247">
        <f>SUM(MF207,MG205)</f>
        <v>-695</v>
      </c>
      <c r="MH207" s="247">
        <f>SUM(MG207,MH205)</f>
        <v>-511</v>
      </c>
      <c r="MI207" s="247">
        <f>SUM(MH207,MI205)</f>
        <v>-341</v>
      </c>
      <c r="MJ207" s="247">
        <f>SUM(MI207,MJ205)</f>
        <v>-483</v>
      </c>
      <c r="MK207" s="247">
        <f>SUM(MJ207,MK205)</f>
        <v>-603</v>
      </c>
      <c r="ML207" s="247">
        <f>SUM(MK207,ML205)</f>
        <v>-665</v>
      </c>
      <c r="MM207" s="247">
        <f>SUM(ML207, -MM205)</f>
        <v>-1384</v>
      </c>
      <c r="MN207" s="247">
        <f>SUM(MM207,MN205)</f>
        <v>-541</v>
      </c>
      <c r="MO207" s="247">
        <f>SUM(MN207,MO205)</f>
        <v>-142</v>
      </c>
      <c r="MP207" s="247">
        <f>SUM(MO207,MP205)</f>
        <v>1218</v>
      </c>
      <c r="MQ207" s="247">
        <f>SUM(MP207,MQ205)</f>
        <v>1464</v>
      </c>
      <c r="MR207" s="247">
        <f>SUM(MQ207,MR205)</f>
        <v>1257</v>
      </c>
      <c r="MS207" s="247">
        <f>SUM(MR207,MS205)</f>
        <v>1000</v>
      </c>
      <c r="MT207" s="247">
        <f>SUM(MS207,MT205)</f>
        <v>491</v>
      </c>
      <c r="MU207" s="247">
        <f>SUM(MT207,MU205)</f>
        <v>606</v>
      </c>
      <c r="MV207" s="247">
        <f>SUM(MU207,MV205)</f>
        <v>924</v>
      </c>
      <c r="MW207" s="247">
        <f>SUM(MV207,MW205)</f>
        <v>1058</v>
      </c>
      <c r="MX207" s="247">
        <f>SUM(MW207,MX205)</f>
        <v>1339</v>
      </c>
      <c r="MY207" s="247">
        <f>SUM(MX207,MY205)</f>
        <v>662</v>
      </c>
      <c r="MZ207" s="247">
        <f>SUM(MY207,MZ205)</f>
        <v>453</v>
      </c>
      <c r="NA207" s="247">
        <f>SUM(MZ207,NA205)</f>
        <v>291</v>
      </c>
      <c r="NB207" s="247">
        <f>SUM(NA207,NB205)</f>
        <v>291</v>
      </c>
      <c r="NC207" s="247">
        <f>SUM(NB207,NC205)</f>
        <v>291</v>
      </c>
      <c r="ND207" s="247">
        <f>SUM(NC207,ND205)</f>
        <v>291</v>
      </c>
      <c r="PT207" s="213"/>
    </row>
    <row r="208" spans="14:436" ht="15.75" thickBot="1" x14ac:dyDescent="0.3">
      <c r="N208" t="s">
        <v>0</v>
      </c>
      <c r="AG208" t="s">
        <v>0</v>
      </c>
      <c r="AH208" t="s">
        <v>0</v>
      </c>
      <c r="FF208" s="213"/>
      <c r="HH208" s="139">
        <v>43526</v>
      </c>
      <c r="HI208" s="139">
        <v>43527</v>
      </c>
      <c r="HJ208" s="139">
        <v>43528</v>
      </c>
      <c r="HK208" s="139">
        <v>43529</v>
      </c>
      <c r="HL208" s="139">
        <v>43896</v>
      </c>
      <c r="HM208" s="139">
        <v>43533</v>
      </c>
      <c r="HN208" s="139">
        <v>43534</v>
      </c>
      <c r="HO208" s="139">
        <v>43535</v>
      </c>
      <c r="HP208" s="139">
        <v>43536</v>
      </c>
      <c r="HQ208" s="139">
        <v>43537</v>
      </c>
      <c r="HR208" s="139">
        <v>43540</v>
      </c>
      <c r="HS208" s="139">
        <v>43541</v>
      </c>
      <c r="HT208" s="139">
        <v>43542</v>
      </c>
      <c r="HU208" s="139">
        <v>43543</v>
      </c>
      <c r="HV208" s="139">
        <v>43544</v>
      </c>
      <c r="HW208" s="139">
        <v>43547</v>
      </c>
      <c r="HX208" s="139">
        <v>43548</v>
      </c>
      <c r="HY208" s="139">
        <v>43549</v>
      </c>
      <c r="HZ208" s="139">
        <v>43550</v>
      </c>
      <c r="IA208" s="139">
        <v>43551</v>
      </c>
      <c r="IB208" s="139">
        <v>43554</v>
      </c>
      <c r="IC208" s="139">
        <v>43555</v>
      </c>
      <c r="ID208" s="139">
        <v>43556</v>
      </c>
      <c r="IE208" s="139">
        <v>43557</v>
      </c>
      <c r="IF208" s="139">
        <v>43558</v>
      </c>
      <c r="IG208" s="139">
        <v>43561</v>
      </c>
      <c r="IH208" s="139">
        <v>43562</v>
      </c>
      <c r="II208" s="139">
        <v>43563</v>
      </c>
      <c r="IJ208" s="139">
        <v>43564</v>
      </c>
      <c r="IK208" s="139">
        <v>43565</v>
      </c>
      <c r="IL208" s="139">
        <v>43568</v>
      </c>
      <c r="IM208" s="139">
        <v>43569</v>
      </c>
      <c r="IN208" s="139">
        <v>43570</v>
      </c>
      <c r="IO208" s="139">
        <v>43571</v>
      </c>
      <c r="IP208" s="139">
        <v>43572</v>
      </c>
      <c r="IQ208" s="139">
        <v>43575</v>
      </c>
      <c r="IR208" s="139">
        <v>43576</v>
      </c>
      <c r="IS208" s="139">
        <v>43577</v>
      </c>
      <c r="IT208" s="139">
        <v>43578</v>
      </c>
      <c r="IU208" s="139">
        <v>43579</v>
      </c>
      <c r="IV208" s="139">
        <v>43582</v>
      </c>
      <c r="IW208" s="139">
        <v>43583</v>
      </c>
      <c r="IX208" s="139">
        <v>43584</v>
      </c>
      <c r="IY208" s="139">
        <v>43585</v>
      </c>
      <c r="IZ208" s="139">
        <v>43586</v>
      </c>
      <c r="JA208" s="139">
        <v>43589</v>
      </c>
      <c r="JB208" s="139">
        <v>43590</v>
      </c>
      <c r="JC208" s="139">
        <v>43591</v>
      </c>
      <c r="JD208" s="139">
        <v>43592</v>
      </c>
      <c r="JE208" s="139">
        <v>43593</v>
      </c>
      <c r="JF208" s="139">
        <v>43596</v>
      </c>
      <c r="JG208" s="139">
        <v>43597</v>
      </c>
      <c r="JH208" s="139">
        <v>43598</v>
      </c>
      <c r="JI208" s="139">
        <v>43599</v>
      </c>
      <c r="JJ208" s="139">
        <v>43600</v>
      </c>
      <c r="JK208" s="139">
        <v>43603</v>
      </c>
      <c r="JL208" s="139">
        <v>43604</v>
      </c>
      <c r="JM208" s="139">
        <v>43605</v>
      </c>
      <c r="JN208" s="139">
        <v>43606</v>
      </c>
      <c r="JO208" s="139">
        <v>43607</v>
      </c>
      <c r="JP208" s="139">
        <v>43610</v>
      </c>
      <c r="JQ208" s="139">
        <v>43611</v>
      </c>
      <c r="JR208" s="139">
        <v>43612</v>
      </c>
      <c r="JS208" s="139">
        <v>43613</v>
      </c>
      <c r="JT208" s="139">
        <v>43614</v>
      </c>
      <c r="JU208" s="139">
        <v>43617</v>
      </c>
      <c r="JV208" s="139">
        <v>43618</v>
      </c>
      <c r="JW208" s="139">
        <v>43619</v>
      </c>
      <c r="JX208" s="139">
        <v>43620</v>
      </c>
      <c r="JY208" s="139" t="s">
        <v>29</v>
      </c>
      <c r="JZ208" s="139">
        <v>43624</v>
      </c>
      <c r="KA208" s="139">
        <v>43625</v>
      </c>
      <c r="KB208" s="139">
        <v>43626</v>
      </c>
      <c r="KC208" s="139">
        <v>43627</v>
      </c>
      <c r="KD208" s="139">
        <v>43628</v>
      </c>
      <c r="KE208" s="139">
        <v>43631</v>
      </c>
      <c r="KF208" s="139">
        <v>43632</v>
      </c>
      <c r="KG208" s="139">
        <v>43633</v>
      </c>
      <c r="KH208" s="139">
        <v>43634</v>
      </c>
      <c r="KI208" s="139">
        <v>43635</v>
      </c>
      <c r="KJ208" s="139">
        <v>43638</v>
      </c>
      <c r="KK208" s="139">
        <v>43639</v>
      </c>
      <c r="KL208" s="139">
        <v>43640</v>
      </c>
      <c r="KM208" s="139">
        <v>43641</v>
      </c>
      <c r="KN208" s="139">
        <v>43642</v>
      </c>
      <c r="KO208" s="139">
        <v>43645</v>
      </c>
      <c r="KP208" s="139">
        <v>43646</v>
      </c>
      <c r="KQ208" s="139">
        <v>43647</v>
      </c>
      <c r="KR208" s="139" t="s">
        <v>186</v>
      </c>
      <c r="KS208" s="139">
        <v>44015</v>
      </c>
      <c r="KT208" s="139">
        <v>43652</v>
      </c>
      <c r="KU208" s="139">
        <v>43653</v>
      </c>
      <c r="KV208" s="139">
        <v>43654</v>
      </c>
      <c r="KW208" s="139">
        <v>43655</v>
      </c>
      <c r="KX208" s="139">
        <v>43656</v>
      </c>
      <c r="KY208" s="139">
        <v>43659</v>
      </c>
      <c r="KZ208" s="139">
        <v>43660</v>
      </c>
      <c r="LA208" s="139">
        <v>43661</v>
      </c>
      <c r="LB208" s="139">
        <v>43662</v>
      </c>
      <c r="LC208" s="139">
        <v>43663</v>
      </c>
      <c r="LD208" s="139">
        <v>43666</v>
      </c>
      <c r="LE208" s="139">
        <v>43667</v>
      </c>
      <c r="LF208" s="139">
        <v>43668</v>
      </c>
      <c r="LG208" s="139">
        <v>43669</v>
      </c>
      <c r="LH208" s="139">
        <v>43670</v>
      </c>
      <c r="LI208" s="139">
        <v>43673</v>
      </c>
      <c r="LJ208" s="139">
        <v>43674</v>
      </c>
      <c r="LK208" s="139">
        <v>43675</v>
      </c>
      <c r="LL208" s="139">
        <v>43676</v>
      </c>
      <c r="LM208" s="139">
        <v>43677</v>
      </c>
      <c r="LN208" s="139">
        <v>44046</v>
      </c>
      <c r="LO208" s="139">
        <v>44047</v>
      </c>
      <c r="LP208" s="139">
        <v>44048</v>
      </c>
      <c r="LQ208" s="139">
        <v>44049</v>
      </c>
      <c r="LR208" s="139">
        <v>44050</v>
      </c>
      <c r="LS208" s="139">
        <v>44053</v>
      </c>
      <c r="LT208" s="139">
        <v>44054</v>
      </c>
      <c r="LU208" s="139">
        <v>44055</v>
      </c>
      <c r="LV208" s="139">
        <v>44056</v>
      </c>
      <c r="LW208" s="139">
        <v>44057</v>
      </c>
      <c r="LX208" s="139">
        <v>44060</v>
      </c>
      <c r="LY208" s="139">
        <v>44061</v>
      </c>
      <c r="LZ208" s="139">
        <v>44062</v>
      </c>
      <c r="MA208" s="139">
        <v>44063</v>
      </c>
      <c r="MB208" s="139">
        <v>44064</v>
      </c>
      <c r="MC208" s="139">
        <v>44067</v>
      </c>
      <c r="MD208" s="139">
        <v>44068</v>
      </c>
      <c r="ME208" s="139">
        <v>44069</v>
      </c>
      <c r="MF208" s="139">
        <v>44070</v>
      </c>
      <c r="MG208" s="139">
        <v>44071</v>
      </c>
      <c r="MH208" s="139">
        <v>44074</v>
      </c>
      <c r="MI208" s="139">
        <v>44075</v>
      </c>
      <c r="MJ208" s="139">
        <v>44076</v>
      </c>
      <c r="MK208" s="139">
        <v>44077</v>
      </c>
      <c r="ML208" s="139">
        <v>44078</v>
      </c>
      <c r="MM208" s="139">
        <v>44081</v>
      </c>
      <c r="MN208" s="139">
        <v>44082</v>
      </c>
      <c r="MO208" s="139">
        <v>44083</v>
      </c>
      <c r="MP208" s="139">
        <v>44084</v>
      </c>
      <c r="MQ208" s="139">
        <v>44085</v>
      </c>
      <c r="MR208" s="139">
        <v>44088</v>
      </c>
      <c r="MS208" s="139">
        <v>44089</v>
      </c>
      <c r="MT208" s="139">
        <v>44090</v>
      </c>
      <c r="MU208" s="139">
        <v>44091</v>
      </c>
      <c r="MV208" s="139">
        <v>44092</v>
      </c>
      <c r="MW208" s="139">
        <v>44095</v>
      </c>
      <c r="MX208" s="139">
        <v>44096</v>
      </c>
      <c r="MY208" s="139">
        <v>44097</v>
      </c>
      <c r="MZ208" s="139">
        <v>44098</v>
      </c>
      <c r="NA208" s="139">
        <v>44099</v>
      </c>
      <c r="NB208" s="139">
        <v>44102</v>
      </c>
      <c r="NC208" s="139">
        <v>44103</v>
      </c>
      <c r="ND208" s="139">
        <v>44104</v>
      </c>
      <c r="PT208" s="213"/>
    </row>
    <row r="209" spans="14:436" ht="15.75" thickBot="1" x14ac:dyDescent="0.3">
      <c r="FF209" s="213"/>
      <c r="HH209" s="228" t="s">
        <v>148</v>
      </c>
      <c r="HI209" s="242" t="s">
        <v>148</v>
      </c>
      <c r="HJ209" s="243" t="s">
        <v>148</v>
      </c>
      <c r="HK209" s="242" t="s">
        <v>148</v>
      </c>
      <c r="HL209" s="242" t="s">
        <v>142</v>
      </c>
      <c r="HM209" s="242" t="s">
        <v>142</v>
      </c>
      <c r="HN209" s="243" t="s">
        <v>142</v>
      </c>
      <c r="HO209" s="243" t="s">
        <v>142</v>
      </c>
      <c r="HP209" s="242" t="s">
        <v>142</v>
      </c>
      <c r="HQ209" s="242" t="s">
        <v>142</v>
      </c>
      <c r="HR209" s="242" t="s">
        <v>142</v>
      </c>
      <c r="HS209" s="243" t="s">
        <v>148</v>
      </c>
      <c r="HT209" s="242" t="s">
        <v>148</v>
      </c>
      <c r="HU209" s="243" t="s">
        <v>148</v>
      </c>
      <c r="HV209" s="243" t="s">
        <v>142</v>
      </c>
      <c r="HW209" s="243" t="s">
        <v>142</v>
      </c>
      <c r="HX209" s="243" t="s">
        <v>142</v>
      </c>
      <c r="HY209" s="243" t="s">
        <v>148</v>
      </c>
      <c r="HZ209" s="243" t="s">
        <v>145</v>
      </c>
      <c r="IA209" s="243" t="s">
        <v>148</v>
      </c>
      <c r="IB209" s="243" t="s">
        <v>145</v>
      </c>
      <c r="IC209" s="243" t="s">
        <v>148</v>
      </c>
      <c r="ID209" s="243" t="s">
        <v>145</v>
      </c>
      <c r="IE209" s="243" t="s">
        <v>142</v>
      </c>
      <c r="IF209" s="243" t="s">
        <v>142</v>
      </c>
      <c r="IG209" s="243" t="s">
        <v>142</v>
      </c>
      <c r="IH209" s="242" t="s">
        <v>142</v>
      </c>
      <c r="II209" s="243" t="s">
        <v>142</v>
      </c>
      <c r="IJ209" s="242" t="s">
        <v>142</v>
      </c>
      <c r="IK209" s="242" t="s">
        <v>145</v>
      </c>
      <c r="IL209" s="243" t="s">
        <v>148</v>
      </c>
      <c r="IM209" s="242" t="s">
        <v>148</v>
      </c>
      <c r="IN209" s="242" t="s">
        <v>145</v>
      </c>
      <c r="IO209" s="242" t="s">
        <v>145</v>
      </c>
      <c r="IP209" s="242" t="s">
        <v>148</v>
      </c>
      <c r="IQ209" s="242" t="s">
        <v>145</v>
      </c>
      <c r="IR209" s="242" t="s">
        <v>144</v>
      </c>
      <c r="IS209" s="243" t="s">
        <v>144</v>
      </c>
      <c r="IT209" s="243" t="s">
        <v>148</v>
      </c>
      <c r="IU209" s="243" t="s">
        <v>148</v>
      </c>
      <c r="IV209" s="243" t="s">
        <v>151</v>
      </c>
      <c r="IW209" s="243" t="s">
        <v>151</v>
      </c>
      <c r="IX209" s="243" t="s">
        <v>151</v>
      </c>
      <c r="IY209" s="242" t="s">
        <v>142</v>
      </c>
      <c r="IZ209" s="242" t="s">
        <v>148</v>
      </c>
      <c r="JA209" s="242" t="s">
        <v>144</v>
      </c>
      <c r="JB209" s="243" t="s">
        <v>145</v>
      </c>
      <c r="JC209" s="243" t="s">
        <v>145</v>
      </c>
      <c r="JD209" s="243" t="s">
        <v>148</v>
      </c>
      <c r="JE209" s="243" t="s">
        <v>143</v>
      </c>
      <c r="JF209" s="242" t="s">
        <v>143</v>
      </c>
      <c r="JG209" s="242" t="s">
        <v>144</v>
      </c>
      <c r="JH209" s="242" t="s">
        <v>148</v>
      </c>
      <c r="JI209" s="242" t="s">
        <v>148</v>
      </c>
      <c r="JJ209" s="242" t="s">
        <v>142</v>
      </c>
      <c r="JK209" s="243" t="s">
        <v>144</v>
      </c>
      <c r="JL209" s="243" t="s">
        <v>144</v>
      </c>
      <c r="JM209" s="242" t="s">
        <v>144</v>
      </c>
      <c r="JN209" s="243" t="s">
        <v>145</v>
      </c>
      <c r="JO209" s="242" t="s">
        <v>145</v>
      </c>
      <c r="JP209" s="243" t="s">
        <v>148</v>
      </c>
      <c r="JQ209" s="243" t="s">
        <v>145</v>
      </c>
      <c r="JR209" s="243" t="s">
        <v>145</v>
      </c>
      <c r="JS209" s="242" t="s">
        <v>145</v>
      </c>
      <c r="JT209" s="242" t="s">
        <v>145</v>
      </c>
      <c r="JU209" s="243" t="s">
        <v>148</v>
      </c>
      <c r="JV209" s="243" t="s">
        <v>148</v>
      </c>
      <c r="JW209" s="243" t="s">
        <v>148</v>
      </c>
      <c r="JX209" s="242" t="s">
        <v>148</v>
      </c>
      <c r="JY209" s="243" t="s">
        <v>148</v>
      </c>
      <c r="JZ209" s="243" t="s">
        <v>148</v>
      </c>
      <c r="KA209" s="242" t="s">
        <v>148</v>
      </c>
      <c r="KB209" s="242" t="s">
        <v>148</v>
      </c>
      <c r="KC209" s="242" t="s">
        <v>148</v>
      </c>
      <c r="KD209" s="243" t="s">
        <v>142</v>
      </c>
      <c r="KE209" s="243" t="s">
        <v>149</v>
      </c>
      <c r="KF209" s="243" t="s">
        <v>142</v>
      </c>
      <c r="KG209" s="242" t="s">
        <v>148</v>
      </c>
      <c r="KH209" s="242" t="s">
        <v>142</v>
      </c>
      <c r="KI209" s="242" t="s">
        <v>149</v>
      </c>
      <c r="KJ209" s="243" t="s">
        <v>142</v>
      </c>
      <c r="KK209" s="243" t="s">
        <v>142</v>
      </c>
      <c r="KL209" s="242" t="s">
        <v>142</v>
      </c>
      <c r="KM209" s="243" t="s">
        <v>151</v>
      </c>
      <c r="KN209" s="242" t="s">
        <v>151</v>
      </c>
      <c r="KO209" s="243" t="s">
        <v>151</v>
      </c>
      <c r="KP209" s="243" t="s">
        <v>151</v>
      </c>
      <c r="KQ209" s="243" t="s">
        <v>151</v>
      </c>
      <c r="KR209" s="243" t="s">
        <v>148</v>
      </c>
      <c r="KS209" s="243" t="s">
        <v>148</v>
      </c>
      <c r="KT209" s="243" t="s">
        <v>148</v>
      </c>
      <c r="KU209" s="242" t="s">
        <v>145</v>
      </c>
      <c r="KV209" s="242" t="s">
        <v>145</v>
      </c>
      <c r="KW209" s="243" t="s">
        <v>145</v>
      </c>
      <c r="KX209" s="243" t="s">
        <v>145</v>
      </c>
      <c r="KY209" s="242" t="s">
        <v>145</v>
      </c>
      <c r="KZ209" s="242" t="s">
        <v>144</v>
      </c>
      <c r="LA209" s="243" t="s">
        <v>142</v>
      </c>
      <c r="LB209" s="243" t="s">
        <v>151</v>
      </c>
      <c r="LC209" s="242" t="s">
        <v>145</v>
      </c>
      <c r="LD209" s="243" t="s">
        <v>145</v>
      </c>
      <c r="LE209" s="242" t="s">
        <v>145</v>
      </c>
      <c r="LF209" s="242" t="s">
        <v>144</v>
      </c>
      <c r="LG209" s="242" t="s">
        <v>148</v>
      </c>
      <c r="LH209" s="242" t="s">
        <v>142</v>
      </c>
      <c r="LI209" s="243" t="s">
        <v>149</v>
      </c>
      <c r="LJ209" s="243" t="s">
        <v>148</v>
      </c>
      <c r="LK209" s="242" t="s">
        <v>148</v>
      </c>
      <c r="LL209" s="242" t="s">
        <v>148</v>
      </c>
      <c r="LM209" s="243" t="s">
        <v>148</v>
      </c>
      <c r="LN209" s="243" t="s">
        <v>148</v>
      </c>
      <c r="LO209" s="243" t="s">
        <v>148</v>
      </c>
      <c r="LP209" s="242" t="s">
        <v>143</v>
      </c>
      <c r="LQ209" s="243" t="s">
        <v>148</v>
      </c>
      <c r="LR209" s="242" t="s">
        <v>148</v>
      </c>
      <c r="LS209" s="243" t="s">
        <v>142</v>
      </c>
      <c r="LT209" s="243" t="s">
        <v>143</v>
      </c>
      <c r="LU209" s="242" t="s">
        <v>148</v>
      </c>
      <c r="LV209" s="242" t="s">
        <v>142</v>
      </c>
      <c r="LW209" s="242" t="s">
        <v>142</v>
      </c>
      <c r="LX209" s="243" t="s">
        <v>142</v>
      </c>
      <c r="LY209" s="243" t="s">
        <v>145</v>
      </c>
      <c r="LZ209" s="243" t="s">
        <v>145</v>
      </c>
      <c r="MA209" s="242" t="s">
        <v>144</v>
      </c>
      <c r="MB209" s="243" t="s">
        <v>145</v>
      </c>
      <c r="MC209" s="242" t="s">
        <v>145</v>
      </c>
      <c r="MD209" s="242" t="s">
        <v>148</v>
      </c>
      <c r="ME209" s="243" t="s">
        <v>145</v>
      </c>
      <c r="MF209" s="243" t="s">
        <v>145</v>
      </c>
      <c r="MG209" s="243" t="s">
        <v>145</v>
      </c>
      <c r="MH209" s="243" t="s">
        <v>148</v>
      </c>
      <c r="MI209" s="243" t="s">
        <v>148</v>
      </c>
      <c r="MJ209" s="243" t="s">
        <v>148</v>
      </c>
      <c r="MK209" s="242" t="s">
        <v>142</v>
      </c>
      <c r="ML209" s="243" t="s">
        <v>151</v>
      </c>
      <c r="MM209" s="243" t="s">
        <v>151</v>
      </c>
      <c r="MN209" s="242" t="s">
        <v>149</v>
      </c>
      <c r="MO209" s="242" t="s">
        <v>142</v>
      </c>
      <c r="MP209" s="242" t="s">
        <v>144</v>
      </c>
      <c r="MQ209" s="242" t="s">
        <v>151</v>
      </c>
      <c r="MR209" s="242" t="s">
        <v>151</v>
      </c>
      <c r="MS209" s="243" t="s">
        <v>148</v>
      </c>
      <c r="MT209" s="243" t="s">
        <v>145</v>
      </c>
      <c r="MU209" s="243" t="s">
        <v>145</v>
      </c>
      <c r="MV209" s="243" t="s">
        <v>144</v>
      </c>
      <c r="MW209" s="242" t="s">
        <v>144</v>
      </c>
      <c r="MX209" s="243" t="s">
        <v>144</v>
      </c>
      <c r="MY209" s="243" t="s">
        <v>190</v>
      </c>
      <c r="MZ209" s="243" t="s">
        <v>145</v>
      </c>
      <c r="NA209" s="243" t="s">
        <v>148</v>
      </c>
      <c r="PT209" s="213"/>
    </row>
    <row r="210" spans="14:436" x14ac:dyDescent="0.25">
      <c r="FF210" s="213"/>
      <c r="HH210" s="195" t="s">
        <v>6</v>
      </c>
      <c r="HI210" s="195" t="s">
        <v>6</v>
      </c>
      <c r="HJ210" s="195" t="s">
        <v>6</v>
      </c>
      <c r="HK210" s="195" t="s">
        <v>6</v>
      </c>
      <c r="HL210" s="195" t="s">
        <v>6</v>
      </c>
      <c r="HM210" s="195" t="s">
        <v>6</v>
      </c>
      <c r="HN210" s="195" t="s">
        <v>6</v>
      </c>
      <c r="HO210" s="195" t="s">
        <v>6</v>
      </c>
      <c r="HP210" s="195" t="s">
        <v>6</v>
      </c>
      <c r="HQ210" s="195" t="s">
        <v>6</v>
      </c>
      <c r="HR210" s="195" t="s">
        <v>6</v>
      </c>
      <c r="HS210" s="195" t="s">
        <v>6</v>
      </c>
      <c r="HT210" s="195" t="s">
        <v>6</v>
      </c>
      <c r="HU210" s="195" t="s">
        <v>6</v>
      </c>
      <c r="HV210" s="195" t="s">
        <v>6</v>
      </c>
      <c r="HW210" s="195" t="s">
        <v>6</v>
      </c>
      <c r="HX210" s="195" t="s">
        <v>6</v>
      </c>
      <c r="HY210" s="195" t="s">
        <v>6</v>
      </c>
      <c r="HZ210" s="195" t="s">
        <v>6</v>
      </c>
      <c r="IA210" s="195" t="s">
        <v>6</v>
      </c>
      <c r="IB210" s="195" t="s">
        <v>6</v>
      </c>
      <c r="IC210" s="195" t="s">
        <v>6</v>
      </c>
      <c r="ID210" s="195" t="s">
        <v>6</v>
      </c>
      <c r="IE210" s="195" t="s">
        <v>6</v>
      </c>
      <c r="IF210" s="195" t="s">
        <v>6</v>
      </c>
      <c r="IG210" s="195" t="s">
        <v>6</v>
      </c>
      <c r="IH210" s="195" t="s">
        <v>6</v>
      </c>
      <c r="II210" s="195" t="s">
        <v>6</v>
      </c>
      <c r="IJ210" s="195" t="s">
        <v>6</v>
      </c>
      <c r="IK210" s="195" t="s">
        <v>6</v>
      </c>
      <c r="IL210" s="195" t="s">
        <v>6</v>
      </c>
      <c r="IM210" s="195" t="s">
        <v>6</v>
      </c>
      <c r="IN210" s="195" t="s">
        <v>6</v>
      </c>
      <c r="IO210" s="195" t="s">
        <v>6</v>
      </c>
      <c r="IP210" s="195" t="s">
        <v>6</v>
      </c>
      <c r="IQ210" s="195" t="s">
        <v>6</v>
      </c>
      <c r="IR210" s="195" t="s">
        <v>6</v>
      </c>
      <c r="IS210" s="195" t="s">
        <v>6</v>
      </c>
      <c r="IT210" s="195" t="s">
        <v>6</v>
      </c>
      <c r="IU210" s="195" t="s">
        <v>6</v>
      </c>
      <c r="IV210" s="195" t="s">
        <v>6</v>
      </c>
      <c r="IW210" s="195" t="s">
        <v>6</v>
      </c>
      <c r="IX210" s="195" t="s">
        <v>6</v>
      </c>
      <c r="IY210" s="195" t="s">
        <v>6</v>
      </c>
      <c r="IZ210" s="195" t="s">
        <v>6</v>
      </c>
      <c r="JA210" s="195" t="s">
        <v>6</v>
      </c>
      <c r="JB210" s="195" t="s">
        <v>6</v>
      </c>
      <c r="JC210" s="195" t="s">
        <v>6</v>
      </c>
      <c r="JD210" s="195" t="s">
        <v>6</v>
      </c>
      <c r="JE210" s="195" t="s">
        <v>6</v>
      </c>
      <c r="JF210" s="195" t="s">
        <v>6</v>
      </c>
      <c r="JG210" s="195" t="s">
        <v>6</v>
      </c>
      <c r="JH210" s="195" t="s">
        <v>6</v>
      </c>
      <c r="JI210" s="195" t="s">
        <v>6</v>
      </c>
      <c r="JJ210" s="195" t="s">
        <v>6</v>
      </c>
      <c r="JK210" s="195" t="s">
        <v>6</v>
      </c>
      <c r="JL210" s="195" t="s">
        <v>6</v>
      </c>
      <c r="JM210" s="195" t="s">
        <v>6</v>
      </c>
      <c r="JN210" s="195" t="s">
        <v>6</v>
      </c>
      <c r="JO210" s="195" t="s">
        <v>6</v>
      </c>
      <c r="JP210" s="195" t="s">
        <v>6</v>
      </c>
      <c r="JQ210" s="195" t="s">
        <v>6</v>
      </c>
      <c r="JR210" s="195" t="s">
        <v>6</v>
      </c>
      <c r="JS210" s="195" t="s">
        <v>6</v>
      </c>
      <c r="JT210" s="195" t="s">
        <v>6</v>
      </c>
      <c r="JU210" s="195" t="s">
        <v>6</v>
      </c>
      <c r="JV210" s="195" t="s">
        <v>6</v>
      </c>
      <c r="JW210" s="195" t="s">
        <v>6</v>
      </c>
      <c r="JX210" s="195" t="s">
        <v>6</v>
      </c>
      <c r="JY210" s="195" t="s">
        <v>6</v>
      </c>
      <c r="JZ210" s="195" t="s">
        <v>6</v>
      </c>
      <c r="KA210" s="195" t="s">
        <v>6</v>
      </c>
      <c r="KB210" s="195" t="s">
        <v>6</v>
      </c>
      <c r="KC210" s="195" t="s">
        <v>6</v>
      </c>
      <c r="KD210" s="195" t="s">
        <v>6</v>
      </c>
      <c r="KE210" s="195" t="s">
        <v>6</v>
      </c>
      <c r="KF210" s="195" t="s">
        <v>6</v>
      </c>
      <c r="KG210" s="195" t="s">
        <v>6</v>
      </c>
      <c r="KH210" s="195" t="s">
        <v>6</v>
      </c>
      <c r="KI210" s="195" t="s">
        <v>6</v>
      </c>
      <c r="KJ210" s="195" t="s">
        <v>6</v>
      </c>
      <c r="KK210" s="195" t="s">
        <v>6</v>
      </c>
      <c r="KL210" s="195" t="s">
        <v>6</v>
      </c>
      <c r="KM210" s="195" t="s">
        <v>6</v>
      </c>
      <c r="KN210" s="195" t="s">
        <v>6</v>
      </c>
      <c r="KO210" s="195" t="s">
        <v>6</v>
      </c>
      <c r="KP210" s="195" t="s">
        <v>6</v>
      </c>
      <c r="KQ210" s="195" t="s">
        <v>6</v>
      </c>
      <c r="KR210" s="195" t="s">
        <v>6</v>
      </c>
      <c r="KS210" s="195" t="s">
        <v>6</v>
      </c>
      <c r="KT210" s="195" t="s">
        <v>6</v>
      </c>
      <c r="KU210" s="195" t="s">
        <v>6</v>
      </c>
      <c r="KV210" s="195" t="s">
        <v>6</v>
      </c>
      <c r="KW210" s="195" t="s">
        <v>6</v>
      </c>
      <c r="KX210" s="195" t="s">
        <v>6</v>
      </c>
      <c r="KY210" s="195" t="s">
        <v>6</v>
      </c>
      <c r="KZ210" s="195" t="s">
        <v>6</v>
      </c>
      <c r="LA210" s="195" t="s">
        <v>6</v>
      </c>
      <c r="LB210" s="195" t="s">
        <v>6</v>
      </c>
      <c r="LC210" s="195" t="s">
        <v>6</v>
      </c>
      <c r="LD210" s="195" t="s">
        <v>6</v>
      </c>
      <c r="LE210" s="195" t="s">
        <v>6</v>
      </c>
      <c r="LF210" s="195" t="s">
        <v>6</v>
      </c>
      <c r="LG210" s="195" t="s">
        <v>6</v>
      </c>
      <c r="LH210" s="195" t="s">
        <v>6</v>
      </c>
      <c r="LI210" s="195" t="s">
        <v>6</v>
      </c>
      <c r="LJ210" s="195" t="s">
        <v>6</v>
      </c>
      <c r="LK210" s="195" t="s">
        <v>6</v>
      </c>
      <c r="LL210" s="195" t="s">
        <v>6</v>
      </c>
      <c r="LM210" s="195" t="s">
        <v>6</v>
      </c>
      <c r="LN210" s="195" t="s">
        <v>6</v>
      </c>
      <c r="LO210" s="195" t="s">
        <v>6</v>
      </c>
      <c r="LP210" s="195" t="s">
        <v>6</v>
      </c>
      <c r="LQ210" s="195" t="s">
        <v>6</v>
      </c>
      <c r="LR210" s="195" t="s">
        <v>6</v>
      </c>
      <c r="LS210" s="195" t="s">
        <v>6</v>
      </c>
      <c r="LT210" s="195" t="s">
        <v>6</v>
      </c>
      <c r="LU210" s="195" t="s">
        <v>6</v>
      </c>
      <c r="LV210" s="195" t="s">
        <v>6</v>
      </c>
      <c r="LW210" s="195" t="s">
        <v>6</v>
      </c>
      <c r="LX210" s="195" t="s">
        <v>6</v>
      </c>
      <c r="LY210" s="195" t="s">
        <v>6</v>
      </c>
      <c r="LZ210" s="195" t="s">
        <v>6</v>
      </c>
      <c r="MA210" s="195" t="s">
        <v>6</v>
      </c>
      <c r="MB210" s="195" t="s">
        <v>6</v>
      </c>
      <c r="MC210" s="195" t="s">
        <v>6</v>
      </c>
      <c r="MD210" s="195" t="s">
        <v>6</v>
      </c>
      <c r="ME210" s="195" t="s">
        <v>6</v>
      </c>
      <c r="MF210" s="195" t="s">
        <v>6</v>
      </c>
      <c r="MG210" s="195" t="s">
        <v>6</v>
      </c>
      <c r="MH210" s="195" t="s">
        <v>6</v>
      </c>
      <c r="MI210" s="195" t="s">
        <v>6</v>
      </c>
      <c r="MJ210" s="195" t="s">
        <v>6</v>
      </c>
      <c r="MK210" s="195" t="s">
        <v>6</v>
      </c>
      <c r="ML210" s="195" t="s">
        <v>6</v>
      </c>
      <c r="MM210" s="195" t="s">
        <v>6</v>
      </c>
      <c r="MN210" s="195" t="s">
        <v>6</v>
      </c>
      <c r="MO210" s="195" t="s">
        <v>6</v>
      </c>
      <c r="MP210" s="195" t="s">
        <v>6</v>
      </c>
      <c r="MQ210" s="195" t="s">
        <v>6</v>
      </c>
      <c r="MR210" s="195" t="s">
        <v>6</v>
      </c>
      <c r="MS210" s="195" t="s">
        <v>6</v>
      </c>
      <c r="MT210" s="195" t="s">
        <v>6</v>
      </c>
      <c r="MU210" s="195" t="s">
        <v>6</v>
      </c>
      <c r="MV210" s="195" t="s">
        <v>6</v>
      </c>
      <c r="MW210" s="195" t="s">
        <v>6</v>
      </c>
      <c r="MX210" s="195" t="s">
        <v>6</v>
      </c>
      <c r="MY210" s="195" t="s">
        <v>6</v>
      </c>
      <c r="MZ210" s="195" t="s">
        <v>6</v>
      </c>
      <c r="NA210" s="195" t="s">
        <v>6</v>
      </c>
      <c r="PT210" s="213"/>
    </row>
    <row r="211" spans="14:436" ht="15.75" thickBot="1" x14ac:dyDescent="0.3">
      <c r="FF211" s="213"/>
      <c r="HH211" s="231">
        <v>255</v>
      </c>
      <c r="HI211" s="231">
        <v>261</v>
      </c>
      <c r="HJ211" s="231">
        <v>232</v>
      </c>
      <c r="HK211" s="231">
        <v>252</v>
      </c>
      <c r="HL211" s="231">
        <v>295</v>
      </c>
      <c r="HM211" s="231">
        <v>358</v>
      </c>
      <c r="HN211" s="231">
        <v>350</v>
      </c>
      <c r="HO211" s="231">
        <v>342</v>
      </c>
      <c r="HP211" s="231">
        <v>372</v>
      </c>
      <c r="HQ211" s="231">
        <v>385</v>
      </c>
      <c r="HR211" s="231">
        <v>401</v>
      </c>
      <c r="HS211" s="231">
        <v>376</v>
      </c>
      <c r="HT211" s="231">
        <v>426</v>
      </c>
      <c r="HU211" s="231">
        <v>372</v>
      </c>
      <c r="HV211" s="231">
        <v>280</v>
      </c>
      <c r="HW211" s="231">
        <v>235</v>
      </c>
      <c r="HX211" s="231">
        <v>156</v>
      </c>
      <c r="HY211" s="231">
        <v>88</v>
      </c>
      <c r="HZ211" s="231">
        <v>46</v>
      </c>
      <c r="IA211" s="231">
        <v>30</v>
      </c>
      <c r="IB211" s="143">
        <v>18</v>
      </c>
      <c r="IC211" s="143">
        <v>60</v>
      </c>
      <c r="ID211" s="143">
        <v>86</v>
      </c>
      <c r="IE211" s="143">
        <v>144</v>
      </c>
      <c r="IF211" s="143">
        <v>144</v>
      </c>
      <c r="IG211" s="143">
        <v>160</v>
      </c>
      <c r="IH211" s="143">
        <v>135</v>
      </c>
      <c r="II211" s="143">
        <v>144</v>
      </c>
      <c r="IJ211" s="143">
        <v>141</v>
      </c>
      <c r="IK211" s="143">
        <v>130</v>
      </c>
      <c r="IL211" s="143">
        <v>151</v>
      </c>
      <c r="IM211" s="143">
        <v>133</v>
      </c>
      <c r="IN211" s="143">
        <v>79</v>
      </c>
      <c r="IO211" s="143">
        <v>70</v>
      </c>
      <c r="IP211" s="143">
        <v>67</v>
      </c>
      <c r="IQ211" s="143">
        <v>46</v>
      </c>
      <c r="IR211" s="143">
        <v>3</v>
      </c>
      <c r="IS211" s="143">
        <v>8</v>
      </c>
      <c r="IT211" s="143">
        <v>61</v>
      </c>
      <c r="IU211" s="143">
        <v>72</v>
      </c>
      <c r="IV211" s="143">
        <v>126</v>
      </c>
      <c r="IW211" s="143">
        <v>150</v>
      </c>
      <c r="IX211" s="143">
        <v>186</v>
      </c>
      <c r="IY211" s="143">
        <v>133</v>
      </c>
      <c r="IZ211" s="143">
        <v>22</v>
      </c>
      <c r="JA211" s="231">
        <v>18</v>
      </c>
      <c r="JB211" s="143">
        <v>20</v>
      </c>
      <c r="JC211" s="143">
        <v>32</v>
      </c>
      <c r="JD211" s="143">
        <v>57</v>
      </c>
      <c r="JE211" s="143">
        <v>67</v>
      </c>
      <c r="JF211" s="143">
        <v>40</v>
      </c>
      <c r="JG211" s="231">
        <v>17</v>
      </c>
      <c r="JH211" s="231">
        <v>39</v>
      </c>
      <c r="JI211" s="231">
        <v>40</v>
      </c>
      <c r="JJ211" s="231">
        <v>85</v>
      </c>
      <c r="JK211" s="231">
        <v>43</v>
      </c>
      <c r="JL211" s="231">
        <v>9</v>
      </c>
      <c r="JM211" s="231">
        <v>18</v>
      </c>
      <c r="JN211" s="143">
        <v>8</v>
      </c>
      <c r="JO211" s="143">
        <v>5</v>
      </c>
      <c r="JP211" s="143">
        <v>11</v>
      </c>
      <c r="JQ211" s="143">
        <v>33</v>
      </c>
      <c r="JR211" s="143">
        <v>52</v>
      </c>
      <c r="JS211" s="143">
        <v>46</v>
      </c>
      <c r="JT211" s="143">
        <v>21</v>
      </c>
      <c r="JU211" s="143">
        <v>71</v>
      </c>
      <c r="JV211" s="143">
        <v>130</v>
      </c>
      <c r="JW211" s="143">
        <v>161</v>
      </c>
      <c r="JX211" s="143">
        <v>139</v>
      </c>
      <c r="JY211" s="143">
        <v>189</v>
      </c>
      <c r="JZ211" s="143">
        <v>198</v>
      </c>
      <c r="KA211" s="143">
        <v>132</v>
      </c>
      <c r="KB211" s="143">
        <v>49</v>
      </c>
      <c r="KC211" s="231">
        <v>66</v>
      </c>
      <c r="KD211" s="231">
        <v>66</v>
      </c>
      <c r="KE211" s="231">
        <v>61</v>
      </c>
      <c r="KF211" s="231">
        <v>51</v>
      </c>
      <c r="KG211" s="231">
        <v>66</v>
      </c>
      <c r="KH211" s="231">
        <v>77</v>
      </c>
      <c r="KI211" s="231">
        <v>87</v>
      </c>
      <c r="KJ211" s="231">
        <v>80</v>
      </c>
      <c r="KK211" s="231">
        <v>73</v>
      </c>
      <c r="KL211" s="231">
        <v>91</v>
      </c>
      <c r="KM211" s="231">
        <v>90</v>
      </c>
      <c r="KN211" s="231">
        <v>104</v>
      </c>
      <c r="KO211" s="231">
        <v>83</v>
      </c>
      <c r="KP211" s="231">
        <v>78</v>
      </c>
      <c r="KQ211" s="231">
        <v>63</v>
      </c>
      <c r="KR211" s="231">
        <v>51</v>
      </c>
      <c r="KS211" s="231">
        <v>32</v>
      </c>
      <c r="KT211" s="231">
        <v>30</v>
      </c>
      <c r="KU211" s="231">
        <v>30</v>
      </c>
      <c r="KV211" s="231">
        <v>36</v>
      </c>
      <c r="KW211" s="231">
        <v>32</v>
      </c>
      <c r="KX211" s="231">
        <v>13</v>
      </c>
      <c r="KY211" s="231">
        <v>14</v>
      </c>
      <c r="KZ211" s="231">
        <v>14</v>
      </c>
      <c r="LA211" s="143">
        <v>49</v>
      </c>
      <c r="LB211" s="143">
        <v>67</v>
      </c>
      <c r="LC211" s="143">
        <v>24</v>
      </c>
      <c r="LD211" s="143">
        <v>22</v>
      </c>
      <c r="LE211" s="143">
        <v>18</v>
      </c>
      <c r="LF211" s="231">
        <v>5</v>
      </c>
      <c r="LG211" s="231">
        <v>59</v>
      </c>
      <c r="LH211" s="231">
        <v>101</v>
      </c>
      <c r="LI211" s="231">
        <v>73</v>
      </c>
      <c r="LJ211" s="231">
        <v>61</v>
      </c>
      <c r="LK211" s="231">
        <v>87</v>
      </c>
      <c r="LL211" s="231">
        <v>109</v>
      </c>
      <c r="LM211" s="231">
        <v>102</v>
      </c>
      <c r="LN211" s="231">
        <v>62</v>
      </c>
      <c r="LO211" s="231">
        <v>59</v>
      </c>
      <c r="LP211" s="231">
        <v>74</v>
      </c>
      <c r="LQ211" s="231">
        <v>52</v>
      </c>
      <c r="LR211" s="231">
        <v>66</v>
      </c>
      <c r="LS211" s="231">
        <v>42</v>
      </c>
      <c r="LT211" s="231">
        <v>27</v>
      </c>
      <c r="LU211" s="231">
        <v>56</v>
      </c>
      <c r="LV211" s="231">
        <v>86</v>
      </c>
      <c r="LW211" s="231">
        <v>93</v>
      </c>
      <c r="LX211" s="231">
        <v>86</v>
      </c>
      <c r="LY211" s="231">
        <v>61</v>
      </c>
      <c r="LZ211" s="143">
        <v>7</v>
      </c>
      <c r="MA211" s="231">
        <v>4</v>
      </c>
      <c r="MB211" s="143">
        <v>4</v>
      </c>
      <c r="MC211" s="231">
        <v>3</v>
      </c>
      <c r="MD211" s="231">
        <v>25</v>
      </c>
      <c r="ME211" s="231">
        <v>0</v>
      </c>
      <c r="MF211" s="143">
        <v>14</v>
      </c>
      <c r="MG211" s="143">
        <v>50</v>
      </c>
      <c r="MH211" s="143">
        <v>63</v>
      </c>
      <c r="MI211" s="143">
        <v>117</v>
      </c>
      <c r="MJ211" s="143">
        <v>134</v>
      </c>
      <c r="MK211" s="143">
        <v>96</v>
      </c>
      <c r="ML211" s="143">
        <v>108</v>
      </c>
      <c r="MM211" s="143">
        <v>109</v>
      </c>
      <c r="MN211" s="143">
        <v>67</v>
      </c>
      <c r="MO211" s="143">
        <v>17</v>
      </c>
      <c r="MP211" s="231">
        <v>61</v>
      </c>
      <c r="MQ211" s="231">
        <v>102</v>
      </c>
      <c r="MR211" s="231">
        <v>104</v>
      </c>
      <c r="MS211" s="231">
        <v>93</v>
      </c>
      <c r="MT211" s="231">
        <v>50</v>
      </c>
      <c r="MU211" s="231">
        <v>21</v>
      </c>
      <c r="MV211" s="143">
        <v>13</v>
      </c>
      <c r="MW211" s="143">
        <v>11</v>
      </c>
      <c r="MX211" s="143">
        <v>24</v>
      </c>
      <c r="MY211" s="143">
        <v>27</v>
      </c>
      <c r="MZ211" s="143">
        <v>52</v>
      </c>
      <c r="NA211" s="143">
        <v>67</v>
      </c>
      <c r="PT211" s="213"/>
    </row>
    <row r="212" spans="14:436" ht="15.75" thickBot="1" x14ac:dyDescent="0.3">
      <c r="FF212" s="213"/>
      <c r="HH212" s="95">
        <v>359</v>
      </c>
      <c r="HI212" s="95">
        <v>-52</v>
      </c>
      <c r="HJ212" s="95">
        <v>-93</v>
      </c>
      <c r="HK212" s="95">
        <v>485</v>
      </c>
      <c r="HL212" s="95">
        <v>150</v>
      </c>
      <c r="HM212" s="95">
        <v>571</v>
      </c>
      <c r="HN212" s="95">
        <v>-118</v>
      </c>
      <c r="HO212" s="95">
        <v>135</v>
      </c>
      <c r="HP212" s="95">
        <v>410</v>
      </c>
      <c r="HQ212" s="95">
        <v>312</v>
      </c>
      <c r="HR212" s="95">
        <v>135</v>
      </c>
      <c r="HS212" s="95">
        <v>-44</v>
      </c>
      <c r="HT212" s="95">
        <v>624</v>
      </c>
      <c r="HU212" s="95">
        <v>-361</v>
      </c>
      <c r="HV212" s="95">
        <v>-272</v>
      </c>
      <c r="HW212" s="95">
        <v>155</v>
      </c>
      <c r="HX212" s="95">
        <v>-299</v>
      </c>
      <c r="HY212" s="95">
        <v>-94</v>
      </c>
      <c r="HZ212" s="95">
        <v>-27</v>
      </c>
      <c r="IA212" s="95">
        <v>96</v>
      </c>
      <c r="IB212" s="282">
        <v>332</v>
      </c>
      <c r="IC212" s="15">
        <v>107</v>
      </c>
      <c r="ID212" s="15">
        <v>48</v>
      </c>
      <c r="IE212" s="15">
        <v>391</v>
      </c>
      <c r="IF212" s="15">
        <v>-178</v>
      </c>
      <c r="IG212" s="15">
        <v>174</v>
      </c>
      <c r="IH212" s="15">
        <v>-145</v>
      </c>
      <c r="II212" s="15">
        <v>246</v>
      </c>
      <c r="IJ212" s="15">
        <v>-6</v>
      </c>
      <c r="IK212" s="15">
        <v>-25</v>
      </c>
      <c r="IL212" s="15">
        <v>301</v>
      </c>
      <c r="IM212" s="15">
        <v>-133</v>
      </c>
      <c r="IN212" s="15">
        <v>-268</v>
      </c>
      <c r="IO212" s="15">
        <v>179</v>
      </c>
      <c r="IP212" s="15">
        <v>37</v>
      </c>
      <c r="IQ212" s="15">
        <v>-105</v>
      </c>
      <c r="IR212" s="15">
        <v>-205</v>
      </c>
      <c r="IS212" s="15">
        <v>180</v>
      </c>
      <c r="IT212" s="15">
        <v>413</v>
      </c>
      <c r="IU212" s="15">
        <v>-116</v>
      </c>
      <c r="IV212" s="15">
        <v>402</v>
      </c>
      <c r="IW212" s="15">
        <v>46</v>
      </c>
      <c r="IX212" s="15">
        <v>233</v>
      </c>
      <c r="IY212" s="15">
        <v>-463</v>
      </c>
      <c r="IZ212" s="15">
        <v>-530</v>
      </c>
      <c r="JA212" s="282">
        <v>-130</v>
      </c>
      <c r="JB212" s="282">
        <v>455</v>
      </c>
      <c r="JC212" s="15">
        <v>-60</v>
      </c>
      <c r="JD212" s="15">
        <v>173</v>
      </c>
      <c r="JE212" s="15">
        <v>-34</v>
      </c>
      <c r="JF212" s="15">
        <v>-202</v>
      </c>
      <c r="JG212" s="282">
        <v>254</v>
      </c>
      <c r="JH212" s="15">
        <v>-24</v>
      </c>
      <c r="JI212" s="15">
        <v>-54</v>
      </c>
      <c r="JJ212" s="15">
        <v>331</v>
      </c>
      <c r="JK212" s="15">
        <v>-453</v>
      </c>
      <c r="JL212" s="15">
        <v>-53</v>
      </c>
      <c r="JM212" s="15">
        <v>208</v>
      </c>
      <c r="JN212" s="282">
        <v>224</v>
      </c>
      <c r="JO212" s="15">
        <v>-132</v>
      </c>
      <c r="JP212" s="15">
        <v>56</v>
      </c>
      <c r="JQ212" s="15">
        <v>159</v>
      </c>
      <c r="JR212" s="15">
        <v>77</v>
      </c>
      <c r="JS212" s="15">
        <v>-96</v>
      </c>
      <c r="JT212" s="15">
        <v>-145</v>
      </c>
      <c r="JU212" s="15">
        <v>504</v>
      </c>
      <c r="JV212" s="15">
        <v>264</v>
      </c>
      <c r="JW212" s="95">
        <v>53</v>
      </c>
      <c r="JX212" s="95">
        <v>-223</v>
      </c>
      <c r="JY212" s="95">
        <v>534</v>
      </c>
      <c r="JZ212" s="95">
        <v>-8</v>
      </c>
      <c r="KA212" s="95">
        <v>-456</v>
      </c>
      <c r="KB212" s="95">
        <v>-290</v>
      </c>
      <c r="KC212" s="282">
        <v>505</v>
      </c>
      <c r="KD212" s="95">
        <v>-427</v>
      </c>
      <c r="KE212" s="95">
        <v>-16</v>
      </c>
      <c r="KF212" s="95">
        <v>-15</v>
      </c>
      <c r="KG212" s="95">
        <v>192</v>
      </c>
      <c r="KH212" s="95">
        <v>45</v>
      </c>
      <c r="KI212" s="95">
        <v>76</v>
      </c>
      <c r="KJ212" s="95">
        <v>-66</v>
      </c>
      <c r="KK212" s="95">
        <v>37</v>
      </c>
      <c r="KL212" s="95">
        <v>178</v>
      </c>
      <c r="KM212" s="95">
        <v>-22</v>
      </c>
      <c r="KN212" s="95">
        <v>155</v>
      </c>
      <c r="KO212" s="95">
        <v>-168</v>
      </c>
      <c r="KP212" s="95">
        <v>99</v>
      </c>
      <c r="KQ212" s="15">
        <v>-67</v>
      </c>
      <c r="KR212" s="15">
        <v>1</v>
      </c>
      <c r="KS212" s="15">
        <v>-35</v>
      </c>
      <c r="KT212" s="95">
        <v>23</v>
      </c>
      <c r="KU212" s="95">
        <v>69</v>
      </c>
      <c r="KV212" s="95">
        <v>20</v>
      </c>
      <c r="KW212" s="95">
        <v>-14</v>
      </c>
      <c r="KX212" s="95">
        <v>-113</v>
      </c>
      <c r="KY212" s="95">
        <v>74</v>
      </c>
      <c r="KZ212" s="95">
        <v>31</v>
      </c>
      <c r="LA212" s="282">
        <v>490</v>
      </c>
      <c r="LB212" s="95">
        <v>-110</v>
      </c>
      <c r="LC212" s="95">
        <v>-313</v>
      </c>
      <c r="LD212" s="95">
        <v>123</v>
      </c>
      <c r="LE212" s="95">
        <v>7</v>
      </c>
      <c r="LF212" s="282">
        <v>176</v>
      </c>
      <c r="LG212" s="95">
        <v>283</v>
      </c>
      <c r="LH212" s="95">
        <v>136</v>
      </c>
      <c r="LI212" s="95">
        <v>-314</v>
      </c>
      <c r="LJ212" s="95">
        <v>121</v>
      </c>
      <c r="LK212" s="95">
        <v>154</v>
      </c>
      <c r="LL212" s="95">
        <v>97</v>
      </c>
      <c r="LM212" s="95">
        <v>9</v>
      </c>
      <c r="LN212" s="15">
        <v>-250</v>
      </c>
      <c r="LO212" s="95">
        <v>168</v>
      </c>
      <c r="LP212" s="95">
        <v>148</v>
      </c>
      <c r="LQ212" s="95">
        <v>-189</v>
      </c>
      <c r="LR212" s="95">
        <v>208</v>
      </c>
      <c r="LS212" s="95">
        <v>-189</v>
      </c>
      <c r="LT212" s="95">
        <v>-9</v>
      </c>
      <c r="LU212" s="95">
        <v>297</v>
      </c>
      <c r="LV212" s="95">
        <v>136</v>
      </c>
      <c r="LW212" s="95">
        <v>-29</v>
      </c>
      <c r="LX212" s="95">
        <v>-20</v>
      </c>
      <c r="LY212" s="95">
        <v>-132</v>
      </c>
      <c r="LZ212" s="282">
        <v>374</v>
      </c>
      <c r="MA212" s="282">
        <v>350</v>
      </c>
      <c r="MB212" s="282">
        <v>81</v>
      </c>
      <c r="MC212" s="282">
        <v>57</v>
      </c>
      <c r="MD212" s="95">
        <v>138</v>
      </c>
      <c r="ME212" s="95">
        <v>-251</v>
      </c>
      <c r="MF212" s="282">
        <v>17</v>
      </c>
      <c r="MG212" s="95">
        <v>218</v>
      </c>
      <c r="MH212" s="95">
        <v>-21</v>
      </c>
      <c r="MI212" s="95">
        <v>384</v>
      </c>
      <c r="MJ212" s="15">
        <v>-22</v>
      </c>
      <c r="MK212" s="95">
        <v>-309</v>
      </c>
      <c r="ML212" s="95">
        <v>311</v>
      </c>
      <c r="MM212" s="95">
        <v>-17</v>
      </c>
      <c r="MN212" s="95">
        <v>-244</v>
      </c>
      <c r="MO212" s="95">
        <v>-178</v>
      </c>
      <c r="MP212" s="282">
        <v>362</v>
      </c>
      <c r="MQ212" s="95">
        <v>56</v>
      </c>
      <c r="MR212" s="95">
        <v>-115</v>
      </c>
      <c r="MS212" s="95">
        <v>-52</v>
      </c>
      <c r="MT212" s="95">
        <v>-226</v>
      </c>
      <c r="MU212" s="95">
        <v>-8</v>
      </c>
      <c r="MV212" s="282">
        <v>143</v>
      </c>
      <c r="MW212" s="95">
        <v>-155</v>
      </c>
      <c r="MX212" s="95">
        <v>106</v>
      </c>
      <c r="MY212" s="95">
        <v>-21</v>
      </c>
      <c r="MZ212" s="95">
        <v>195</v>
      </c>
      <c r="NA212" s="95">
        <v>30</v>
      </c>
      <c r="NB212" s="95"/>
      <c r="NC212" s="95"/>
      <c r="ND212" s="95"/>
      <c r="PT212" s="213"/>
    </row>
    <row r="213" spans="14:436" x14ac:dyDescent="0.25">
      <c r="N213" t="s">
        <v>0</v>
      </c>
      <c r="AG213" t="s">
        <v>0</v>
      </c>
      <c r="FF213" s="213"/>
      <c r="HH213" s="227">
        <f>SUM(HC192,HH212)</f>
        <v>359</v>
      </c>
      <c r="HI213" s="227">
        <f t="shared" ref="HI213:IN213" si="295">SUM(HH213,HI212)</f>
        <v>307</v>
      </c>
      <c r="HJ213" s="227">
        <f t="shared" si="295"/>
        <v>214</v>
      </c>
      <c r="HK213" s="227">
        <f t="shared" si="295"/>
        <v>699</v>
      </c>
      <c r="HL213" s="227">
        <f t="shared" si="295"/>
        <v>849</v>
      </c>
      <c r="HM213" s="227">
        <f t="shared" si="295"/>
        <v>1420</v>
      </c>
      <c r="HN213" s="227">
        <f t="shared" si="295"/>
        <v>1302</v>
      </c>
      <c r="HO213" s="227">
        <f t="shared" si="295"/>
        <v>1437</v>
      </c>
      <c r="HP213" s="227">
        <f t="shared" si="295"/>
        <v>1847</v>
      </c>
      <c r="HQ213" s="227">
        <f t="shared" si="295"/>
        <v>2159</v>
      </c>
      <c r="HR213" s="227">
        <f t="shared" si="295"/>
        <v>2294</v>
      </c>
      <c r="HS213" s="227">
        <f t="shared" si="295"/>
        <v>2250</v>
      </c>
      <c r="HT213" s="227">
        <f t="shared" si="295"/>
        <v>2874</v>
      </c>
      <c r="HU213" s="227">
        <f t="shared" si="295"/>
        <v>2513</v>
      </c>
      <c r="HV213" s="227">
        <f t="shared" si="295"/>
        <v>2241</v>
      </c>
      <c r="HW213" s="227">
        <f t="shared" si="295"/>
        <v>2396</v>
      </c>
      <c r="HX213" s="227">
        <f t="shared" si="295"/>
        <v>2097</v>
      </c>
      <c r="HY213" s="227">
        <f t="shared" si="295"/>
        <v>2003</v>
      </c>
      <c r="HZ213" s="227">
        <f t="shared" si="295"/>
        <v>1976</v>
      </c>
      <c r="IA213" s="227">
        <f t="shared" si="295"/>
        <v>2072</v>
      </c>
      <c r="IB213" s="227">
        <f t="shared" si="295"/>
        <v>2404</v>
      </c>
      <c r="IC213" s="227">
        <f t="shared" si="295"/>
        <v>2511</v>
      </c>
      <c r="ID213" s="227">
        <f t="shared" si="295"/>
        <v>2559</v>
      </c>
      <c r="IE213" s="227">
        <f t="shared" si="295"/>
        <v>2950</v>
      </c>
      <c r="IF213" s="227">
        <f t="shared" si="295"/>
        <v>2772</v>
      </c>
      <c r="IG213" s="227">
        <f t="shared" si="295"/>
        <v>2946</v>
      </c>
      <c r="IH213" s="227">
        <f t="shared" si="295"/>
        <v>2801</v>
      </c>
      <c r="II213" s="227">
        <f t="shared" si="295"/>
        <v>3047</v>
      </c>
      <c r="IJ213" s="227">
        <f t="shared" si="295"/>
        <v>3041</v>
      </c>
      <c r="IK213" s="227">
        <f t="shared" si="295"/>
        <v>3016</v>
      </c>
      <c r="IL213" s="227">
        <f t="shared" si="295"/>
        <v>3317</v>
      </c>
      <c r="IM213" s="227">
        <f t="shared" si="295"/>
        <v>3184</v>
      </c>
      <c r="IN213" s="227">
        <f t="shared" si="295"/>
        <v>2916</v>
      </c>
      <c r="IO213" s="227">
        <f t="shared" ref="IO213:JS213" si="296">SUM(IN213,IO212)</f>
        <v>3095</v>
      </c>
      <c r="IP213" s="227">
        <f t="shared" si="296"/>
        <v>3132</v>
      </c>
      <c r="IQ213" s="227">
        <f t="shared" si="296"/>
        <v>3027</v>
      </c>
      <c r="IR213" s="227">
        <f t="shared" si="296"/>
        <v>2822</v>
      </c>
      <c r="IS213" s="227">
        <f t="shared" si="296"/>
        <v>3002</v>
      </c>
      <c r="IT213" s="227">
        <f t="shared" si="296"/>
        <v>3415</v>
      </c>
      <c r="IU213" s="227">
        <f t="shared" si="296"/>
        <v>3299</v>
      </c>
      <c r="IV213" s="227">
        <f t="shared" si="296"/>
        <v>3701</v>
      </c>
      <c r="IW213" s="227">
        <f t="shared" si="296"/>
        <v>3747</v>
      </c>
      <c r="IX213" s="227">
        <f t="shared" si="296"/>
        <v>3980</v>
      </c>
      <c r="IY213" s="227">
        <f t="shared" si="296"/>
        <v>3517</v>
      </c>
      <c r="IZ213" s="227">
        <f t="shared" si="296"/>
        <v>2987</v>
      </c>
      <c r="JA213" s="227">
        <f t="shared" si="296"/>
        <v>2857</v>
      </c>
      <c r="JB213" s="227">
        <f t="shared" si="296"/>
        <v>3312</v>
      </c>
      <c r="JC213" s="227">
        <f t="shared" si="296"/>
        <v>3252</v>
      </c>
      <c r="JD213" s="227">
        <f t="shared" si="296"/>
        <v>3425</v>
      </c>
      <c r="JE213" s="227">
        <f t="shared" si="296"/>
        <v>3391</v>
      </c>
      <c r="JF213" s="227">
        <f t="shared" si="296"/>
        <v>3189</v>
      </c>
      <c r="JG213" s="227">
        <f t="shared" si="296"/>
        <v>3443</v>
      </c>
      <c r="JH213" s="227">
        <f t="shared" si="296"/>
        <v>3419</v>
      </c>
      <c r="JI213" s="227">
        <f t="shared" si="296"/>
        <v>3365</v>
      </c>
      <c r="JJ213" s="227">
        <f t="shared" si="296"/>
        <v>3696</v>
      </c>
      <c r="JK213" s="227">
        <f t="shared" si="296"/>
        <v>3243</v>
      </c>
      <c r="JL213" s="227">
        <f t="shared" si="296"/>
        <v>3190</v>
      </c>
      <c r="JM213" s="227">
        <f t="shared" si="296"/>
        <v>3398</v>
      </c>
      <c r="JN213" s="227">
        <f t="shared" si="296"/>
        <v>3622</v>
      </c>
      <c r="JO213" s="227">
        <f t="shared" si="296"/>
        <v>3490</v>
      </c>
      <c r="JP213" s="227">
        <f t="shared" si="296"/>
        <v>3546</v>
      </c>
      <c r="JQ213" s="227">
        <f t="shared" si="296"/>
        <v>3705</v>
      </c>
      <c r="JR213" s="227">
        <f t="shared" si="296"/>
        <v>3782</v>
      </c>
      <c r="JS213" s="227">
        <f t="shared" si="296"/>
        <v>3686</v>
      </c>
      <c r="JT213" s="227">
        <f>SUM(JS213,JT212)</f>
        <v>3541</v>
      </c>
      <c r="JU213" s="227">
        <f t="shared" ref="JU213:KP213" si="297">SUM(JT213,JU212)</f>
        <v>4045</v>
      </c>
      <c r="JV213" s="227">
        <f t="shared" si="297"/>
        <v>4309</v>
      </c>
      <c r="JW213" s="227">
        <f t="shared" si="297"/>
        <v>4362</v>
      </c>
      <c r="JX213" s="227">
        <f t="shared" si="297"/>
        <v>4139</v>
      </c>
      <c r="JY213" s="227">
        <f t="shared" si="297"/>
        <v>4673</v>
      </c>
      <c r="JZ213" s="227">
        <f t="shared" si="297"/>
        <v>4665</v>
      </c>
      <c r="KA213" s="227">
        <f t="shared" si="297"/>
        <v>4209</v>
      </c>
      <c r="KB213" s="227">
        <f t="shared" si="297"/>
        <v>3919</v>
      </c>
      <c r="KC213" s="227">
        <f t="shared" si="297"/>
        <v>4424</v>
      </c>
      <c r="KD213" s="227">
        <f t="shared" si="297"/>
        <v>3997</v>
      </c>
      <c r="KE213" s="227">
        <f t="shared" si="297"/>
        <v>3981</v>
      </c>
      <c r="KF213" s="227">
        <f t="shared" si="297"/>
        <v>3966</v>
      </c>
      <c r="KG213" s="227">
        <f t="shared" si="297"/>
        <v>4158</v>
      </c>
      <c r="KH213" s="227">
        <f t="shared" si="297"/>
        <v>4203</v>
      </c>
      <c r="KI213" s="227">
        <f t="shared" si="297"/>
        <v>4279</v>
      </c>
      <c r="KJ213" s="227">
        <f t="shared" si="297"/>
        <v>4213</v>
      </c>
      <c r="KK213" s="227">
        <f t="shared" si="297"/>
        <v>4250</v>
      </c>
      <c r="KL213" s="227">
        <f t="shared" si="297"/>
        <v>4428</v>
      </c>
      <c r="KM213" s="227">
        <f t="shared" si="297"/>
        <v>4406</v>
      </c>
      <c r="KN213" s="227">
        <f t="shared" si="297"/>
        <v>4561</v>
      </c>
      <c r="KO213" s="227">
        <f t="shared" si="297"/>
        <v>4393</v>
      </c>
      <c r="KP213" s="227">
        <f t="shared" si="297"/>
        <v>4492</v>
      </c>
      <c r="KQ213" s="247">
        <f t="shared" ref="KQ213:MH213" si="298">SUM(KP213,KQ212)</f>
        <v>4425</v>
      </c>
      <c r="KR213" s="247">
        <f t="shared" si="298"/>
        <v>4426</v>
      </c>
      <c r="KS213" s="247">
        <f t="shared" si="298"/>
        <v>4391</v>
      </c>
      <c r="KT213" s="247">
        <f t="shared" si="298"/>
        <v>4414</v>
      </c>
      <c r="KU213" s="247">
        <f t="shared" si="298"/>
        <v>4483</v>
      </c>
      <c r="KV213" s="247">
        <f t="shared" si="298"/>
        <v>4503</v>
      </c>
      <c r="KW213" s="247">
        <f t="shared" si="298"/>
        <v>4489</v>
      </c>
      <c r="KX213" s="247">
        <f t="shared" si="298"/>
        <v>4376</v>
      </c>
      <c r="KY213" s="247">
        <f t="shared" si="298"/>
        <v>4450</v>
      </c>
      <c r="KZ213" s="247">
        <f t="shared" si="298"/>
        <v>4481</v>
      </c>
      <c r="LA213" s="247">
        <f t="shared" si="298"/>
        <v>4971</v>
      </c>
      <c r="LB213" s="247">
        <f t="shared" si="298"/>
        <v>4861</v>
      </c>
      <c r="LC213" s="247">
        <f t="shared" si="298"/>
        <v>4548</v>
      </c>
      <c r="LD213" s="247">
        <f t="shared" si="298"/>
        <v>4671</v>
      </c>
      <c r="LE213" s="247">
        <f t="shared" si="298"/>
        <v>4678</v>
      </c>
      <c r="LF213" s="247">
        <f t="shared" si="298"/>
        <v>4854</v>
      </c>
      <c r="LG213" s="247">
        <f t="shared" si="298"/>
        <v>5137</v>
      </c>
      <c r="LH213" s="247">
        <f t="shared" si="298"/>
        <v>5273</v>
      </c>
      <c r="LI213" s="247">
        <f t="shared" si="298"/>
        <v>4959</v>
      </c>
      <c r="LJ213" s="247">
        <f t="shared" si="298"/>
        <v>5080</v>
      </c>
      <c r="LK213" s="247">
        <f t="shared" si="298"/>
        <v>5234</v>
      </c>
      <c r="LL213" s="247">
        <f t="shared" si="298"/>
        <v>5331</v>
      </c>
      <c r="LM213" s="247">
        <f t="shared" si="298"/>
        <v>5340</v>
      </c>
      <c r="LN213" s="247">
        <f t="shared" si="298"/>
        <v>5090</v>
      </c>
      <c r="LO213" s="247">
        <f t="shared" si="298"/>
        <v>5258</v>
      </c>
      <c r="LP213" s="247">
        <f t="shared" si="298"/>
        <v>5406</v>
      </c>
      <c r="LQ213" s="247">
        <f t="shared" si="298"/>
        <v>5217</v>
      </c>
      <c r="LR213" s="247">
        <f t="shared" si="298"/>
        <v>5425</v>
      </c>
      <c r="LS213" s="247">
        <f t="shared" si="298"/>
        <v>5236</v>
      </c>
      <c r="LT213" s="247">
        <f t="shared" si="298"/>
        <v>5227</v>
      </c>
      <c r="LU213" s="247">
        <f t="shared" si="298"/>
        <v>5524</v>
      </c>
      <c r="LV213" s="247">
        <f t="shared" si="298"/>
        <v>5660</v>
      </c>
      <c r="LW213" s="247">
        <f t="shared" si="298"/>
        <v>5631</v>
      </c>
      <c r="LX213" s="247">
        <f t="shared" si="298"/>
        <v>5611</v>
      </c>
      <c r="LY213" s="247">
        <f t="shared" si="298"/>
        <v>5479</v>
      </c>
      <c r="LZ213" s="247">
        <f t="shared" si="298"/>
        <v>5853</v>
      </c>
      <c r="MA213" s="247">
        <f t="shared" si="298"/>
        <v>6203</v>
      </c>
      <c r="MB213" s="247">
        <f t="shared" si="298"/>
        <v>6284</v>
      </c>
      <c r="MC213" s="247">
        <f t="shared" si="298"/>
        <v>6341</v>
      </c>
      <c r="MD213" s="247">
        <f t="shared" si="298"/>
        <v>6479</v>
      </c>
      <c r="ME213" s="247">
        <f t="shared" si="298"/>
        <v>6228</v>
      </c>
      <c r="MF213" s="247">
        <f t="shared" si="298"/>
        <v>6245</v>
      </c>
      <c r="MG213" s="247">
        <f t="shared" si="298"/>
        <v>6463</v>
      </c>
      <c r="MH213" s="247">
        <f t="shared" si="298"/>
        <v>6442</v>
      </c>
      <c r="MI213" s="247">
        <f t="shared" ref="MI213" si="299">SUM(MH213,MI212)</f>
        <v>6826</v>
      </c>
      <c r="MJ213" s="247">
        <f t="shared" ref="MJ213" si="300">SUM(MI213,MJ212)</f>
        <v>6804</v>
      </c>
      <c r="MK213" s="247">
        <f t="shared" ref="MK213" si="301">SUM(MJ213,MK212)</f>
        <v>6495</v>
      </c>
      <c r="ML213" s="247">
        <f t="shared" ref="ML213" si="302">SUM(MK213,ML212)</f>
        <v>6806</v>
      </c>
      <c r="MM213" s="247">
        <f t="shared" ref="MM213" si="303">SUM(ML213,MM212)</f>
        <v>6789</v>
      </c>
      <c r="MN213" s="247">
        <f t="shared" ref="MN213" si="304">SUM(MM213,MN212)</f>
        <v>6545</v>
      </c>
      <c r="MO213" s="247">
        <f t="shared" ref="MO213" si="305">SUM(MN213,MO212)</f>
        <v>6367</v>
      </c>
      <c r="MP213" s="247">
        <f t="shared" ref="MP213" si="306">SUM(MO213,MP212)</f>
        <v>6729</v>
      </c>
      <c r="MQ213" s="247">
        <f t="shared" ref="MQ213" si="307">SUM(MP213,MQ212)</f>
        <v>6785</v>
      </c>
      <c r="MR213" s="247">
        <f t="shared" ref="MR213" si="308">SUM(MQ213,MR212)</f>
        <v>6670</v>
      </c>
      <c r="MS213" s="247">
        <f t="shared" ref="MS213" si="309">SUM(MR213,MS212)</f>
        <v>6618</v>
      </c>
      <c r="MT213" s="247">
        <f t="shared" ref="MT213" si="310">SUM(MS213,MT212)</f>
        <v>6392</v>
      </c>
      <c r="MU213" s="247">
        <f t="shared" ref="MU213" si="311">SUM(MT213,MU212)</f>
        <v>6384</v>
      </c>
      <c r="MV213" s="247">
        <f t="shared" ref="MV213" si="312">SUM(MU213,MV212)</f>
        <v>6527</v>
      </c>
      <c r="MW213" s="247">
        <f t="shared" ref="MW213" si="313">SUM(MV213,MW212)</f>
        <v>6372</v>
      </c>
      <c r="MX213" s="247">
        <f t="shared" ref="MX213" si="314">SUM(MW213,MX212)</f>
        <v>6478</v>
      </c>
      <c r="MY213" s="247">
        <f t="shared" ref="MY213" si="315">SUM(MX213,MY212)</f>
        <v>6457</v>
      </c>
      <c r="MZ213" s="247">
        <f t="shared" ref="MZ213" si="316">SUM(MY213,MZ212)</f>
        <v>6652</v>
      </c>
      <c r="NA213" s="247">
        <f t="shared" ref="NA213" si="317">SUM(MZ213,NA212)</f>
        <v>6682</v>
      </c>
      <c r="NB213" s="247">
        <f t="shared" ref="NB213" si="318">SUM(NA213,NB212)</f>
        <v>6682</v>
      </c>
      <c r="NC213" s="247">
        <f t="shared" ref="NC213" si="319">SUM(NB213,NC212)</f>
        <v>6682</v>
      </c>
      <c r="ND213" s="247">
        <f t="shared" ref="ND213" si="320">SUM(NC213,ND212)</f>
        <v>6682</v>
      </c>
      <c r="NE213" t="s">
        <v>0</v>
      </c>
      <c r="PT213" s="213"/>
    </row>
    <row r="214" spans="14:436" ht="15.75" thickBot="1" x14ac:dyDescent="0.3">
      <c r="FF214" s="213"/>
      <c r="HB214" t="s">
        <v>0</v>
      </c>
      <c r="HH214" s="247">
        <f>HH213</f>
        <v>359</v>
      </c>
      <c r="HI214" s="247">
        <f>SUM(HH214,HI212)</f>
        <v>307</v>
      </c>
      <c r="HJ214" s="247">
        <f>SUM(HI214,HJ212)</f>
        <v>214</v>
      </c>
      <c r="HK214" s="247">
        <f>SUM(HJ214,HK212)</f>
        <v>699</v>
      </c>
      <c r="HL214" s="247">
        <f>SUM(HK214,HL212)</f>
        <v>849</v>
      </c>
      <c r="HM214" s="247">
        <f>SUM(HL214,HM212)</f>
        <v>1420</v>
      </c>
      <c r="HN214" s="247">
        <f>SUM(HM214,HN212)</f>
        <v>1302</v>
      </c>
      <c r="HO214" s="247">
        <f>SUM(HN214,HO212)</f>
        <v>1437</v>
      </c>
      <c r="HP214" s="247">
        <f>SUM(HO214,HP212)</f>
        <v>1847</v>
      </c>
      <c r="HQ214" s="247">
        <f>SUM(HP214,HQ212)</f>
        <v>2159</v>
      </c>
      <c r="HR214" s="247">
        <f>SUM(HQ214,HR212)</f>
        <v>2294</v>
      </c>
      <c r="HS214" s="247">
        <f>SUM(HR214,HS212)</f>
        <v>2250</v>
      </c>
      <c r="HT214" s="247">
        <f>SUM(HS214,HT212)</f>
        <v>2874</v>
      </c>
      <c r="HU214" s="247">
        <f>SUM(HT214,HU212)</f>
        <v>2513</v>
      </c>
      <c r="HV214" s="247">
        <f>SUM(HU214,HV212)</f>
        <v>2241</v>
      </c>
      <c r="HW214" s="247">
        <f>SUM(HV214,HW212)</f>
        <v>2396</v>
      </c>
      <c r="HX214" s="247">
        <f>SUM(HW214,HX212)</f>
        <v>2097</v>
      </c>
      <c r="HY214" s="247">
        <f>SUM(HX214,HY212)</f>
        <v>2003</v>
      </c>
      <c r="HZ214" s="247">
        <f>SUM(HY214,HZ212)</f>
        <v>1976</v>
      </c>
      <c r="IA214" s="247">
        <f>SUM(HZ214,IA212)</f>
        <v>2072</v>
      </c>
      <c r="IB214" s="247">
        <f>SUM(IA214, -IB212)</f>
        <v>1740</v>
      </c>
      <c r="IC214" s="247">
        <f>SUM(IB214,IC212)</f>
        <v>1847</v>
      </c>
      <c r="ID214" s="247">
        <f>SUM(IC214,ID212)</f>
        <v>1895</v>
      </c>
      <c r="IE214" s="247">
        <f>SUM(ID214,IE212)</f>
        <v>2286</v>
      </c>
      <c r="IF214" s="247">
        <f>SUM(IE214,IF212)</f>
        <v>2108</v>
      </c>
      <c r="IG214" s="247">
        <f>SUM(IF214,IG212)</f>
        <v>2282</v>
      </c>
      <c r="IH214" s="247">
        <f>SUM(IG214,IH212)</f>
        <v>2137</v>
      </c>
      <c r="II214" s="247">
        <f>SUM(IH214,II212)</f>
        <v>2383</v>
      </c>
      <c r="IJ214" s="247">
        <f>SUM(II214,IJ212)</f>
        <v>2377</v>
      </c>
      <c r="IK214" s="247">
        <f>SUM(IJ214,IK212)</f>
        <v>2352</v>
      </c>
      <c r="IL214" s="247">
        <f>SUM(IK214,IL212)</f>
        <v>2653</v>
      </c>
      <c r="IM214" s="247">
        <f>SUM(IL214,IM212)</f>
        <v>2520</v>
      </c>
      <c r="IN214" s="247">
        <f>SUM(IM214,IN212)</f>
        <v>2252</v>
      </c>
      <c r="IO214" s="247">
        <f>SUM(IN214,IO212)</f>
        <v>2431</v>
      </c>
      <c r="IP214" s="247">
        <f>SUM(IO214,IP212)</f>
        <v>2468</v>
      </c>
      <c r="IQ214" s="247">
        <f>SUM(IP214,IQ212)</f>
        <v>2363</v>
      </c>
      <c r="IR214" s="247">
        <f>SUM(IQ214,IR212)</f>
        <v>2158</v>
      </c>
      <c r="IS214" s="247">
        <f>SUM(IR214,IS212)</f>
        <v>2338</v>
      </c>
      <c r="IT214" s="247">
        <f>SUM(IS214,IT212)</f>
        <v>2751</v>
      </c>
      <c r="IU214" s="247">
        <f>SUM(IT214,IU212)</f>
        <v>2635</v>
      </c>
      <c r="IV214" s="247">
        <f>SUM(IU214,IV212)</f>
        <v>3037</v>
      </c>
      <c r="IW214" s="247">
        <f>SUM(IV214,IW212)</f>
        <v>3083</v>
      </c>
      <c r="IX214" s="247">
        <f>SUM(IW214,IX212)</f>
        <v>3316</v>
      </c>
      <c r="IY214" s="247">
        <f>SUM(IX214,IY212)</f>
        <v>2853</v>
      </c>
      <c r="IZ214" s="247">
        <f>SUM(IY214,IZ212)</f>
        <v>2323</v>
      </c>
      <c r="JA214" s="247">
        <f>SUM(IZ214, -JA212)</f>
        <v>2453</v>
      </c>
      <c r="JB214" s="247">
        <f>SUM(JA214, -JB212)</f>
        <v>1998</v>
      </c>
      <c r="JC214" s="247">
        <f>SUM(JB214,JC212)</f>
        <v>1938</v>
      </c>
      <c r="JD214" s="247">
        <f>SUM(JC214,JD212)</f>
        <v>2111</v>
      </c>
      <c r="JE214" s="247">
        <f>SUM(JD214,JE212)</f>
        <v>2077</v>
      </c>
      <c r="JF214" s="247">
        <f>SUM(JE214,JF212)</f>
        <v>1875</v>
      </c>
      <c r="JG214" s="247">
        <f>SUM(JF214, -JG212)</f>
        <v>1621</v>
      </c>
      <c r="JH214" s="247">
        <f>SUM(JG214,JH212)</f>
        <v>1597</v>
      </c>
      <c r="JI214" s="247">
        <f>SUM(JH214,JI212)</f>
        <v>1543</v>
      </c>
      <c r="JJ214" s="247">
        <f>SUM(JI214,JJ212)</f>
        <v>1874</v>
      </c>
      <c r="JK214" s="247">
        <f>SUM(JJ214,JK212)</f>
        <v>1421</v>
      </c>
      <c r="JL214" s="247">
        <f>SUM(JK214,JL212)</f>
        <v>1368</v>
      </c>
      <c r="JM214" s="247">
        <f>SUM(JL214,JM212)</f>
        <v>1576</v>
      </c>
      <c r="JN214" s="247">
        <f>SUM(JM214, -JN212)</f>
        <v>1352</v>
      </c>
      <c r="JO214" s="247">
        <f>SUM(JN214,JO212)</f>
        <v>1220</v>
      </c>
      <c r="JP214" s="247">
        <f>SUM(JO214,JP212)</f>
        <v>1276</v>
      </c>
      <c r="JQ214" s="247">
        <f>SUM(JP214,JQ212)</f>
        <v>1435</v>
      </c>
      <c r="JR214" s="247">
        <f>SUM(JQ214,JR212)</f>
        <v>1512</v>
      </c>
      <c r="JS214" s="247">
        <f>SUM(JR214,JS212)</f>
        <v>1416</v>
      </c>
      <c r="JT214" s="247">
        <f>SUM(JS214,JT212)</f>
        <v>1271</v>
      </c>
      <c r="JU214" s="247">
        <f>SUM(JT214,JU212)</f>
        <v>1775</v>
      </c>
      <c r="JV214" s="247">
        <f>SUM(JU214,JV212)</f>
        <v>2039</v>
      </c>
      <c r="JW214" s="247">
        <f>SUM(JV214,JW212)</f>
        <v>2092</v>
      </c>
      <c r="JX214" s="247">
        <f>SUM(JW214,JX212)</f>
        <v>1869</v>
      </c>
      <c r="JY214" s="247">
        <f>SUM(JX214,JY212)</f>
        <v>2403</v>
      </c>
      <c r="JZ214" s="247">
        <f>SUM(JY214,JZ212)</f>
        <v>2395</v>
      </c>
      <c r="KA214" s="247">
        <f>SUM(JZ214,KA212)</f>
        <v>1939</v>
      </c>
      <c r="KB214" s="247">
        <f>SUM(KA214,KB212)</f>
        <v>1649</v>
      </c>
      <c r="KC214" s="247">
        <f>SUM(KB214, -KC212)</f>
        <v>1144</v>
      </c>
      <c r="KD214" s="247">
        <f>SUM(KC214,KD212)</f>
        <v>717</v>
      </c>
      <c r="KE214" s="247">
        <f>SUM(KD214,KE212)</f>
        <v>701</v>
      </c>
      <c r="KF214" s="247">
        <f>SUM(KE214,KF212)</f>
        <v>686</v>
      </c>
      <c r="KG214" s="247">
        <f>SUM(KF214,KG212)</f>
        <v>878</v>
      </c>
      <c r="KH214" s="247">
        <f>SUM(KG214,KH212)</f>
        <v>923</v>
      </c>
      <c r="KI214" s="247">
        <f>SUM(KH214,KI212)</f>
        <v>999</v>
      </c>
      <c r="KJ214" s="247">
        <f>SUM(KI214,KJ212)</f>
        <v>933</v>
      </c>
      <c r="KK214" s="247">
        <f>SUM(KJ214,KK212)</f>
        <v>970</v>
      </c>
      <c r="KL214" s="247">
        <f>SUM(KK214,KL212)</f>
        <v>1148</v>
      </c>
      <c r="KM214" s="247">
        <f>SUM(KL214,KM212)</f>
        <v>1126</v>
      </c>
      <c r="KN214" s="247">
        <f>SUM(KM214,KN212)</f>
        <v>1281</v>
      </c>
      <c r="KO214" s="247">
        <f>SUM(KN214,KO212)</f>
        <v>1113</v>
      </c>
      <c r="KP214" s="247">
        <f>SUM(KO214,KP212)</f>
        <v>1212</v>
      </c>
      <c r="KQ214" s="247">
        <f>SUM(KP214,KQ212)</f>
        <v>1145</v>
      </c>
      <c r="KR214" s="247">
        <f>SUM(KQ214,KR212)</f>
        <v>1146</v>
      </c>
      <c r="KS214" s="247">
        <f>SUM(KR214,KS212)</f>
        <v>1111</v>
      </c>
      <c r="KT214" s="247">
        <f>SUM(KS214,KT212)</f>
        <v>1134</v>
      </c>
      <c r="KU214" s="247">
        <f>SUM(KT214,KU212)</f>
        <v>1203</v>
      </c>
      <c r="KV214" s="247">
        <f>SUM(KU214,KV212)</f>
        <v>1223</v>
      </c>
      <c r="KW214" s="247">
        <f>SUM(KV214,KW212)</f>
        <v>1209</v>
      </c>
      <c r="KX214" s="247">
        <f>SUM(KW214,KX212)</f>
        <v>1096</v>
      </c>
      <c r="KY214" s="247">
        <f>SUM(KX214,KY212)</f>
        <v>1170</v>
      </c>
      <c r="KZ214" s="247">
        <f>SUM(KY214,KZ212)</f>
        <v>1201</v>
      </c>
      <c r="LA214" s="247">
        <f>SUM(KZ214, -LA212)</f>
        <v>711</v>
      </c>
      <c r="LB214" s="247">
        <f>SUM(LA214,LB212)</f>
        <v>601</v>
      </c>
      <c r="LC214" s="247">
        <f>SUM(LB214,LC212)</f>
        <v>288</v>
      </c>
      <c r="LD214" s="247">
        <f>SUM(LC214,LD212)</f>
        <v>411</v>
      </c>
      <c r="LE214" s="247">
        <f>SUM(LD214,LE212)</f>
        <v>418</v>
      </c>
      <c r="LF214" s="247">
        <f>SUM(LE214, -LF212)</f>
        <v>242</v>
      </c>
      <c r="LG214" s="247">
        <f>SUM(LF214,LG212)</f>
        <v>525</v>
      </c>
      <c r="LH214" s="247">
        <f>SUM(LG214,LH212)</f>
        <v>661</v>
      </c>
      <c r="LI214" s="247">
        <f>SUM(LH214,LI212)</f>
        <v>347</v>
      </c>
      <c r="LJ214" s="247">
        <f>SUM(LI214,LJ212)</f>
        <v>468</v>
      </c>
      <c r="LK214" s="247">
        <f>SUM(LJ214,LK212)</f>
        <v>622</v>
      </c>
      <c r="LL214" s="247">
        <f>SUM(LK214,LL212)</f>
        <v>719</v>
      </c>
      <c r="LM214" s="247">
        <f>SUM(LL214,LM212)</f>
        <v>728</v>
      </c>
      <c r="LN214" s="247">
        <f>SUM(LM214,LN212)</f>
        <v>478</v>
      </c>
      <c r="LO214" s="247">
        <f>SUM(LN214,LO212)</f>
        <v>646</v>
      </c>
      <c r="LP214" s="247">
        <f>SUM(LO214,LP212)</f>
        <v>794</v>
      </c>
      <c r="LQ214" s="247">
        <f>SUM(LP214,LQ212)</f>
        <v>605</v>
      </c>
      <c r="LR214" s="247">
        <f>SUM(LQ214,LR212)</f>
        <v>813</v>
      </c>
      <c r="LS214" s="247">
        <f>SUM(LR214,LS212)</f>
        <v>624</v>
      </c>
      <c r="LT214" s="247">
        <f>SUM(LS214,LT212)</f>
        <v>615</v>
      </c>
      <c r="LU214" s="247">
        <f>SUM(LT214,LU212)</f>
        <v>912</v>
      </c>
      <c r="LV214" s="247">
        <f>SUM(LU214,LV212)</f>
        <v>1048</v>
      </c>
      <c r="LW214" s="247">
        <f>SUM(LV214,LW212)</f>
        <v>1019</v>
      </c>
      <c r="LX214" s="247">
        <f>SUM(LW214,LX212)</f>
        <v>999</v>
      </c>
      <c r="LY214" s="247">
        <f>SUM(LX214,LY212)</f>
        <v>867</v>
      </c>
      <c r="LZ214" s="247">
        <f>SUM(LY214, -LZ212)</f>
        <v>493</v>
      </c>
      <c r="MA214" s="247">
        <f>SUM(LZ214, -MA212)</f>
        <v>143</v>
      </c>
      <c r="MB214" s="247">
        <f>SUM(MA214, -MB212)</f>
        <v>62</v>
      </c>
      <c r="MC214" s="247">
        <f>SUM(MB214, -MC212)</f>
        <v>5</v>
      </c>
      <c r="MD214" s="247">
        <f>SUM(MC214,MD212)</f>
        <v>143</v>
      </c>
      <c r="ME214" s="247">
        <f>SUM(MD214,ME212)</f>
        <v>-108</v>
      </c>
      <c r="MF214" s="247">
        <f>SUM(ME214, -MF212)</f>
        <v>-125</v>
      </c>
      <c r="MG214" s="247">
        <f>SUM(MF214,MG212)</f>
        <v>93</v>
      </c>
      <c r="MH214" s="247">
        <f>SUM(MG214,MH212)</f>
        <v>72</v>
      </c>
      <c r="MI214" s="247">
        <f>SUM(MH214,MI212)</f>
        <v>456</v>
      </c>
      <c r="MJ214" s="247">
        <f>SUM(MI214,MJ212)</f>
        <v>434</v>
      </c>
      <c r="MK214" s="247">
        <f>SUM(MJ214,MK212)</f>
        <v>125</v>
      </c>
      <c r="ML214" s="247">
        <f>SUM(MK214,ML212)</f>
        <v>436</v>
      </c>
      <c r="MM214" s="247">
        <f>SUM(ML214,MM212)</f>
        <v>419</v>
      </c>
      <c r="MN214" s="247">
        <f>SUM(MM214,MN212)</f>
        <v>175</v>
      </c>
      <c r="MO214" s="247">
        <f>SUM(MN214,MO212)</f>
        <v>-3</v>
      </c>
      <c r="MP214" s="247">
        <f>SUM(MO214, -MP212)</f>
        <v>-365</v>
      </c>
      <c r="MQ214" s="247">
        <f>SUM(MP214,MQ212)</f>
        <v>-309</v>
      </c>
      <c r="MR214" s="247">
        <f>SUM(MQ214,MR212)</f>
        <v>-424</v>
      </c>
      <c r="MS214" s="247">
        <f>SUM(MR214,MS212)</f>
        <v>-476</v>
      </c>
      <c r="MT214" s="247">
        <f>SUM(MS214,MT212)</f>
        <v>-702</v>
      </c>
      <c r="MU214" s="247">
        <f>SUM(MT214,MU212)</f>
        <v>-710</v>
      </c>
      <c r="MV214" s="247">
        <f>SUM(MU214, -MV212)</f>
        <v>-853</v>
      </c>
      <c r="MW214" s="247">
        <f>SUM(MV214,MW212)</f>
        <v>-1008</v>
      </c>
      <c r="MX214" s="247">
        <f>SUM(MW214,MX212)</f>
        <v>-902</v>
      </c>
      <c r="MY214" s="247">
        <f>SUM(MX214,MY212)</f>
        <v>-923</v>
      </c>
      <c r="MZ214" s="247">
        <f>SUM(MY214,MZ212)</f>
        <v>-728</v>
      </c>
      <c r="NA214" s="247">
        <f>SUM(MZ214,NA212)</f>
        <v>-698</v>
      </c>
      <c r="NB214" s="247">
        <f>SUM(NA214,NB212)</f>
        <v>-698</v>
      </c>
      <c r="NC214" s="247">
        <f>SUM(NB214,NC212)</f>
        <v>-698</v>
      </c>
      <c r="ND214" s="247">
        <f>SUM(NC214,ND212)</f>
        <v>-698</v>
      </c>
      <c r="PT214" s="213"/>
    </row>
    <row r="215" spans="14:436" ht="15.75" thickBot="1" x14ac:dyDescent="0.3">
      <c r="FF215" s="213"/>
      <c r="HH215" s="141">
        <v>43526</v>
      </c>
      <c r="HI215" s="141">
        <v>43527</v>
      </c>
      <c r="HJ215" s="141">
        <v>43528</v>
      </c>
      <c r="HK215" s="141">
        <v>43529</v>
      </c>
      <c r="HL215" s="141">
        <v>43896</v>
      </c>
      <c r="HM215" s="141">
        <v>43533</v>
      </c>
      <c r="HN215" s="141">
        <v>43534</v>
      </c>
      <c r="HO215" s="141">
        <v>43535</v>
      </c>
      <c r="HP215" s="141">
        <v>43536</v>
      </c>
      <c r="HQ215" s="141">
        <v>43537</v>
      </c>
      <c r="HR215" s="141">
        <v>43540</v>
      </c>
      <c r="HS215" s="141">
        <v>43541</v>
      </c>
      <c r="HT215" s="141">
        <v>43542</v>
      </c>
      <c r="HU215" s="141">
        <v>43543</v>
      </c>
      <c r="HV215" s="141">
        <v>43544</v>
      </c>
      <c r="HW215" s="141">
        <v>43547</v>
      </c>
      <c r="HX215" s="141">
        <v>43548</v>
      </c>
      <c r="HY215" s="141">
        <v>43549</v>
      </c>
      <c r="HZ215" s="141">
        <v>43550</v>
      </c>
      <c r="IA215" s="141">
        <v>43551</v>
      </c>
      <c r="IB215" s="141">
        <v>43554</v>
      </c>
      <c r="IC215" s="141">
        <v>43555</v>
      </c>
      <c r="ID215" s="141">
        <v>43556</v>
      </c>
      <c r="IE215" s="141">
        <v>43557</v>
      </c>
      <c r="IF215" s="141">
        <v>43558</v>
      </c>
      <c r="IG215" s="141">
        <v>43561</v>
      </c>
      <c r="IH215" s="141">
        <v>43562</v>
      </c>
      <c r="II215" s="141">
        <v>43563</v>
      </c>
      <c r="IJ215" s="141">
        <v>43564</v>
      </c>
      <c r="IK215" s="141">
        <v>43565</v>
      </c>
      <c r="IL215" s="141">
        <v>43568</v>
      </c>
      <c r="IM215" s="141">
        <v>43569</v>
      </c>
      <c r="IN215" s="141">
        <v>43570</v>
      </c>
      <c r="IO215" s="141">
        <v>43571</v>
      </c>
      <c r="IP215" s="141">
        <v>43572</v>
      </c>
      <c r="IQ215" s="141">
        <v>43575</v>
      </c>
      <c r="IR215" s="141">
        <v>43576</v>
      </c>
      <c r="IS215" s="141">
        <v>43577</v>
      </c>
      <c r="IT215" s="141">
        <v>43578</v>
      </c>
      <c r="IU215" s="141">
        <v>43579</v>
      </c>
      <c r="IV215" s="141">
        <v>43582</v>
      </c>
      <c r="IW215" s="141">
        <v>43583</v>
      </c>
      <c r="IX215" s="141">
        <v>43584</v>
      </c>
      <c r="IY215" s="141">
        <v>43585</v>
      </c>
      <c r="IZ215" s="141">
        <v>43586</v>
      </c>
      <c r="JA215" s="141">
        <v>43589</v>
      </c>
      <c r="JB215" s="141">
        <v>43590</v>
      </c>
      <c r="JC215" s="141">
        <v>43591</v>
      </c>
      <c r="JD215" s="141">
        <v>43592</v>
      </c>
      <c r="JE215" s="141">
        <v>43593</v>
      </c>
      <c r="JF215" s="141">
        <v>43596</v>
      </c>
      <c r="JG215" s="141">
        <v>43597</v>
      </c>
      <c r="JH215" s="141">
        <v>43598</v>
      </c>
      <c r="JI215" s="141">
        <v>43599</v>
      </c>
      <c r="JJ215" s="141">
        <v>43600</v>
      </c>
      <c r="JK215" s="141">
        <v>43603</v>
      </c>
      <c r="JL215" s="141">
        <v>43604</v>
      </c>
      <c r="JM215" s="141">
        <v>43605</v>
      </c>
      <c r="JN215" s="141">
        <v>43606</v>
      </c>
      <c r="JO215" s="141">
        <v>43607</v>
      </c>
      <c r="JP215" s="141">
        <v>43610</v>
      </c>
      <c r="JQ215" s="141">
        <v>43611</v>
      </c>
      <c r="JR215" s="141">
        <v>43612</v>
      </c>
      <c r="JS215" s="141">
        <v>43613</v>
      </c>
      <c r="JT215" s="141">
        <v>43614</v>
      </c>
      <c r="JU215" s="141">
        <v>43617</v>
      </c>
      <c r="JV215" s="141">
        <v>43618</v>
      </c>
      <c r="JW215" s="141">
        <v>43619</v>
      </c>
      <c r="JX215" s="141">
        <v>43620</v>
      </c>
      <c r="JY215" s="141" t="s">
        <v>29</v>
      </c>
      <c r="JZ215" s="141">
        <v>43624</v>
      </c>
      <c r="KA215" s="141">
        <v>43625</v>
      </c>
      <c r="KB215" s="141">
        <v>43626</v>
      </c>
      <c r="KC215" s="141">
        <v>43627</v>
      </c>
      <c r="KD215" s="141">
        <v>43628</v>
      </c>
      <c r="KE215" s="141">
        <v>43631</v>
      </c>
      <c r="KF215" s="141">
        <v>43632</v>
      </c>
      <c r="KG215" s="141">
        <v>43633</v>
      </c>
      <c r="KH215" s="141">
        <v>43634</v>
      </c>
      <c r="KI215" s="141">
        <v>43635</v>
      </c>
      <c r="KJ215" s="141">
        <v>43638</v>
      </c>
      <c r="KK215" s="141">
        <v>43639</v>
      </c>
      <c r="KL215" s="141">
        <v>43640</v>
      </c>
      <c r="KM215" s="141">
        <v>43641</v>
      </c>
      <c r="KN215" s="141">
        <v>43642</v>
      </c>
      <c r="KO215" s="141">
        <v>43645</v>
      </c>
      <c r="KP215" s="141">
        <v>43646</v>
      </c>
      <c r="KQ215" s="141">
        <v>43647</v>
      </c>
      <c r="KR215" s="141" t="s">
        <v>186</v>
      </c>
      <c r="KS215" s="141">
        <v>44015</v>
      </c>
      <c r="KT215" s="141">
        <v>43652</v>
      </c>
      <c r="KU215" s="141">
        <v>43653</v>
      </c>
      <c r="KV215" s="141">
        <v>43654</v>
      </c>
      <c r="KW215" s="141">
        <v>43655</v>
      </c>
      <c r="KX215" s="141">
        <v>43656</v>
      </c>
      <c r="KY215" s="141">
        <v>43659</v>
      </c>
      <c r="KZ215" s="141">
        <v>43660</v>
      </c>
      <c r="LA215" s="141">
        <v>43661</v>
      </c>
      <c r="LB215" s="141">
        <v>43662</v>
      </c>
      <c r="LC215" s="141">
        <v>43663</v>
      </c>
      <c r="LD215" s="141">
        <v>43666</v>
      </c>
      <c r="LE215" s="141">
        <v>43667</v>
      </c>
      <c r="LF215" s="141">
        <v>43668</v>
      </c>
      <c r="LG215" s="141">
        <v>43669</v>
      </c>
      <c r="LH215" s="141">
        <v>43670</v>
      </c>
      <c r="LI215" s="141">
        <v>43673</v>
      </c>
      <c r="LJ215" s="141">
        <v>43674</v>
      </c>
      <c r="LK215" s="141">
        <v>43675</v>
      </c>
      <c r="LL215" s="141">
        <v>43676</v>
      </c>
      <c r="LM215" s="141">
        <v>43677</v>
      </c>
      <c r="LN215" s="141">
        <v>44046</v>
      </c>
      <c r="LO215" s="141">
        <v>44047</v>
      </c>
      <c r="LP215" s="141">
        <v>44048</v>
      </c>
      <c r="LQ215" s="141">
        <v>44049</v>
      </c>
      <c r="LR215" s="141">
        <v>44050</v>
      </c>
      <c r="LS215" s="141">
        <v>44053</v>
      </c>
      <c r="LT215" s="141">
        <v>44054</v>
      </c>
      <c r="LU215" s="141">
        <v>44055</v>
      </c>
      <c r="LV215" s="141">
        <v>44056</v>
      </c>
      <c r="LW215" s="141">
        <v>44057</v>
      </c>
      <c r="LX215" s="141">
        <v>44060</v>
      </c>
      <c r="LY215" s="141">
        <v>44061</v>
      </c>
      <c r="LZ215" s="141">
        <v>44062</v>
      </c>
      <c r="MA215" s="141">
        <v>44063</v>
      </c>
      <c r="MB215" s="141">
        <v>44064</v>
      </c>
      <c r="MC215" s="141">
        <v>44067</v>
      </c>
      <c r="MD215" s="141">
        <v>44068</v>
      </c>
      <c r="ME215" s="141">
        <v>44069</v>
      </c>
      <c r="MF215" s="141">
        <v>44070</v>
      </c>
      <c r="MG215" s="141">
        <v>44071</v>
      </c>
      <c r="MH215" s="141">
        <v>44074</v>
      </c>
      <c r="MI215" s="141">
        <v>44075</v>
      </c>
      <c r="MJ215" s="141">
        <v>44076</v>
      </c>
      <c r="MK215" s="141">
        <v>44077</v>
      </c>
      <c r="ML215" s="141">
        <v>44078</v>
      </c>
      <c r="MM215" s="141">
        <v>44081</v>
      </c>
      <c r="MN215" s="141">
        <v>44082</v>
      </c>
      <c r="MO215" s="141">
        <v>44083</v>
      </c>
      <c r="MP215" s="141">
        <v>44084</v>
      </c>
      <c r="MQ215" s="141">
        <v>44085</v>
      </c>
      <c r="MR215" s="141">
        <v>44088</v>
      </c>
      <c r="MS215" s="141">
        <v>44089</v>
      </c>
      <c r="MT215" s="141">
        <v>44090</v>
      </c>
      <c r="MU215" s="141">
        <v>44091</v>
      </c>
      <c r="MV215" s="141">
        <v>44092</v>
      </c>
      <c r="MW215" s="141">
        <v>44095</v>
      </c>
      <c r="MX215" s="141">
        <v>44096</v>
      </c>
      <c r="MY215" s="141">
        <v>44097</v>
      </c>
      <c r="MZ215" s="141">
        <v>44098</v>
      </c>
      <c r="NA215" s="141">
        <v>44099</v>
      </c>
      <c r="NB215" s="141">
        <v>44102</v>
      </c>
      <c r="NC215" s="141">
        <v>44103</v>
      </c>
      <c r="ND215" s="141">
        <v>44104</v>
      </c>
      <c r="PT215" s="213"/>
    </row>
    <row r="216" spans="14:436" ht="15.75" thickBot="1" x14ac:dyDescent="0.3">
      <c r="FF216" s="213"/>
      <c r="HH216" s="228" t="s">
        <v>151</v>
      </c>
      <c r="HI216" s="243" t="s">
        <v>151</v>
      </c>
      <c r="HJ216" s="242" t="s">
        <v>151</v>
      </c>
      <c r="HK216" s="243" t="s">
        <v>151</v>
      </c>
      <c r="HL216" s="242" t="s">
        <v>142</v>
      </c>
      <c r="HM216" s="243" t="s">
        <v>145</v>
      </c>
      <c r="HN216" s="242" t="s">
        <v>148</v>
      </c>
      <c r="HO216" s="242" t="s">
        <v>148</v>
      </c>
      <c r="HP216" s="243" t="s">
        <v>148</v>
      </c>
      <c r="HQ216" s="242" t="s">
        <v>145</v>
      </c>
      <c r="HR216" s="243" t="s">
        <v>145</v>
      </c>
      <c r="HS216" s="243" t="s">
        <v>148</v>
      </c>
      <c r="HT216" s="243" t="s">
        <v>148</v>
      </c>
      <c r="HU216" s="243" t="s">
        <v>148</v>
      </c>
      <c r="HV216" s="243" t="s">
        <v>148</v>
      </c>
      <c r="HW216" s="242" t="s">
        <v>148</v>
      </c>
      <c r="HX216" s="242" t="s">
        <v>148</v>
      </c>
      <c r="HY216" s="242" t="s">
        <v>148</v>
      </c>
      <c r="HZ216" s="242" t="s">
        <v>148</v>
      </c>
      <c r="IA216" s="242" t="s">
        <v>145</v>
      </c>
      <c r="IB216" s="242" t="s">
        <v>190</v>
      </c>
      <c r="IC216" s="243" t="s">
        <v>144</v>
      </c>
      <c r="ID216" s="243" t="s">
        <v>148</v>
      </c>
      <c r="IE216" s="242" t="s">
        <v>145</v>
      </c>
      <c r="IF216" s="243" t="s">
        <v>148</v>
      </c>
      <c r="IG216" s="242" t="s">
        <v>143</v>
      </c>
      <c r="IH216" s="242" t="s">
        <v>145</v>
      </c>
      <c r="II216" s="242" t="s">
        <v>148</v>
      </c>
      <c r="IJ216" s="242" t="s">
        <v>148</v>
      </c>
      <c r="IK216" s="242" t="s">
        <v>142</v>
      </c>
      <c r="IL216" s="243" t="s">
        <v>142</v>
      </c>
      <c r="IM216" s="243" t="s">
        <v>142</v>
      </c>
      <c r="IN216" s="243" t="s">
        <v>148</v>
      </c>
      <c r="IO216" s="243" t="s">
        <v>144</v>
      </c>
      <c r="IP216" s="242" t="s">
        <v>144</v>
      </c>
      <c r="IQ216" s="242" t="s">
        <v>145</v>
      </c>
      <c r="IR216" s="243" t="s">
        <v>145</v>
      </c>
      <c r="IS216" s="243" t="s">
        <v>148</v>
      </c>
      <c r="IT216" s="242" t="s">
        <v>144</v>
      </c>
      <c r="IU216" s="242" t="s">
        <v>145</v>
      </c>
      <c r="IV216" s="242" t="s">
        <v>148</v>
      </c>
      <c r="IW216" s="242" t="s">
        <v>148</v>
      </c>
      <c r="IX216" s="242" t="s">
        <v>142</v>
      </c>
      <c r="IY216" s="243" t="s">
        <v>142</v>
      </c>
      <c r="IZ216" s="243" t="s">
        <v>142</v>
      </c>
      <c r="JA216" s="243" t="s">
        <v>142</v>
      </c>
      <c r="JB216" s="243" t="s">
        <v>148</v>
      </c>
      <c r="JC216" s="243" t="s">
        <v>145</v>
      </c>
      <c r="JD216" s="242" t="s">
        <v>148</v>
      </c>
      <c r="JE216" s="242" t="s">
        <v>142</v>
      </c>
      <c r="JF216" s="243" t="s">
        <v>142</v>
      </c>
      <c r="JG216" s="243" t="s">
        <v>142</v>
      </c>
      <c r="JH216" s="244" t="s">
        <v>142</v>
      </c>
      <c r="JI216" s="243" t="s">
        <v>142</v>
      </c>
      <c r="JJ216" s="243" t="s">
        <v>149</v>
      </c>
      <c r="JK216" s="242" t="s">
        <v>142</v>
      </c>
      <c r="JL216" s="242" t="s">
        <v>148</v>
      </c>
      <c r="JM216" s="242" t="s">
        <v>148</v>
      </c>
      <c r="JN216" s="242" t="s">
        <v>142</v>
      </c>
      <c r="JO216" s="242" t="s">
        <v>142</v>
      </c>
      <c r="JP216" s="243" t="s">
        <v>142</v>
      </c>
      <c r="JQ216" s="242" t="s">
        <v>142</v>
      </c>
      <c r="JR216" s="242" t="s">
        <v>151</v>
      </c>
      <c r="JS216" s="243" t="s">
        <v>151</v>
      </c>
      <c r="JT216" s="243" t="s">
        <v>151</v>
      </c>
      <c r="JU216" s="242" t="s">
        <v>142</v>
      </c>
      <c r="JV216" s="242" t="s">
        <v>142</v>
      </c>
      <c r="JW216" s="242" t="s">
        <v>142</v>
      </c>
      <c r="JX216" s="242" t="s">
        <v>142</v>
      </c>
      <c r="JY216" s="242" t="s">
        <v>151</v>
      </c>
      <c r="JZ216" s="242" t="s">
        <v>151</v>
      </c>
      <c r="KA216" s="243" t="s">
        <v>151</v>
      </c>
      <c r="KB216" s="243" t="s">
        <v>151</v>
      </c>
      <c r="KC216" s="243" t="s">
        <v>151</v>
      </c>
      <c r="KD216" s="243" t="s">
        <v>151</v>
      </c>
      <c r="KE216" s="243" t="s">
        <v>151</v>
      </c>
      <c r="KF216" s="243" t="s">
        <v>151</v>
      </c>
      <c r="KG216" s="243" t="s">
        <v>151</v>
      </c>
      <c r="KH216" s="243" t="s">
        <v>148</v>
      </c>
      <c r="KI216" s="243" t="s">
        <v>147</v>
      </c>
      <c r="KJ216" s="243" t="s">
        <v>143</v>
      </c>
      <c r="KK216" s="243" t="s">
        <v>148</v>
      </c>
      <c r="KL216" s="243" t="s">
        <v>144</v>
      </c>
      <c r="KM216" s="243" t="s">
        <v>190</v>
      </c>
      <c r="KN216" s="242" t="s">
        <v>190</v>
      </c>
      <c r="KO216" s="242" t="s">
        <v>198</v>
      </c>
      <c r="KP216" s="242" t="s">
        <v>147</v>
      </c>
      <c r="KQ216" s="242" t="s">
        <v>142</v>
      </c>
      <c r="KR216" s="242" t="s">
        <v>151</v>
      </c>
      <c r="KS216" s="242" t="s">
        <v>151</v>
      </c>
      <c r="KT216" s="242" t="s">
        <v>151</v>
      </c>
      <c r="KU216" s="243" t="s">
        <v>151</v>
      </c>
      <c r="KV216" s="243" t="s">
        <v>151</v>
      </c>
      <c r="KW216" s="243" t="s">
        <v>151</v>
      </c>
      <c r="KX216" s="243" t="s">
        <v>151</v>
      </c>
      <c r="KY216" s="243" t="s">
        <v>151</v>
      </c>
      <c r="KZ216" s="243" t="s">
        <v>143</v>
      </c>
      <c r="LA216" s="243" t="s">
        <v>148</v>
      </c>
      <c r="LB216" s="243" t="s">
        <v>190</v>
      </c>
      <c r="LC216" s="243" t="s">
        <v>198</v>
      </c>
      <c r="LD216" s="242" t="s">
        <v>144</v>
      </c>
      <c r="LE216" s="242" t="s">
        <v>147</v>
      </c>
      <c r="LF216" s="242" t="s">
        <v>148</v>
      </c>
      <c r="LG216" s="243" t="s">
        <v>147</v>
      </c>
      <c r="LH216" s="243" t="s">
        <v>145</v>
      </c>
      <c r="LI216" s="242" t="s">
        <v>147</v>
      </c>
      <c r="LJ216" s="243" t="s">
        <v>148</v>
      </c>
      <c r="LK216" s="243" t="s">
        <v>148</v>
      </c>
      <c r="LL216" s="242" t="s">
        <v>148</v>
      </c>
      <c r="LM216" s="243" t="s">
        <v>148</v>
      </c>
      <c r="LN216" s="243" t="s">
        <v>149</v>
      </c>
      <c r="LO216" s="243" t="s">
        <v>151</v>
      </c>
      <c r="LP216" s="242" t="s">
        <v>142</v>
      </c>
      <c r="LQ216" s="242" t="s">
        <v>148</v>
      </c>
      <c r="LR216" s="243" t="s">
        <v>151</v>
      </c>
      <c r="LS216" s="243" t="s">
        <v>151</v>
      </c>
      <c r="LT216" s="243" t="s">
        <v>151</v>
      </c>
      <c r="LU216" s="242" t="s">
        <v>151</v>
      </c>
      <c r="LV216" s="243" t="s">
        <v>151</v>
      </c>
      <c r="LW216" s="243" t="s">
        <v>151</v>
      </c>
      <c r="LX216" s="243" t="s">
        <v>151</v>
      </c>
      <c r="LY216" s="242" t="s">
        <v>151</v>
      </c>
      <c r="LZ216" s="242" t="s">
        <v>151</v>
      </c>
      <c r="MA216" s="243" t="s">
        <v>151</v>
      </c>
      <c r="MB216" s="242" t="s">
        <v>151</v>
      </c>
      <c r="MC216" s="242" t="s">
        <v>151</v>
      </c>
      <c r="MD216" s="242" t="s">
        <v>151</v>
      </c>
      <c r="ME216" s="242" t="s">
        <v>145</v>
      </c>
      <c r="MF216" s="242" t="s">
        <v>148</v>
      </c>
      <c r="MG216" s="242" t="s">
        <v>151</v>
      </c>
      <c r="MH216" s="242" t="s">
        <v>142</v>
      </c>
      <c r="MI216" s="242" t="s">
        <v>151</v>
      </c>
      <c r="MJ216" s="242" t="s">
        <v>151</v>
      </c>
      <c r="MK216" s="243" t="s">
        <v>151</v>
      </c>
      <c r="ML216" s="243" t="s">
        <v>151</v>
      </c>
      <c r="MM216" s="243" t="s">
        <v>151</v>
      </c>
      <c r="MN216" s="243" t="s">
        <v>151</v>
      </c>
      <c r="MO216" s="242" t="s">
        <v>151</v>
      </c>
      <c r="MP216" s="243" t="s">
        <v>148</v>
      </c>
      <c r="MQ216" s="242" t="s">
        <v>190</v>
      </c>
      <c r="MR216" s="242" t="s">
        <v>148</v>
      </c>
      <c r="MS216" s="242" t="s">
        <v>142</v>
      </c>
      <c r="MT216" s="242" t="s">
        <v>142</v>
      </c>
      <c r="MU216" s="242" t="s">
        <v>142</v>
      </c>
      <c r="MV216" s="242" t="s">
        <v>142</v>
      </c>
      <c r="MW216" s="243" t="s">
        <v>142</v>
      </c>
      <c r="MX216" s="243" t="s">
        <v>148</v>
      </c>
      <c r="MY216" s="243" t="s">
        <v>148</v>
      </c>
      <c r="MZ216" s="243" t="s">
        <v>142</v>
      </c>
      <c r="NA216" s="243" t="s">
        <v>142</v>
      </c>
      <c r="PT216" s="213"/>
    </row>
    <row r="217" spans="14:436" x14ac:dyDescent="0.25">
      <c r="O217" t="s">
        <v>0</v>
      </c>
      <c r="FF217" s="213"/>
      <c r="HH217" s="150" t="s">
        <v>4</v>
      </c>
      <c r="HI217" s="150" t="s">
        <v>4</v>
      </c>
      <c r="HJ217" s="150" t="s">
        <v>4</v>
      </c>
      <c r="HK217" s="150" t="s">
        <v>4</v>
      </c>
      <c r="HL217" s="150" t="s">
        <v>4</v>
      </c>
      <c r="HM217" s="150" t="s">
        <v>4</v>
      </c>
      <c r="HN217" s="150" t="s">
        <v>4</v>
      </c>
      <c r="HO217" s="150" t="s">
        <v>4</v>
      </c>
      <c r="HP217" s="150" t="s">
        <v>4</v>
      </c>
      <c r="HQ217" s="150" t="s">
        <v>4</v>
      </c>
      <c r="HR217" s="150" t="s">
        <v>4</v>
      </c>
      <c r="HS217" s="150" t="s">
        <v>4</v>
      </c>
      <c r="HT217" s="150" t="s">
        <v>4</v>
      </c>
      <c r="HU217" s="150" t="s">
        <v>4</v>
      </c>
      <c r="HV217" s="150" t="s">
        <v>4</v>
      </c>
      <c r="HW217" s="150" t="s">
        <v>4</v>
      </c>
      <c r="HX217" s="150" t="s">
        <v>4</v>
      </c>
      <c r="HY217" s="150" t="s">
        <v>4</v>
      </c>
      <c r="HZ217" s="150" t="s">
        <v>4</v>
      </c>
      <c r="IA217" s="150" t="s">
        <v>4</v>
      </c>
      <c r="IB217" s="150" t="s">
        <v>4</v>
      </c>
      <c r="IC217" s="150" t="s">
        <v>4</v>
      </c>
      <c r="ID217" s="150" t="s">
        <v>4</v>
      </c>
      <c r="IE217" s="150" t="s">
        <v>4</v>
      </c>
      <c r="IF217" s="150" t="s">
        <v>4</v>
      </c>
      <c r="IG217" s="150" t="s">
        <v>4</v>
      </c>
      <c r="IH217" s="150" t="s">
        <v>4</v>
      </c>
      <c r="II217" s="150" t="s">
        <v>4</v>
      </c>
      <c r="IJ217" s="150" t="s">
        <v>4</v>
      </c>
      <c r="IK217" s="150" t="s">
        <v>4</v>
      </c>
      <c r="IL217" s="150" t="s">
        <v>4</v>
      </c>
      <c r="IM217" s="150" t="s">
        <v>4</v>
      </c>
      <c r="IN217" s="150" t="s">
        <v>4</v>
      </c>
      <c r="IO217" s="150" t="s">
        <v>4</v>
      </c>
      <c r="IP217" s="150" t="s">
        <v>4</v>
      </c>
      <c r="IQ217" s="150" t="s">
        <v>4</v>
      </c>
      <c r="IR217" s="150" t="s">
        <v>4</v>
      </c>
      <c r="IS217" s="150" t="s">
        <v>4</v>
      </c>
      <c r="IT217" s="150" t="s">
        <v>4</v>
      </c>
      <c r="IU217" s="150" t="s">
        <v>4</v>
      </c>
      <c r="IV217" s="150" t="s">
        <v>4</v>
      </c>
      <c r="IW217" s="150" t="s">
        <v>4</v>
      </c>
      <c r="IX217" s="150" t="s">
        <v>4</v>
      </c>
      <c r="IY217" s="150" t="s">
        <v>4</v>
      </c>
      <c r="IZ217" s="150" t="s">
        <v>4</v>
      </c>
      <c r="JA217" s="150" t="s">
        <v>4</v>
      </c>
      <c r="JB217" s="150" t="s">
        <v>4</v>
      </c>
      <c r="JC217" s="150" t="s">
        <v>4</v>
      </c>
      <c r="JD217" s="150" t="s">
        <v>4</v>
      </c>
      <c r="JE217" s="150" t="s">
        <v>4</v>
      </c>
      <c r="JF217" s="150" t="s">
        <v>4</v>
      </c>
      <c r="JG217" s="150" t="s">
        <v>4</v>
      </c>
      <c r="JH217" s="150" t="s">
        <v>4</v>
      </c>
      <c r="JI217" s="150" t="s">
        <v>4</v>
      </c>
      <c r="JJ217" s="150" t="s">
        <v>4</v>
      </c>
      <c r="JK217" s="150" t="s">
        <v>4</v>
      </c>
      <c r="JL217" s="150" t="s">
        <v>4</v>
      </c>
      <c r="JM217" s="150" t="s">
        <v>4</v>
      </c>
      <c r="JN217" s="150" t="s">
        <v>4</v>
      </c>
      <c r="JO217" s="150" t="s">
        <v>4</v>
      </c>
      <c r="JP217" s="150" t="s">
        <v>4</v>
      </c>
      <c r="JQ217" s="150" t="s">
        <v>4</v>
      </c>
      <c r="JR217" s="150" t="s">
        <v>4</v>
      </c>
      <c r="JS217" s="150" t="s">
        <v>4</v>
      </c>
      <c r="JT217" s="150" t="s">
        <v>4</v>
      </c>
      <c r="JU217" s="150" t="s">
        <v>4</v>
      </c>
      <c r="JV217" s="150" t="s">
        <v>4</v>
      </c>
      <c r="JW217" s="150" t="s">
        <v>4</v>
      </c>
      <c r="JX217" s="150" t="s">
        <v>4</v>
      </c>
      <c r="JY217" s="150" t="s">
        <v>4</v>
      </c>
      <c r="JZ217" s="150" t="s">
        <v>4</v>
      </c>
      <c r="KA217" s="150" t="s">
        <v>4</v>
      </c>
      <c r="KB217" s="150" t="s">
        <v>4</v>
      </c>
      <c r="KC217" s="150" t="s">
        <v>4</v>
      </c>
      <c r="KD217" s="150" t="s">
        <v>4</v>
      </c>
      <c r="KE217" s="150" t="s">
        <v>4</v>
      </c>
      <c r="KF217" s="150" t="s">
        <v>4</v>
      </c>
      <c r="KG217" s="150" t="s">
        <v>4</v>
      </c>
      <c r="KH217" s="150" t="s">
        <v>4</v>
      </c>
      <c r="KI217" s="150" t="s">
        <v>4</v>
      </c>
      <c r="KJ217" s="150" t="s">
        <v>4</v>
      </c>
      <c r="KK217" s="150" t="s">
        <v>4</v>
      </c>
      <c r="KL217" s="150" t="s">
        <v>4</v>
      </c>
      <c r="KM217" s="150" t="s">
        <v>4</v>
      </c>
      <c r="KN217" s="150" t="s">
        <v>4</v>
      </c>
      <c r="KO217" s="150" t="s">
        <v>4</v>
      </c>
      <c r="KP217" s="150" t="s">
        <v>4</v>
      </c>
      <c r="KQ217" s="150" t="s">
        <v>4</v>
      </c>
      <c r="KR217" s="150" t="s">
        <v>4</v>
      </c>
      <c r="KS217" s="150" t="s">
        <v>4</v>
      </c>
      <c r="KT217" s="150" t="s">
        <v>4</v>
      </c>
      <c r="KU217" s="150" t="s">
        <v>4</v>
      </c>
      <c r="KV217" s="150" t="s">
        <v>4</v>
      </c>
      <c r="KW217" s="150" t="s">
        <v>4</v>
      </c>
      <c r="KX217" s="150" t="s">
        <v>4</v>
      </c>
      <c r="KY217" s="150" t="s">
        <v>4</v>
      </c>
      <c r="KZ217" s="150" t="s">
        <v>4</v>
      </c>
      <c r="LA217" s="150" t="s">
        <v>4</v>
      </c>
      <c r="LB217" s="150" t="s">
        <v>4</v>
      </c>
      <c r="LC217" s="150" t="s">
        <v>4</v>
      </c>
      <c r="LD217" s="150" t="s">
        <v>4</v>
      </c>
      <c r="LE217" s="150" t="s">
        <v>4</v>
      </c>
      <c r="LF217" s="150" t="s">
        <v>4</v>
      </c>
      <c r="LG217" s="150" t="s">
        <v>4</v>
      </c>
      <c r="LH217" s="150" t="s">
        <v>4</v>
      </c>
      <c r="LI217" s="150" t="s">
        <v>4</v>
      </c>
      <c r="LJ217" s="150" t="s">
        <v>4</v>
      </c>
      <c r="LK217" s="150" t="s">
        <v>4</v>
      </c>
      <c r="LL217" s="150" t="s">
        <v>4</v>
      </c>
      <c r="LM217" s="150" t="s">
        <v>4</v>
      </c>
      <c r="LN217" s="150" t="s">
        <v>4</v>
      </c>
      <c r="LO217" s="150" t="s">
        <v>4</v>
      </c>
      <c r="LP217" s="150" t="s">
        <v>4</v>
      </c>
      <c r="LQ217" s="150" t="s">
        <v>4</v>
      </c>
      <c r="LR217" s="150" t="s">
        <v>4</v>
      </c>
      <c r="LS217" s="150" t="s">
        <v>4</v>
      </c>
      <c r="LT217" s="150" t="s">
        <v>4</v>
      </c>
      <c r="LU217" s="150" t="s">
        <v>4</v>
      </c>
      <c r="LV217" s="150" t="s">
        <v>4</v>
      </c>
      <c r="LW217" s="150" t="s">
        <v>4</v>
      </c>
      <c r="LX217" s="150" t="s">
        <v>4</v>
      </c>
      <c r="LY217" s="150" t="s">
        <v>4</v>
      </c>
      <c r="LZ217" s="150" t="s">
        <v>4</v>
      </c>
      <c r="MA217" s="150" t="s">
        <v>4</v>
      </c>
      <c r="MB217" s="150" t="s">
        <v>4</v>
      </c>
      <c r="MC217" s="150" t="s">
        <v>4</v>
      </c>
      <c r="MD217" s="150" t="s">
        <v>4</v>
      </c>
      <c r="ME217" s="150" t="s">
        <v>4</v>
      </c>
      <c r="MF217" s="150" t="s">
        <v>4</v>
      </c>
      <c r="MG217" s="150" t="s">
        <v>4</v>
      </c>
      <c r="MH217" s="150" t="s">
        <v>4</v>
      </c>
      <c r="MI217" s="150" t="s">
        <v>4</v>
      </c>
      <c r="MJ217" s="150" t="s">
        <v>4</v>
      </c>
      <c r="MK217" s="150" t="s">
        <v>4</v>
      </c>
      <c r="ML217" s="150" t="s">
        <v>4</v>
      </c>
      <c r="MM217" s="150" t="s">
        <v>4</v>
      </c>
      <c r="MN217" s="150" t="s">
        <v>4</v>
      </c>
      <c r="MO217" s="150" t="s">
        <v>4</v>
      </c>
      <c r="MP217" s="150" t="s">
        <v>4</v>
      </c>
      <c r="MQ217" s="150" t="s">
        <v>4</v>
      </c>
      <c r="MR217" s="150" t="s">
        <v>4</v>
      </c>
      <c r="MS217" s="150" t="s">
        <v>4</v>
      </c>
      <c r="MT217" s="150" t="s">
        <v>4</v>
      </c>
      <c r="MU217" s="150" t="s">
        <v>4</v>
      </c>
      <c r="MV217" s="150" t="s">
        <v>4</v>
      </c>
      <c r="MW217" s="150" t="s">
        <v>4</v>
      </c>
      <c r="MX217" s="150" t="s">
        <v>4</v>
      </c>
      <c r="MY217" s="150" t="s">
        <v>4</v>
      </c>
      <c r="MZ217" s="150" t="s">
        <v>4</v>
      </c>
      <c r="NA217" s="150" t="s">
        <v>4</v>
      </c>
      <c r="PT217" s="213"/>
    </row>
    <row r="218" spans="14:436" ht="15.75" thickBot="1" x14ac:dyDescent="0.3">
      <c r="N218" t="s">
        <v>0</v>
      </c>
      <c r="FF218" s="213"/>
      <c r="HH218" s="143">
        <v>343</v>
      </c>
      <c r="HI218" s="143">
        <v>349</v>
      </c>
      <c r="HJ218" s="143">
        <v>298</v>
      </c>
      <c r="HK218" s="143">
        <v>302</v>
      </c>
      <c r="HL218" s="143">
        <v>243</v>
      </c>
      <c r="HM218" s="143">
        <v>282</v>
      </c>
      <c r="HN218" s="143">
        <v>247</v>
      </c>
      <c r="HO218" s="143">
        <v>195</v>
      </c>
      <c r="HP218" s="143">
        <v>306</v>
      </c>
      <c r="HQ218" s="143">
        <v>177</v>
      </c>
      <c r="HR218" s="143">
        <v>230</v>
      </c>
      <c r="HS218" s="143">
        <v>257</v>
      </c>
      <c r="HT218" s="143">
        <v>398</v>
      </c>
      <c r="HU218" s="143">
        <v>416</v>
      </c>
      <c r="HV218" s="143">
        <v>434</v>
      </c>
      <c r="HW218" s="143">
        <v>359</v>
      </c>
      <c r="HX218" s="143">
        <v>207</v>
      </c>
      <c r="HY218" s="143">
        <v>145</v>
      </c>
      <c r="HZ218" s="143">
        <v>82</v>
      </c>
      <c r="IA218" s="143">
        <v>52</v>
      </c>
      <c r="IB218" s="143">
        <v>42</v>
      </c>
      <c r="IC218" s="143">
        <v>95</v>
      </c>
      <c r="ID218" s="143">
        <v>150</v>
      </c>
      <c r="IE218" s="143">
        <v>134</v>
      </c>
      <c r="IF218" s="143">
        <v>144</v>
      </c>
      <c r="IG218" s="143">
        <v>18</v>
      </c>
      <c r="IH218" s="231">
        <v>31</v>
      </c>
      <c r="II218" s="231">
        <v>101</v>
      </c>
      <c r="IJ218" s="231">
        <v>146</v>
      </c>
      <c r="IK218" s="231">
        <v>197</v>
      </c>
      <c r="IL218" s="231">
        <v>194</v>
      </c>
      <c r="IM218" s="231">
        <v>144</v>
      </c>
      <c r="IN218" s="231">
        <v>9</v>
      </c>
      <c r="IO218" s="143">
        <v>75</v>
      </c>
      <c r="IP218" s="143">
        <v>38</v>
      </c>
      <c r="IQ218" s="231">
        <v>24</v>
      </c>
      <c r="IR218" s="143">
        <v>9</v>
      </c>
      <c r="IS218" s="143">
        <v>59</v>
      </c>
      <c r="IT218" s="143">
        <v>0</v>
      </c>
      <c r="IU218" s="231">
        <v>27</v>
      </c>
      <c r="IV218" s="231">
        <v>55</v>
      </c>
      <c r="IW218" s="231">
        <v>71</v>
      </c>
      <c r="IX218" s="231">
        <v>154</v>
      </c>
      <c r="IY218" s="231">
        <v>147</v>
      </c>
      <c r="IZ218" s="231">
        <v>64</v>
      </c>
      <c r="JA218" s="231">
        <v>31</v>
      </c>
      <c r="JB218" s="231">
        <v>28</v>
      </c>
      <c r="JC218" s="143">
        <v>3</v>
      </c>
      <c r="JD218" s="231">
        <v>52</v>
      </c>
      <c r="JE218" s="231">
        <v>154</v>
      </c>
      <c r="JF218" s="231">
        <v>140</v>
      </c>
      <c r="JG218" s="231">
        <v>134</v>
      </c>
      <c r="JH218" s="231">
        <v>6</v>
      </c>
      <c r="JI218" s="143">
        <v>58</v>
      </c>
      <c r="JJ218" s="143">
        <v>160</v>
      </c>
      <c r="JK218" s="143">
        <v>105</v>
      </c>
      <c r="JL218" s="143">
        <v>18</v>
      </c>
      <c r="JM218" s="231">
        <v>111</v>
      </c>
      <c r="JN218" s="231">
        <v>157</v>
      </c>
      <c r="JO218" s="231">
        <v>164</v>
      </c>
      <c r="JP218" s="231">
        <v>161</v>
      </c>
      <c r="JQ218" s="231">
        <v>210</v>
      </c>
      <c r="JR218" s="231">
        <v>222</v>
      </c>
      <c r="JS218" s="231">
        <v>217</v>
      </c>
      <c r="JT218" s="231">
        <v>172</v>
      </c>
      <c r="JU218" s="231">
        <v>196</v>
      </c>
      <c r="JV218" s="231">
        <v>285</v>
      </c>
      <c r="JW218" s="231">
        <v>375</v>
      </c>
      <c r="JX218" s="231">
        <v>426</v>
      </c>
      <c r="JY218" s="231">
        <v>485</v>
      </c>
      <c r="JZ218" s="231">
        <v>528</v>
      </c>
      <c r="KA218" s="231">
        <v>437</v>
      </c>
      <c r="KB218" s="231">
        <v>364</v>
      </c>
      <c r="KC218" s="231">
        <v>224</v>
      </c>
      <c r="KD218" s="231">
        <v>185</v>
      </c>
      <c r="KE218" s="231">
        <v>156</v>
      </c>
      <c r="KF218" s="231">
        <v>119</v>
      </c>
      <c r="KG218" s="231">
        <v>107</v>
      </c>
      <c r="KH218" s="231">
        <v>93</v>
      </c>
      <c r="KI218" s="231">
        <v>75</v>
      </c>
      <c r="KJ218" s="231">
        <v>101</v>
      </c>
      <c r="KK218" s="231">
        <v>100</v>
      </c>
      <c r="KL218" s="231">
        <v>27</v>
      </c>
      <c r="KM218" s="231">
        <v>20</v>
      </c>
      <c r="KN218" s="231">
        <v>32</v>
      </c>
      <c r="KO218" s="231">
        <v>37</v>
      </c>
      <c r="KP218" s="231">
        <v>57</v>
      </c>
      <c r="KQ218" s="231">
        <v>74</v>
      </c>
      <c r="KR218" s="231">
        <v>130</v>
      </c>
      <c r="KS218" s="231">
        <v>174</v>
      </c>
      <c r="KT218" s="231">
        <v>192</v>
      </c>
      <c r="KU218" s="231">
        <v>191</v>
      </c>
      <c r="KV218" s="231">
        <v>170</v>
      </c>
      <c r="KW218" s="231">
        <v>164</v>
      </c>
      <c r="KX218" s="231">
        <v>151</v>
      </c>
      <c r="KY218" s="231">
        <v>93</v>
      </c>
      <c r="KZ218" s="231">
        <v>24</v>
      </c>
      <c r="LA218" s="231">
        <v>22</v>
      </c>
      <c r="LB218" s="143">
        <v>4</v>
      </c>
      <c r="LC218" s="143">
        <v>14</v>
      </c>
      <c r="LD218" s="143">
        <v>14</v>
      </c>
      <c r="LE218" s="231">
        <v>20</v>
      </c>
      <c r="LF218" s="231">
        <v>50</v>
      </c>
      <c r="LG218" s="231">
        <v>18</v>
      </c>
      <c r="LH218" s="143">
        <v>44</v>
      </c>
      <c r="LI218" s="143">
        <v>39</v>
      </c>
      <c r="LJ218" s="143">
        <v>88</v>
      </c>
      <c r="LK218" s="143">
        <v>141</v>
      </c>
      <c r="LL218" s="143">
        <v>137</v>
      </c>
      <c r="LM218" s="143">
        <v>199</v>
      </c>
      <c r="LN218" s="143">
        <v>231</v>
      </c>
      <c r="LO218" s="143">
        <v>245</v>
      </c>
      <c r="LP218" s="143">
        <v>234</v>
      </c>
      <c r="LQ218" s="143">
        <v>164</v>
      </c>
      <c r="LR218" s="143">
        <v>189</v>
      </c>
      <c r="LS218" s="143">
        <v>193</v>
      </c>
      <c r="LT218" s="143">
        <v>199</v>
      </c>
      <c r="LU218" s="143">
        <v>198</v>
      </c>
      <c r="LV218" s="143">
        <v>249</v>
      </c>
      <c r="LW218" s="143">
        <v>283</v>
      </c>
      <c r="LX218" s="143">
        <v>288</v>
      </c>
      <c r="LY218" s="143">
        <v>259</v>
      </c>
      <c r="LZ218" s="143">
        <v>212</v>
      </c>
      <c r="MA218" s="143">
        <v>254</v>
      </c>
      <c r="MB218" s="143">
        <v>203</v>
      </c>
      <c r="MC218" s="143">
        <v>173</v>
      </c>
      <c r="MD218" s="143">
        <v>148</v>
      </c>
      <c r="ME218" s="143">
        <v>37</v>
      </c>
      <c r="MF218" s="231">
        <v>57</v>
      </c>
      <c r="MG218" s="231">
        <v>176</v>
      </c>
      <c r="MH218" s="231">
        <v>202</v>
      </c>
      <c r="MI218" s="231">
        <v>252</v>
      </c>
      <c r="MJ218" s="231">
        <v>303</v>
      </c>
      <c r="MK218" s="231">
        <v>257</v>
      </c>
      <c r="ML218" s="231">
        <v>228</v>
      </c>
      <c r="MM218" s="231">
        <v>187</v>
      </c>
      <c r="MN218" s="231">
        <v>108</v>
      </c>
      <c r="MO218" s="231">
        <v>125</v>
      </c>
      <c r="MP218" s="231">
        <v>119</v>
      </c>
      <c r="MQ218" s="231">
        <v>121</v>
      </c>
      <c r="MR218" s="231">
        <v>145</v>
      </c>
      <c r="MS218" s="231">
        <v>158</v>
      </c>
      <c r="MT218" s="231">
        <v>169</v>
      </c>
      <c r="MU218" s="231">
        <v>187</v>
      </c>
      <c r="MV218" s="231">
        <v>212</v>
      </c>
      <c r="MW218" s="231">
        <v>132</v>
      </c>
      <c r="MX218" s="231">
        <v>74</v>
      </c>
      <c r="MY218" s="143">
        <v>45</v>
      </c>
      <c r="MZ218" s="143">
        <v>109</v>
      </c>
      <c r="NA218" s="143">
        <v>122</v>
      </c>
      <c r="PT218" s="213"/>
    </row>
    <row r="219" spans="14:436" ht="15.75" thickBot="1" x14ac:dyDescent="0.3">
      <c r="N219" t="s">
        <v>0</v>
      </c>
      <c r="FF219" s="213"/>
      <c r="HH219" s="95">
        <v>-18</v>
      </c>
      <c r="HI219" s="95">
        <v>123</v>
      </c>
      <c r="HJ219" s="95">
        <v>-209</v>
      </c>
      <c r="HK219" s="95">
        <v>386</v>
      </c>
      <c r="HL219" s="95">
        <v>-309</v>
      </c>
      <c r="HM219" s="95">
        <v>562</v>
      </c>
      <c r="HN219" s="95">
        <v>-199</v>
      </c>
      <c r="HO219" s="95">
        <v>-121</v>
      </c>
      <c r="HP219" s="95">
        <v>1135</v>
      </c>
      <c r="HQ219" s="95">
        <v>-476</v>
      </c>
      <c r="HR219" s="95">
        <v>194</v>
      </c>
      <c r="HS219" s="95">
        <v>166</v>
      </c>
      <c r="HT219" s="95">
        <v>1055</v>
      </c>
      <c r="HU219" s="95">
        <v>31</v>
      </c>
      <c r="HV219" s="95">
        <v>-152</v>
      </c>
      <c r="HW219" s="95">
        <v>-231</v>
      </c>
      <c r="HX219" s="95">
        <v>-703</v>
      </c>
      <c r="HY219" s="95">
        <v>266</v>
      </c>
      <c r="HZ219" s="95">
        <v>-149</v>
      </c>
      <c r="IA219" s="95">
        <v>-24</v>
      </c>
      <c r="IB219" s="15">
        <v>-63</v>
      </c>
      <c r="IC219" s="15">
        <v>614</v>
      </c>
      <c r="ID219" s="15">
        <v>224</v>
      </c>
      <c r="IE219" s="15">
        <v>-189</v>
      </c>
      <c r="IF219" s="15">
        <v>160</v>
      </c>
      <c r="IG219" s="15">
        <v>-813</v>
      </c>
      <c r="IH219" s="282">
        <v>-76</v>
      </c>
      <c r="II219" s="15">
        <v>304</v>
      </c>
      <c r="IJ219" s="15">
        <v>463</v>
      </c>
      <c r="IK219" s="15">
        <v>-65</v>
      </c>
      <c r="IL219" s="15">
        <v>-76</v>
      </c>
      <c r="IM219" s="15">
        <v>-296</v>
      </c>
      <c r="IN219" s="15">
        <v>-698</v>
      </c>
      <c r="IO219" s="282">
        <v>161</v>
      </c>
      <c r="IP219" s="15">
        <v>-582</v>
      </c>
      <c r="IQ219" s="282">
        <v>335</v>
      </c>
      <c r="IR219" s="282">
        <v>494</v>
      </c>
      <c r="IS219" s="15">
        <v>277</v>
      </c>
      <c r="IT219" s="15">
        <v>-633</v>
      </c>
      <c r="IU219" s="282">
        <v>-41</v>
      </c>
      <c r="IV219" s="15">
        <v>111</v>
      </c>
      <c r="IW219" s="15">
        <v>57</v>
      </c>
      <c r="IX219" s="15">
        <v>584</v>
      </c>
      <c r="IY219" s="15">
        <v>-323</v>
      </c>
      <c r="IZ219" s="15">
        <v>-482</v>
      </c>
      <c r="JA219" s="15">
        <v>63</v>
      </c>
      <c r="JB219" s="15">
        <v>147</v>
      </c>
      <c r="JC219" s="282">
        <v>194</v>
      </c>
      <c r="JD219" s="282">
        <v>593</v>
      </c>
      <c r="JE219" s="15">
        <v>478</v>
      </c>
      <c r="JF219" s="15">
        <v>-388</v>
      </c>
      <c r="JG219" s="15">
        <v>68</v>
      </c>
      <c r="JH219" s="15">
        <v>-891</v>
      </c>
      <c r="JI219" s="282">
        <v>-66</v>
      </c>
      <c r="JJ219" s="15">
        <v>579</v>
      </c>
      <c r="JK219" s="15">
        <v>-773</v>
      </c>
      <c r="JL219" s="15">
        <v>-360</v>
      </c>
      <c r="JM219" s="282">
        <v>609</v>
      </c>
      <c r="JN219" s="15">
        <v>-105</v>
      </c>
      <c r="JO219" s="15">
        <v>-28</v>
      </c>
      <c r="JP219" s="15">
        <v>0</v>
      </c>
      <c r="JQ219" s="15">
        <v>455</v>
      </c>
      <c r="JR219" s="15">
        <v>22</v>
      </c>
      <c r="JS219" s="15">
        <v>5</v>
      </c>
      <c r="JT219" s="15">
        <v>-190</v>
      </c>
      <c r="JU219" s="15">
        <v>480</v>
      </c>
      <c r="JV219" s="15">
        <v>671</v>
      </c>
      <c r="JW219" s="95">
        <v>470</v>
      </c>
      <c r="JX219" s="95">
        <v>222</v>
      </c>
      <c r="JY219" s="95">
        <v>461</v>
      </c>
      <c r="JZ219" s="95">
        <v>312</v>
      </c>
      <c r="KA219" s="95">
        <v>-581</v>
      </c>
      <c r="KB219" s="95">
        <v>21</v>
      </c>
      <c r="KC219" s="95">
        <v>-544</v>
      </c>
      <c r="KD219" s="95">
        <v>394</v>
      </c>
      <c r="KE219" s="95">
        <v>11</v>
      </c>
      <c r="KF219" s="95">
        <v>-84</v>
      </c>
      <c r="KG219" s="95">
        <v>110</v>
      </c>
      <c r="KH219" s="95">
        <v>18</v>
      </c>
      <c r="KI219" s="95">
        <v>-63</v>
      </c>
      <c r="KJ219" s="95">
        <v>324</v>
      </c>
      <c r="KK219" s="95">
        <v>-69</v>
      </c>
      <c r="KL219" s="95">
        <v>-520</v>
      </c>
      <c r="KM219" s="95">
        <v>277</v>
      </c>
      <c r="KN219" s="95">
        <v>111</v>
      </c>
      <c r="KO219" s="95">
        <v>26</v>
      </c>
      <c r="KP219" s="95">
        <v>139</v>
      </c>
      <c r="KQ219" s="15">
        <v>64</v>
      </c>
      <c r="KR219" s="15">
        <v>385</v>
      </c>
      <c r="KS219" s="15">
        <v>283</v>
      </c>
      <c r="KT219" s="95">
        <v>-36</v>
      </c>
      <c r="KU219" s="95">
        <v>-27</v>
      </c>
      <c r="KV219" s="95">
        <v>-8</v>
      </c>
      <c r="KW219" s="95">
        <v>90</v>
      </c>
      <c r="KX219" s="95">
        <v>10</v>
      </c>
      <c r="KY219" s="95">
        <v>-296</v>
      </c>
      <c r="KZ219" s="95">
        <v>-248</v>
      </c>
      <c r="LA219" s="95">
        <v>281</v>
      </c>
      <c r="LB219" s="282">
        <v>192</v>
      </c>
      <c r="LC219" s="95">
        <v>-69</v>
      </c>
      <c r="LD219" s="95">
        <v>-7</v>
      </c>
      <c r="LE219" s="282">
        <v>240</v>
      </c>
      <c r="LF219" s="95">
        <v>119</v>
      </c>
      <c r="LG219" s="95">
        <v>-353</v>
      </c>
      <c r="LH219" s="282">
        <v>181</v>
      </c>
      <c r="LI219" s="95">
        <v>-52</v>
      </c>
      <c r="LJ219" s="95">
        <v>322</v>
      </c>
      <c r="LK219" s="95">
        <v>239</v>
      </c>
      <c r="LL219" s="95">
        <v>-136</v>
      </c>
      <c r="LM219" s="95">
        <v>516</v>
      </c>
      <c r="LN219" s="15">
        <v>-70</v>
      </c>
      <c r="LO219" s="95">
        <v>89</v>
      </c>
      <c r="LP219" s="95">
        <v>-9</v>
      </c>
      <c r="LQ219" s="95">
        <v>-366</v>
      </c>
      <c r="LR219" s="95">
        <v>532</v>
      </c>
      <c r="LS219" s="95">
        <v>45</v>
      </c>
      <c r="LT219" s="95">
        <v>111</v>
      </c>
      <c r="LU219" s="95">
        <v>91</v>
      </c>
      <c r="LV219" s="279">
        <v>470</v>
      </c>
      <c r="LW219" s="95">
        <v>163</v>
      </c>
      <c r="LX219" s="95">
        <v>33</v>
      </c>
      <c r="LY219" s="95">
        <v>-67</v>
      </c>
      <c r="LZ219" s="95">
        <v>-97</v>
      </c>
      <c r="MA219" s="95">
        <v>579</v>
      </c>
      <c r="MB219" s="95">
        <v>-409</v>
      </c>
      <c r="MC219" s="95">
        <v>71</v>
      </c>
      <c r="MD219" s="95">
        <v>37</v>
      </c>
      <c r="ME219" s="95">
        <v>-676</v>
      </c>
      <c r="MF219" s="282">
        <v>234</v>
      </c>
      <c r="MG219" s="95">
        <v>558</v>
      </c>
      <c r="MH219" s="95">
        <v>-208</v>
      </c>
      <c r="MI219" s="95">
        <v>359</v>
      </c>
      <c r="MJ219" s="15">
        <v>334</v>
      </c>
      <c r="MK219" s="95">
        <v>-420</v>
      </c>
      <c r="ML219" s="95">
        <v>93</v>
      </c>
      <c r="MM219" s="95">
        <v>-61</v>
      </c>
      <c r="MN219" s="95">
        <v>-336</v>
      </c>
      <c r="MO219" s="95">
        <v>490</v>
      </c>
      <c r="MP219" s="95">
        <v>-50</v>
      </c>
      <c r="MQ219" s="95">
        <v>94</v>
      </c>
      <c r="MR219" s="95">
        <v>244</v>
      </c>
      <c r="MS219" s="95">
        <v>76</v>
      </c>
      <c r="MT219" s="95">
        <v>102</v>
      </c>
      <c r="MU219" s="95">
        <v>170</v>
      </c>
      <c r="MV219" s="95">
        <v>203</v>
      </c>
      <c r="MW219" s="95">
        <v>-572</v>
      </c>
      <c r="MX219" s="95">
        <v>-51</v>
      </c>
      <c r="MY219" s="282">
        <v>578</v>
      </c>
      <c r="MZ219" s="95">
        <v>47</v>
      </c>
      <c r="NA219" s="95">
        <v>-77</v>
      </c>
      <c r="NB219" s="95"/>
      <c r="NC219" s="95"/>
      <c r="ND219" s="95"/>
      <c r="PT219" s="213"/>
    </row>
    <row r="220" spans="14:436" x14ac:dyDescent="0.25">
      <c r="FF220" s="213"/>
      <c r="FH220" t="s">
        <v>0</v>
      </c>
      <c r="HH220" s="227">
        <f>SUM(HC178,HH219)</f>
        <v>-18</v>
      </c>
      <c r="HI220" s="227">
        <f>SUM(HH220,HI219)</f>
        <v>105</v>
      </c>
      <c r="HJ220" s="227">
        <f t="shared" ref="HJ220:IM220" si="321">SUM(HI220,HJ219)</f>
        <v>-104</v>
      </c>
      <c r="HK220" s="227">
        <f t="shared" si="321"/>
        <v>282</v>
      </c>
      <c r="HL220" s="227">
        <f t="shared" si="321"/>
        <v>-27</v>
      </c>
      <c r="HM220" s="227">
        <f t="shared" si="321"/>
        <v>535</v>
      </c>
      <c r="HN220" s="227">
        <f t="shared" si="321"/>
        <v>336</v>
      </c>
      <c r="HO220" s="227">
        <f t="shared" si="321"/>
        <v>215</v>
      </c>
      <c r="HP220" s="227">
        <f t="shared" si="321"/>
        <v>1350</v>
      </c>
      <c r="HQ220" s="227">
        <f t="shared" si="321"/>
        <v>874</v>
      </c>
      <c r="HR220" s="227">
        <f t="shared" si="321"/>
        <v>1068</v>
      </c>
      <c r="HS220" s="227">
        <f t="shared" si="321"/>
        <v>1234</v>
      </c>
      <c r="HT220" s="227">
        <f t="shared" si="321"/>
        <v>2289</v>
      </c>
      <c r="HU220" s="227">
        <f t="shared" si="321"/>
        <v>2320</v>
      </c>
      <c r="HV220" s="227">
        <f t="shared" si="321"/>
        <v>2168</v>
      </c>
      <c r="HW220" s="227">
        <f t="shared" si="321"/>
        <v>1937</v>
      </c>
      <c r="HX220" s="227">
        <f t="shared" si="321"/>
        <v>1234</v>
      </c>
      <c r="HY220" s="227">
        <f t="shared" si="321"/>
        <v>1500</v>
      </c>
      <c r="HZ220" s="227">
        <f t="shared" si="321"/>
        <v>1351</v>
      </c>
      <c r="IA220" s="227">
        <f t="shared" si="321"/>
        <v>1327</v>
      </c>
      <c r="IB220" s="227">
        <f t="shared" si="321"/>
        <v>1264</v>
      </c>
      <c r="IC220" s="227">
        <f t="shared" si="321"/>
        <v>1878</v>
      </c>
      <c r="ID220" s="227">
        <f t="shared" si="321"/>
        <v>2102</v>
      </c>
      <c r="IE220" s="227">
        <f t="shared" si="321"/>
        <v>1913</v>
      </c>
      <c r="IF220" s="227">
        <f t="shared" si="321"/>
        <v>2073</v>
      </c>
      <c r="IG220" s="227">
        <f t="shared" si="321"/>
        <v>1260</v>
      </c>
      <c r="IH220" s="227">
        <f t="shared" si="321"/>
        <v>1184</v>
      </c>
      <c r="II220" s="227">
        <f t="shared" si="321"/>
        <v>1488</v>
      </c>
      <c r="IJ220" s="227">
        <f t="shared" si="321"/>
        <v>1951</v>
      </c>
      <c r="IK220" s="227">
        <f t="shared" si="321"/>
        <v>1886</v>
      </c>
      <c r="IL220" s="227">
        <f t="shared" si="321"/>
        <v>1810</v>
      </c>
      <c r="IM220" s="227">
        <f t="shared" si="321"/>
        <v>1514</v>
      </c>
      <c r="IN220" s="227">
        <f t="shared" ref="IN220:JS220" si="322">SUM(IM220,IN219)</f>
        <v>816</v>
      </c>
      <c r="IO220" s="227">
        <f t="shared" si="322"/>
        <v>977</v>
      </c>
      <c r="IP220" s="227">
        <f t="shared" si="322"/>
        <v>395</v>
      </c>
      <c r="IQ220" s="227">
        <f t="shared" si="322"/>
        <v>730</v>
      </c>
      <c r="IR220" s="227">
        <f t="shared" si="322"/>
        <v>1224</v>
      </c>
      <c r="IS220" s="227">
        <f t="shared" si="322"/>
        <v>1501</v>
      </c>
      <c r="IT220" s="227">
        <f t="shared" si="322"/>
        <v>868</v>
      </c>
      <c r="IU220" s="227">
        <f t="shared" si="322"/>
        <v>827</v>
      </c>
      <c r="IV220" s="227">
        <f t="shared" si="322"/>
        <v>938</v>
      </c>
      <c r="IW220" s="227">
        <f t="shared" si="322"/>
        <v>995</v>
      </c>
      <c r="IX220" s="227">
        <f t="shared" si="322"/>
        <v>1579</v>
      </c>
      <c r="IY220" s="227">
        <f t="shared" si="322"/>
        <v>1256</v>
      </c>
      <c r="IZ220" s="227">
        <f t="shared" si="322"/>
        <v>774</v>
      </c>
      <c r="JA220" s="227">
        <f t="shared" si="322"/>
        <v>837</v>
      </c>
      <c r="JB220" s="227">
        <f t="shared" si="322"/>
        <v>984</v>
      </c>
      <c r="JC220" s="227">
        <f t="shared" si="322"/>
        <v>1178</v>
      </c>
      <c r="JD220" s="227">
        <f t="shared" si="322"/>
        <v>1771</v>
      </c>
      <c r="JE220" s="227">
        <f t="shared" si="322"/>
        <v>2249</v>
      </c>
      <c r="JF220" s="227">
        <f t="shared" si="322"/>
        <v>1861</v>
      </c>
      <c r="JG220" s="227">
        <f t="shared" si="322"/>
        <v>1929</v>
      </c>
      <c r="JH220" s="227">
        <f t="shared" si="322"/>
        <v>1038</v>
      </c>
      <c r="JI220" s="227">
        <f t="shared" si="322"/>
        <v>972</v>
      </c>
      <c r="JJ220" s="227">
        <f t="shared" si="322"/>
        <v>1551</v>
      </c>
      <c r="JK220" s="227">
        <f t="shared" si="322"/>
        <v>778</v>
      </c>
      <c r="JL220" s="227">
        <f t="shared" si="322"/>
        <v>418</v>
      </c>
      <c r="JM220" s="227">
        <f t="shared" si="322"/>
        <v>1027</v>
      </c>
      <c r="JN220" s="227">
        <f t="shared" si="322"/>
        <v>922</v>
      </c>
      <c r="JO220" s="227">
        <f t="shared" si="322"/>
        <v>894</v>
      </c>
      <c r="JP220" s="227">
        <f t="shared" si="322"/>
        <v>894</v>
      </c>
      <c r="JQ220" s="227">
        <f t="shared" si="322"/>
        <v>1349</v>
      </c>
      <c r="JR220" s="227">
        <f t="shared" si="322"/>
        <v>1371</v>
      </c>
      <c r="JS220" s="227">
        <f t="shared" si="322"/>
        <v>1376</v>
      </c>
      <c r="JT220" s="227">
        <f t="shared" ref="JT220:KP220" si="323">SUM(JS220,JT219)</f>
        <v>1186</v>
      </c>
      <c r="JU220" s="227">
        <f t="shared" si="323"/>
        <v>1666</v>
      </c>
      <c r="JV220" s="227">
        <f t="shared" si="323"/>
        <v>2337</v>
      </c>
      <c r="JW220" s="227">
        <f t="shared" si="323"/>
        <v>2807</v>
      </c>
      <c r="JX220" s="227">
        <f t="shared" si="323"/>
        <v>3029</v>
      </c>
      <c r="JY220" s="227">
        <f t="shared" si="323"/>
        <v>3490</v>
      </c>
      <c r="JZ220" s="227">
        <f t="shared" si="323"/>
        <v>3802</v>
      </c>
      <c r="KA220" s="227">
        <f t="shared" si="323"/>
        <v>3221</v>
      </c>
      <c r="KB220" s="227">
        <f t="shared" si="323"/>
        <v>3242</v>
      </c>
      <c r="KC220" s="227">
        <f t="shared" si="323"/>
        <v>2698</v>
      </c>
      <c r="KD220" s="227">
        <f t="shared" si="323"/>
        <v>3092</v>
      </c>
      <c r="KE220" s="227">
        <f t="shared" si="323"/>
        <v>3103</v>
      </c>
      <c r="KF220" s="227">
        <f t="shared" si="323"/>
        <v>3019</v>
      </c>
      <c r="KG220" s="227">
        <f t="shared" si="323"/>
        <v>3129</v>
      </c>
      <c r="KH220" s="227">
        <f t="shared" si="323"/>
        <v>3147</v>
      </c>
      <c r="KI220" s="227">
        <f t="shared" si="323"/>
        <v>3084</v>
      </c>
      <c r="KJ220" s="227">
        <f t="shared" si="323"/>
        <v>3408</v>
      </c>
      <c r="KK220" s="227">
        <f t="shared" si="323"/>
        <v>3339</v>
      </c>
      <c r="KL220" s="227">
        <f t="shared" si="323"/>
        <v>2819</v>
      </c>
      <c r="KM220" s="227">
        <f t="shared" si="323"/>
        <v>3096</v>
      </c>
      <c r="KN220" s="227">
        <f t="shared" si="323"/>
        <v>3207</v>
      </c>
      <c r="KO220" s="227">
        <f t="shared" si="323"/>
        <v>3233</v>
      </c>
      <c r="KP220" s="227">
        <f t="shared" si="323"/>
        <v>3372</v>
      </c>
      <c r="KQ220" s="247">
        <f t="shared" ref="KQ220:MH220" si="324">SUM(KP220,KQ219)</f>
        <v>3436</v>
      </c>
      <c r="KR220" s="247">
        <f t="shared" si="324"/>
        <v>3821</v>
      </c>
      <c r="KS220" s="247">
        <f t="shared" si="324"/>
        <v>4104</v>
      </c>
      <c r="KT220" s="247">
        <f t="shared" si="324"/>
        <v>4068</v>
      </c>
      <c r="KU220" s="247">
        <f t="shared" si="324"/>
        <v>4041</v>
      </c>
      <c r="KV220" s="247">
        <f t="shared" si="324"/>
        <v>4033</v>
      </c>
      <c r="KW220" s="247">
        <f t="shared" si="324"/>
        <v>4123</v>
      </c>
      <c r="KX220" s="247">
        <f t="shared" si="324"/>
        <v>4133</v>
      </c>
      <c r="KY220" s="247">
        <f t="shared" si="324"/>
        <v>3837</v>
      </c>
      <c r="KZ220" s="247">
        <f t="shared" si="324"/>
        <v>3589</v>
      </c>
      <c r="LA220" s="247">
        <f t="shared" si="324"/>
        <v>3870</v>
      </c>
      <c r="LB220" s="247">
        <f t="shared" si="324"/>
        <v>4062</v>
      </c>
      <c r="LC220" s="247">
        <f t="shared" si="324"/>
        <v>3993</v>
      </c>
      <c r="LD220" s="247">
        <f t="shared" si="324"/>
        <v>3986</v>
      </c>
      <c r="LE220" s="247">
        <f t="shared" si="324"/>
        <v>4226</v>
      </c>
      <c r="LF220" s="247">
        <f t="shared" si="324"/>
        <v>4345</v>
      </c>
      <c r="LG220" s="247">
        <f t="shared" si="324"/>
        <v>3992</v>
      </c>
      <c r="LH220" s="247">
        <f t="shared" si="324"/>
        <v>4173</v>
      </c>
      <c r="LI220" s="247">
        <f t="shared" si="324"/>
        <v>4121</v>
      </c>
      <c r="LJ220" s="247">
        <f t="shared" si="324"/>
        <v>4443</v>
      </c>
      <c r="LK220" s="247">
        <f t="shared" si="324"/>
        <v>4682</v>
      </c>
      <c r="LL220" s="247">
        <f t="shared" si="324"/>
        <v>4546</v>
      </c>
      <c r="LM220" s="247">
        <f t="shared" si="324"/>
        <v>5062</v>
      </c>
      <c r="LN220" s="247">
        <f t="shared" si="324"/>
        <v>4992</v>
      </c>
      <c r="LO220" s="247">
        <f t="shared" si="324"/>
        <v>5081</v>
      </c>
      <c r="LP220" s="247">
        <f t="shared" si="324"/>
        <v>5072</v>
      </c>
      <c r="LQ220" s="247">
        <f t="shared" si="324"/>
        <v>4706</v>
      </c>
      <c r="LR220" s="247">
        <f t="shared" si="324"/>
        <v>5238</v>
      </c>
      <c r="LS220" s="247">
        <f t="shared" si="324"/>
        <v>5283</v>
      </c>
      <c r="LT220" s="247">
        <f t="shared" si="324"/>
        <v>5394</v>
      </c>
      <c r="LU220" s="247">
        <f t="shared" si="324"/>
        <v>5485</v>
      </c>
      <c r="LV220" s="247">
        <f t="shared" si="324"/>
        <v>5955</v>
      </c>
      <c r="LW220" s="247">
        <f t="shared" si="324"/>
        <v>6118</v>
      </c>
      <c r="LX220" s="247">
        <f t="shared" si="324"/>
        <v>6151</v>
      </c>
      <c r="LY220" s="247">
        <f t="shared" si="324"/>
        <v>6084</v>
      </c>
      <c r="LZ220" s="247">
        <f t="shared" si="324"/>
        <v>5987</v>
      </c>
      <c r="MA220" s="247">
        <f t="shared" si="324"/>
        <v>6566</v>
      </c>
      <c r="MB220" s="247">
        <f t="shared" si="324"/>
        <v>6157</v>
      </c>
      <c r="MC220" s="247">
        <f t="shared" si="324"/>
        <v>6228</v>
      </c>
      <c r="MD220" s="247">
        <f t="shared" si="324"/>
        <v>6265</v>
      </c>
      <c r="ME220" s="247">
        <f t="shared" si="324"/>
        <v>5589</v>
      </c>
      <c r="MF220" s="247">
        <f t="shared" si="324"/>
        <v>5823</v>
      </c>
      <c r="MG220" s="247">
        <f t="shared" si="324"/>
        <v>6381</v>
      </c>
      <c r="MH220" s="247">
        <f t="shared" si="324"/>
        <v>6173</v>
      </c>
      <c r="MI220" s="247">
        <f t="shared" ref="MI220" si="325">SUM(MH220,MI219)</f>
        <v>6532</v>
      </c>
      <c r="MJ220" s="247">
        <f t="shared" ref="MJ220" si="326">SUM(MI220,MJ219)</f>
        <v>6866</v>
      </c>
      <c r="MK220" s="247">
        <f t="shared" ref="MK220" si="327">SUM(MJ220,MK219)</f>
        <v>6446</v>
      </c>
      <c r="ML220" s="247">
        <f t="shared" ref="ML220" si="328">SUM(MK220,ML219)</f>
        <v>6539</v>
      </c>
      <c r="MM220" s="247">
        <f t="shared" ref="MM220" si="329">SUM(ML220,MM219)</f>
        <v>6478</v>
      </c>
      <c r="MN220" s="247">
        <f t="shared" ref="MN220" si="330">SUM(MM220,MN219)</f>
        <v>6142</v>
      </c>
      <c r="MO220" s="247">
        <f t="shared" ref="MO220" si="331">SUM(MN220,MO219)</f>
        <v>6632</v>
      </c>
      <c r="MP220" s="247">
        <f t="shared" ref="MP220" si="332">SUM(MO220,MP219)</f>
        <v>6582</v>
      </c>
      <c r="MQ220" s="247">
        <f t="shared" ref="MQ220" si="333">SUM(MP220,MQ219)</f>
        <v>6676</v>
      </c>
      <c r="MR220" s="247">
        <f t="shared" ref="MR220" si="334">SUM(MQ220,MR219)</f>
        <v>6920</v>
      </c>
      <c r="MS220" s="247">
        <f t="shared" ref="MS220" si="335">SUM(MR220,MS219)</f>
        <v>6996</v>
      </c>
      <c r="MT220" s="247">
        <f t="shared" ref="MT220" si="336">SUM(MS220,MT219)</f>
        <v>7098</v>
      </c>
      <c r="MU220" s="247">
        <f t="shared" ref="MU220" si="337">SUM(MT220,MU219)</f>
        <v>7268</v>
      </c>
      <c r="MV220" s="247">
        <f t="shared" ref="MV220" si="338">SUM(MU220,MV219)</f>
        <v>7471</v>
      </c>
      <c r="MW220" s="247">
        <f t="shared" ref="MW220" si="339">SUM(MV220,MW219)</f>
        <v>6899</v>
      </c>
      <c r="MX220" s="247">
        <f t="shared" ref="MX220" si="340">SUM(MW220,MX219)</f>
        <v>6848</v>
      </c>
      <c r="MY220" s="247">
        <f t="shared" ref="MY220" si="341">SUM(MX220,MY219)</f>
        <v>7426</v>
      </c>
      <c r="MZ220" s="247">
        <f t="shared" ref="MZ220" si="342">SUM(MY220,MZ219)</f>
        <v>7473</v>
      </c>
      <c r="NA220" s="247">
        <f t="shared" ref="NA220" si="343">SUM(MZ220,NA219)</f>
        <v>7396</v>
      </c>
      <c r="NB220" s="247">
        <f t="shared" ref="NB220" si="344">SUM(NA220,NB219)</f>
        <v>7396</v>
      </c>
      <c r="NC220" s="247">
        <f t="shared" ref="NC220" si="345">SUM(NB220,NC219)</f>
        <v>7396</v>
      </c>
      <c r="ND220" s="247">
        <f t="shared" ref="ND220" si="346">SUM(NC220,ND219)</f>
        <v>7396</v>
      </c>
      <c r="PT220" s="213"/>
    </row>
    <row r="221" spans="14:436" ht="15.75" thickBot="1" x14ac:dyDescent="0.3">
      <c r="N221" t="s">
        <v>0</v>
      </c>
      <c r="FF221" s="213"/>
      <c r="HH221" s="247">
        <f>HH220</f>
        <v>-18</v>
      </c>
      <c r="HI221" s="247">
        <f>SUM(HH221,HI219)</f>
        <v>105</v>
      </c>
      <c r="HJ221" s="247">
        <f>SUM(HI221,HJ219)</f>
        <v>-104</v>
      </c>
      <c r="HK221" s="247">
        <f>SUM(HJ221,HK219)</f>
        <v>282</v>
      </c>
      <c r="HL221" s="247">
        <f>SUM(HK221,HL219)</f>
        <v>-27</v>
      </c>
      <c r="HM221" s="247">
        <f>SUM(HL221,HM219)</f>
        <v>535</v>
      </c>
      <c r="HN221" s="247">
        <f>SUM(HM221,HN219)</f>
        <v>336</v>
      </c>
      <c r="HO221" s="247">
        <f>SUM(HN221,HO219)</f>
        <v>215</v>
      </c>
      <c r="HP221" s="247">
        <f>SUM(HO221,HP219)</f>
        <v>1350</v>
      </c>
      <c r="HQ221" s="247">
        <f>SUM(HP221,HQ219)</f>
        <v>874</v>
      </c>
      <c r="HR221" s="247">
        <f>SUM(HQ221,HR219)</f>
        <v>1068</v>
      </c>
      <c r="HS221" s="247">
        <f>SUM(HR221,HS219)</f>
        <v>1234</v>
      </c>
      <c r="HT221" s="247">
        <f>SUM(HS221,HT219)</f>
        <v>2289</v>
      </c>
      <c r="HU221" s="247">
        <f>SUM(HT221,HU219)</f>
        <v>2320</v>
      </c>
      <c r="HV221" s="247">
        <f>SUM(HU221,HV219)</f>
        <v>2168</v>
      </c>
      <c r="HW221" s="247">
        <f>SUM(HV221,HW219)</f>
        <v>1937</v>
      </c>
      <c r="HX221" s="247">
        <f>SUM(HW221,HX219)</f>
        <v>1234</v>
      </c>
      <c r="HY221" s="247">
        <f>SUM(HX221,HY219)</f>
        <v>1500</v>
      </c>
      <c r="HZ221" s="247">
        <f>SUM(HY221,HZ219)</f>
        <v>1351</v>
      </c>
      <c r="IA221" s="247">
        <f>SUM(HZ221,IA219)</f>
        <v>1327</v>
      </c>
      <c r="IB221" s="247">
        <f>SUM(IA221,IB219)</f>
        <v>1264</v>
      </c>
      <c r="IC221" s="247">
        <f>SUM(IB221,IC219)</f>
        <v>1878</v>
      </c>
      <c r="ID221" s="247">
        <f>SUM(IC221,ID219)</f>
        <v>2102</v>
      </c>
      <c r="IE221" s="247">
        <f>SUM(ID221,IE219)</f>
        <v>1913</v>
      </c>
      <c r="IF221" s="247">
        <f>SUM(IE221,IF219)</f>
        <v>2073</v>
      </c>
      <c r="IG221" s="247">
        <f>SUM(IF221,IG219)</f>
        <v>1260</v>
      </c>
      <c r="IH221" s="247">
        <f>SUM(IG221, -IH219)</f>
        <v>1336</v>
      </c>
      <c r="II221" s="247">
        <f>SUM(IH221,II219)</f>
        <v>1640</v>
      </c>
      <c r="IJ221" s="247">
        <f>SUM(II221,IJ219)</f>
        <v>2103</v>
      </c>
      <c r="IK221" s="247">
        <f>SUM(IJ221,IK219)</f>
        <v>2038</v>
      </c>
      <c r="IL221" s="247">
        <f>SUM(IK221,IL219)</f>
        <v>1962</v>
      </c>
      <c r="IM221" s="247">
        <f>SUM(IL221,IM219)</f>
        <v>1666</v>
      </c>
      <c r="IN221" s="247">
        <f>SUM(IM221,IN219)</f>
        <v>968</v>
      </c>
      <c r="IO221" s="247">
        <f>SUM(IN221, -IO219)</f>
        <v>807</v>
      </c>
      <c r="IP221" s="247">
        <f>SUM(IO221,IP219)</f>
        <v>225</v>
      </c>
      <c r="IQ221" s="247">
        <f>SUM(IP221, -IQ219)</f>
        <v>-110</v>
      </c>
      <c r="IR221" s="247">
        <f>SUM(IQ221, -IR219)</f>
        <v>-604</v>
      </c>
      <c r="IS221" s="247">
        <f>SUM(IR221,IS219)</f>
        <v>-327</v>
      </c>
      <c r="IT221" s="247">
        <f>SUM(IS221,IT219)</f>
        <v>-960</v>
      </c>
      <c r="IU221" s="247">
        <f>SUM(IT221, -IU219)</f>
        <v>-919</v>
      </c>
      <c r="IV221" s="247">
        <f>SUM(IU221,IV219)</f>
        <v>-808</v>
      </c>
      <c r="IW221" s="247">
        <f>SUM(IV221,IW219)</f>
        <v>-751</v>
      </c>
      <c r="IX221" s="247">
        <f>SUM(IW221,IX219)</f>
        <v>-167</v>
      </c>
      <c r="IY221" s="247">
        <f>SUM(IX221,IY219)</f>
        <v>-490</v>
      </c>
      <c r="IZ221" s="247">
        <f>SUM(IY221,IZ219)</f>
        <v>-972</v>
      </c>
      <c r="JA221" s="247">
        <f>SUM(IZ221,JA219)</f>
        <v>-909</v>
      </c>
      <c r="JB221" s="247">
        <f>SUM(JA221,JB219)</f>
        <v>-762</v>
      </c>
      <c r="JC221" s="247">
        <f>SUM(JB221, -JC219)</f>
        <v>-956</v>
      </c>
      <c r="JD221" s="247">
        <f>SUM(JC221, -JD219)</f>
        <v>-1549</v>
      </c>
      <c r="JE221" s="247">
        <f>SUM(JD221,JE219)</f>
        <v>-1071</v>
      </c>
      <c r="JF221" s="247">
        <f>SUM(JE221,JF219)</f>
        <v>-1459</v>
      </c>
      <c r="JG221" s="247">
        <f>SUM(JF221,JG219)</f>
        <v>-1391</v>
      </c>
      <c r="JH221" s="247">
        <f>SUM(JG221,JH219)</f>
        <v>-2282</v>
      </c>
      <c r="JI221" s="247">
        <f>SUM(JH221, -JI219)</f>
        <v>-2216</v>
      </c>
      <c r="JJ221" s="247">
        <f>SUM(JI221,JJ219)</f>
        <v>-1637</v>
      </c>
      <c r="JK221" s="247">
        <f>SUM(JJ221,JK219)</f>
        <v>-2410</v>
      </c>
      <c r="JL221" s="247">
        <f>SUM(JK221,JL219)</f>
        <v>-2770</v>
      </c>
      <c r="JM221" s="247">
        <f>SUM(JL221, -JM219)</f>
        <v>-3379</v>
      </c>
      <c r="JN221" s="247">
        <f>SUM(JM221,JN219)</f>
        <v>-3484</v>
      </c>
      <c r="JO221" s="247">
        <f>SUM(JN221,JO219)</f>
        <v>-3512</v>
      </c>
      <c r="JP221" s="247">
        <f>SUM(JO221,JP219)</f>
        <v>-3512</v>
      </c>
      <c r="JQ221" s="247">
        <f>SUM(JP221,JQ219)</f>
        <v>-3057</v>
      </c>
      <c r="JR221" s="247">
        <f>SUM(JQ221,JR219)</f>
        <v>-3035</v>
      </c>
      <c r="JS221" s="247">
        <f>SUM(JR221,JS219)</f>
        <v>-3030</v>
      </c>
      <c r="JT221" s="247">
        <f>SUM(JS221,JT219)</f>
        <v>-3220</v>
      </c>
      <c r="JU221" s="247">
        <f>SUM(JT221,JU219)</f>
        <v>-2740</v>
      </c>
      <c r="JV221" s="247">
        <f>SUM(JU221,JV219)</f>
        <v>-2069</v>
      </c>
      <c r="JW221" s="247">
        <f>SUM(JV221,JW219)</f>
        <v>-1599</v>
      </c>
      <c r="JX221" s="247">
        <f>SUM(JW221,JX219)</f>
        <v>-1377</v>
      </c>
      <c r="JY221" s="247">
        <f>SUM(JX221,JY219)</f>
        <v>-916</v>
      </c>
      <c r="JZ221" s="247">
        <f>SUM(JY221,JZ219)</f>
        <v>-604</v>
      </c>
      <c r="KA221" s="247">
        <f>SUM(JZ221,KA219)</f>
        <v>-1185</v>
      </c>
      <c r="KB221" s="247">
        <f>SUM(KA221,KB219)</f>
        <v>-1164</v>
      </c>
      <c r="KC221" s="247">
        <f>SUM(KB221,KC219)</f>
        <v>-1708</v>
      </c>
      <c r="KD221" s="247">
        <f>SUM(KC221,KD219)</f>
        <v>-1314</v>
      </c>
      <c r="KE221" s="247">
        <f>SUM(KD221,KE219)</f>
        <v>-1303</v>
      </c>
      <c r="KF221" s="247">
        <f>SUM(KE221,KF219)</f>
        <v>-1387</v>
      </c>
      <c r="KG221" s="247">
        <f>SUM(KF221,KG219)</f>
        <v>-1277</v>
      </c>
      <c r="KH221" s="247">
        <f>SUM(KG221,KH219)</f>
        <v>-1259</v>
      </c>
      <c r="KI221" s="247">
        <f>SUM(KH221,KI219)</f>
        <v>-1322</v>
      </c>
      <c r="KJ221" s="247">
        <f>SUM(KI221,KJ219)</f>
        <v>-998</v>
      </c>
      <c r="KK221" s="247">
        <f>SUM(KJ221,KK219)</f>
        <v>-1067</v>
      </c>
      <c r="KL221" s="247">
        <f>SUM(KK221,KL219)</f>
        <v>-1587</v>
      </c>
      <c r="KM221" s="247">
        <f>SUM(KL221,KM219)</f>
        <v>-1310</v>
      </c>
      <c r="KN221" s="247">
        <f>SUM(KM221,KN219)</f>
        <v>-1199</v>
      </c>
      <c r="KO221" s="247">
        <f>SUM(KN221,KO219)</f>
        <v>-1173</v>
      </c>
      <c r="KP221" s="247">
        <f>SUM(KO221,KP219)</f>
        <v>-1034</v>
      </c>
      <c r="KQ221" s="247">
        <f>SUM(KP221,KQ219)</f>
        <v>-970</v>
      </c>
      <c r="KR221" s="247">
        <f>SUM(KQ221,KR219)</f>
        <v>-585</v>
      </c>
      <c r="KS221" s="247">
        <f>SUM(KR221,KS219)</f>
        <v>-302</v>
      </c>
      <c r="KT221" s="247">
        <f>SUM(KS221,KT219)</f>
        <v>-338</v>
      </c>
      <c r="KU221" s="247">
        <f>SUM(KT221,KU219)</f>
        <v>-365</v>
      </c>
      <c r="KV221" s="247">
        <f>SUM(KU221,KV219)</f>
        <v>-373</v>
      </c>
      <c r="KW221" s="247">
        <f>SUM(KV221,KW219)</f>
        <v>-283</v>
      </c>
      <c r="KX221" s="247">
        <f>SUM(KW221,KX219)</f>
        <v>-273</v>
      </c>
      <c r="KY221" s="247">
        <f>SUM(KX221,KY219)</f>
        <v>-569</v>
      </c>
      <c r="KZ221" s="247">
        <f>SUM(KY221,KZ219)</f>
        <v>-817</v>
      </c>
      <c r="LA221" s="247">
        <f>SUM(KZ221,LA219)</f>
        <v>-536</v>
      </c>
      <c r="LB221" s="247">
        <f>SUM(LA221, -LB219)</f>
        <v>-728</v>
      </c>
      <c r="LC221" s="247">
        <f>SUM(LB221,LC219)</f>
        <v>-797</v>
      </c>
      <c r="LD221" s="247">
        <f>SUM(LC221,LD219)</f>
        <v>-804</v>
      </c>
      <c r="LE221" s="247">
        <f>SUM(LD221, -LE219)</f>
        <v>-1044</v>
      </c>
      <c r="LF221" s="247">
        <f>SUM(LE221,LF219)</f>
        <v>-925</v>
      </c>
      <c r="LG221" s="247">
        <f>SUM(LF221,LG219)</f>
        <v>-1278</v>
      </c>
      <c r="LH221" s="247">
        <f>SUM(LG221, -LH219)</f>
        <v>-1459</v>
      </c>
      <c r="LI221" s="247">
        <f>SUM(LH221,LI219)</f>
        <v>-1511</v>
      </c>
      <c r="LJ221" s="247">
        <f>SUM(LI221,LJ219)</f>
        <v>-1189</v>
      </c>
      <c r="LK221" s="247">
        <f>SUM(LJ221,LK219)</f>
        <v>-950</v>
      </c>
      <c r="LL221" s="247">
        <f>SUM(LK221,LL219)</f>
        <v>-1086</v>
      </c>
      <c r="LM221" s="247">
        <f>SUM(LL221,LM219)</f>
        <v>-570</v>
      </c>
      <c r="LN221" s="247">
        <f>SUM(LM221,LN219)</f>
        <v>-640</v>
      </c>
      <c r="LO221" s="247">
        <f>SUM(LN221,LO219)</f>
        <v>-551</v>
      </c>
      <c r="LP221" s="247">
        <f>SUM(LO221,LP219)</f>
        <v>-560</v>
      </c>
      <c r="LQ221" s="247">
        <f>SUM(LP221,LQ219)</f>
        <v>-926</v>
      </c>
      <c r="LR221" s="247">
        <f>SUM(LQ221,LR219)</f>
        <v>-394</v>
      </c>
      <c r="LS221" s="247">
        <f>SUM(LR221,LS219)</f>
        <v>-349</v>
      </c>
      <c r="LT221" s="247">
        <f>SUM(LS221,LT219)</f>
        <v>-238</v>
      </c>
      <c r="LU221" s="247">
        <f>SUM(LT221,LU219)</f>
        <v>-147</v>
      </c>
      <c r="LV221" s="247">
        <f>SUM(LU221,LV219)</f>
        <v>323</v>
      </c>
      <c r="LW221" s="247">
        <f>SUM(LV221,LW219)</f>
        <v>486</v>
      </c>
      <c r="LX221" s="247">
        <f>SUM(LW221,LX219)</f>
        <v>519</v>
      </c>
      <c r="LY221" s="247">
        <f>SUM(LX221,LY219)</f>
        <v>452</v>
      </c>
      <c r="LZ221" s="247">
        <f>SUM(LY221,LZ219)</f>
        <v>355</v>
      </c>
      <c r="MA221" s="247">
        <f>SUM(LZ221,MA219)</f>
        <v>934</v>
      </c>
      <c r="MB221" s="247">
        <f>SUM(MA221,MB219)</f>
        <v>525</v>
      </c>
      <c r="MC221" s="247">
        <f>SUM(MB221,MC219)</f>
        <v>596</v>
      </c>
      <c r="MD221" s="247">
        <f>SUM(MC221,MD219)</f>
        <v>633</v>
      </c>
      <c r="ME221" s="247">
        <f>SUM(MD221,ME219)</f>
        <v>-43</v>
      </c>
      <c r="MF221" s="247">
        <f>SUM(ME221, -MF219)</f>
        <v>-277</v>
      </c>
      <c r="MG221" s="247">
        <f>SUM(MF221,MG219)</f>
        <v>281</v>
      </c>
      <c r="MH221" s="247">
        <f>SUM(MG221,MH219)</f>
        <v>73</v>
      </c>
      <c r="MI221" s="247">
        <f>SUM(MH221,MI219)</f>
        <v>432</v>
      </c>
      <c r="MJ221" s="247">
        <f>SUM(MI221,MJ219)</f>
        <v>766</v>
      </c>
      <c r="MK221" s="247">
        <f>SUM(MJ221,MK219)</f>
        <v>346</v>
      </c>
      <c r="ML221" s="247">
        <f>SUM(MK221,ML219)</f>
        <v>439</v>
      </c>
      <c r="MM221" s="247">
        <f>SUM(ML221,MM219)</f>
        <v>378</v>
      </c>
      <c r="MN221" s="247">
        <f>SUM(MM221,MN219)</f>
        <v>42</v>
      </c>
      <c r="MO221" s="247">
        <f>SUM(MN221,MO219)</f>
        <v>532</v>
      </c>
      <c r="MP221" s="247">
        <f>SUM(MO221,MP219)</f>
        <v>482</v>
      </c>
      <c r="MQ221" s="247">
        <f>SUM(MP221,MQ219)</f>
        <v>576</v>
      </c>
      <c r="MR221" s="247">
        <f>SUM(MQ221,MR219)</f>
        <v>820</v>
      </c>
      <c r="MS221" s="247">
        <f>SUM(MR221,MS219)</f>
        <v>896</v>
      </c>
      <c r="MT221" s="247">
        <f>SUM(MS221,MT219)</f>
        <v>998</v>
      </c>
      <c r="MU221" s="247">
        <f>SUM(MT221,MU219)</f>
        <v>1168</v>
      </c>
      <c r="MV221" s="247">
        <f>SUM(MU221,MV219)</f>
        <v>1371</v>
      </c>
      <c r="MW221" s="247">
        <f>SUM(MV221,MW219)</f>
        <v>799</v>
      </c>
      <c r="MX221" s="247">
        <f>SUM(MW221,MX219)</f>
        <v>748</v>
      </c>
      <c r="MY221" s="247">
        <f>SUM(MX221, -MY219)</f>
        <v>170</v>
      </c>
      <c r="MZ221" s="247">
        <f>SUM(MY221,MZ219)</f>
        <v>217</v>
      </c>
      <c r="NA221" s="247">
        <f>SUM(MZ221,NA219)</f>
        <v>140</v>
      </c>
      <c r="NB221" s="247">
        <f>SUM(NA221,NB219)</f>
        <v>140</v>
      </c>
      <c r="NC221" s="247">
        <f>SUM(NB221,NC219)</f>
        <v>140</v>
      </c>
      <c r="ND221" s="247">
        <f>SUM(NC221,ND219)</f>
        <v>140</v>
      </c>
      <c r="PT221" s="213"/>
    </row>
    <row r="222" spans="14:436" ht="15.75" thickBot="1" x14ac:dyDescent="0.3">
      <c r="FF222" s="213"/>
      <c r="GZ222" t="s">
        <v>0</v>
      </c>
      <c r="HH222" s="140">
        <v>43526</v>
      </c>
      <c r="HI222" s="140">
        <v>43527</v>
      </c>
      <c r="HJ222" s="140">
        <v>43528</v>
      </c>
      <c r="HK222" s="140">
        <v>43529</v>
      </c>
      <c r="HL222" s="140">
        <v>43896</v>
      </c>
      <c r="HM222" s="140">
        <v>43533</v>
      </c>
      <c r="HN222" s="140">
        <v>43534</v>
      </c>
      <c r="HO222" s="140">
        <v>43535</v>
      </c>
      <c r="HP222" s="140">
        <v>43536</v>
      </c>
      <c r="HQ222" s="140">
        <v>43537</v>
      </c>
      <c r="HR222" s="140">
        <v>43540</v>
      </c>
      <c r="HS222" s="140">
        <v>43541</v>
      </c>
      <c r="HT222" s="140">
        <v>43542</v>
      </c>
      <c r="HU222" s="140">
        <v>43543</v>
      </c>
      <c r="HV222" s="140">
        <v>43544</v>
      </c>
      <c r="HW222" s="140">
        <v>43547</v>
      </c>
      <c r="HX222" s="140">
        <v>43548</v>
      </c>
      <c r="HY222" s="140">
        <v>43549</v>
      </c>
      <c r="HZ222" s="140">
        <v>43550</v>
      </c>
      <c r="IA222" s="140">
        <v>43551</v>
      </c>
      <c r="IB222" s="140">
        <v>43554</v>
      </c>
      <c r="IC222" s="140">
        <v>43555</v>
      </c>
      <c r="ID222" s="140">
        <v>43556</v>
      </c>
      <c r="IE222" s="140">
        <v>43557</v>
      </c>
      <c r="IF222" s="140">
        <v>43558</v>
      </c>
      <c r="IG222" s="140">
        <v>43561</v>
      </c>
      <c r="IH222" s="140">
        <v>43562</v>
      </c>
      <c r="II222" s="140">
        <v>43563</v>
      </c>
      <c r="IJ222" s="140">
        <v>43564</v>
      </c>
      <c r="IK222" s="140">
        <v>43565</v>
      </c>
      <c r="IL222" s="140">
        <v>43568</v>
      </c>
      <c r="IM222" s="140">
        <v>43569</v>
      </c>
      <c r="IN222" s="140">
        <v>43570</v>
      </c>
      <c r="IO222" s="140">
        <v>43571</v>
      </c>
      <c r="IP222" s="140">
        <v>43572</v>
      </c>
      <c r="IQ222" s="140">
        <v>43575</v>
      </c>
      <c r="IR222" s="140">
        <v>43576</v>
      </c>
      <c r="IS222" s="140">
        <v>43577</v>
      </c>
      <c r="IT222" s="140">
        <v>43578</v>
      </c>
      <c r="IU222" s="140">
        <v>43579</v>
      </c>
      <c r="IV222" s="140">
        <v>43582</v>
      </c>
      <c r="IW222" s="140">
        <v>43583</v>
      </c>
      <c r="IX222" s="140">
        <v>43584</v>
      </c>
      <c r="IY222" s="140">
        <v>43585</v>
      </c>
      <c r="IZ222" s="140">
        <v>43586</v>
      </c>
      <c r="JA222" s="140">
        <v>43589</v>
      </c>
      <c r="JB222" s="140">
        <v>43590</v>
      </c>
      <c r="JC222" s="140">
        <v>43591</v>
      </c>
      <c r="JD222" s="140">
        <v>43592</v>
      </c>
      <c r="JE222" s="140">
        <v>43593</v>
      </c>
      <c r="JF222" s="140">
        <v>43596</v>
      </c>
      <c r="JG222" s="140">
        <v>43597</v>
      </c>
      <c r="JH222" s="140">
        <v>43598</v>
      </c>
      <c r="JI222" s="140">
        <v>43599</v>
      </c>
      <c r="JJ222" s="140">
        <v>43600</v>
      </c>
      <c r="JK222" s="140">
        <v>43603</v>
      </c>
      <c r="JL222" s="140">
        <v>43604</v>
      </c>
      <c r="JM222" s="140">
        <v>43605</v>
      </c>
      <c r="JN222" s="140">
        <v>43606</v>
      </c>
      <c r="JO222" s="140">
        <v>43607</v>
      </c>
      <c r="JP222" s="140">
        <v>43610</v>
      </c>
      <c r="JQ222" s="140">
        <v>43611</v>
      </c>
      <c r="JR222" s="140">
        <v>43612</v>
      </c>
      <c r="JS222" s="140">
        <v>43613</v>
      </c>
      <c r="JT222" s="140">
        <v>43614</v>
      </c>
      <c r="JU222" s="140">
        <v>43617</v>
      </c>
      <c r="JV222" s="140">
        <v>43618</v>
      </c>
      <c r="JW222" s="140">
        <v>43619</v>
      </c>
      <c r="JX222" s="140">
        <v>43620</v>
      </c>
      <c r="JY222" s="140" t="s">
        <v>29</v>
      </c>
      <c r="JZ222" s="140">
        <v>43624</v>
      </c>
      <c r="KA222" s="140">
        <v>43625</v>
      </c>
      <c r="KB222" s="140">
        <v>43626</v>
      </c>
      <c r="KC222" s="140">
        <v>43627</v>
      </c>
      <c r="KD222" s="140">
        <v>43628</v>
      </c>
      <c r="KE222" s="140">
        <v>43631</v>
      </c>
      <c r="KF222" s="140">
        <v>43632</v>
      </c>
      <c r="KG222" s="140">
        <v>43633</v>
      </c>
      <c r="KH222" s="140">
        <v>43634</v>
      </c>
      <c r="KI222" s="140">
        <v>43635</v>
      </c>
      <c r="KJ222" s="140">
        <v>43638</v>
      </c>
      <c r="KK222" s="140">
        <v>43639</v>
      </c>
      <c r="KL222" s="140">
        <v>43640</v>
      </c>
      <c r="KM222" s="140">
        <v>43641</v>
      </c>
      <c r="KN222" s="140">
        <v>43642</v>
      </c>
      <c r="KO222" s="140">
        <v>43645</v>
      </c>
      <c r="KP222" s="140">
        <v>43646</v>
      </c>
      <c r="KQ222" s="140">
        <v>43647</v>
      </c>
      <c r="KR222" s="140" t="s">
        <v>186</v>
      </c>
      <c r="KS222" s="140">
        <v>44015</v>
      </c>
      <c r="KT222" s="140">
        <v>43652</v>
      </c>
      <c r="KU222" s="140">
        <v>43653</v>
      </c>
      <c r="KV222" s="140">
        <v>43654</v>
      </c>
      <c r="KW222" s="140">
        <v>43655</v>
      </c>
      <c r="KX222" s="140">
        <v>43656</v>
      </c>
      <c r="KY222" s="140">
        <v>43659</v>
      </c>
      <c r="KZ222" s="140">
        <v>43660</v>
      </c>
      <c r="LA222" s="140">
        <v>43661</v>
      </c>
      <c r="LB222" s="140">
        <v>43662</v>
      </c>
      <c r="LC222" s="140">
        <v>43663</v>
      </c>
      <c r="LD222" s="140">
        <v>43666</v>
      </c>
      <c r="LE222" s="140">
        <v>43667</v>
      </c>
      <c r="LF222" s="140">
        <v>43668</v>
      </c>
      <c r="LG222" s="140">
        <v>43669</v>
      </c>
      <c r="LH222" s="140">
        <v>43670</v>
      </c>
      <c r="LI222" s="140">
        <v>43673</v>
      </c>
      <c r="LJ222" s="140">
        <v>43674</v>
      </c>
      <c r="LK222" s="140">
        <v>43675</v>
      </c>
      <c r="LL222" s="140">
        <v>43676</v>
      </c>
      <c r="LM222" s="140">
        <v>43677</v>
      </c>
      <c r="LN222" s="140">
        <v>44046</v>
      </c>
      <c r="LO222" s="140">
        <v>44047</v>
      </c>
      <c r="LP222" s="140">
        <v>44048</v>
      </c>
      <c r="LQ222" s="140">
        <v>44049</v>
      </c>
      <c r="LR222" s="140">
        <v>44050</v>
      </c>
      <c r="LS222" s="140">
        <v>44053</v>
      </c>
      <c r="LT222" s="140">
        <v>44054</v>
      </c>
      <c r="LU222" s="140">
        <v>44055</v>
      </c>
      <c r="LV222" s="140">
        <v>44056</v>
      </c>
      <c r="LW222" s="140">
        <v>44057</v>
      </c>
      <c r="LX222" s="140">
        <v>44060</v>
      </c>
      <c r="LY222" s="140">
        <v>44061</v>
      </c>
      <c r="LZ222" s="140">
        <v>44062</v>
      </c>
      <c r="MA222" s="140">
        <v>44063</v>
      </c>
      <c r="MB222" s="140">
        <v>44064</v>
      </c>
      <c r="MC222" s="140">
        <v>44067</v>
      </c>
      <c r="MD222" s="140">
        <v>44068</v>
      </c>
      <c r="ME222" s="140">
        <v>44069</v>
      </c>
      <c r="MF222" s="140">
        <v>44070</v>
      </c>
      <c r="MG222" s="140">
        <v>44071</v>
      </c>
      <c r="MH222" s="140">
        <v>44074</v>
      </c>
      <c r="MI222" s="140">
        <v>44075</v>
      </c>
      <c r="MJ222" s="140">
        <v>44076</v>
      </c>
      <c r="MK222" s="140">
        <v>44077</v>
      </c>
      <c r="ML222" s="140">
        <v>44078</v>
      </c>
      <c r="MM222" s="140">
        <v>44081</v>
      </c>
      <c r="MN222" s="140">
        <v>44082</v>
      </c>
      <c r="MO222" s="140">
        <v>44083</v>
      </c>
      <c r="MP222" s="140">
        <v>44084</v>
      </c>
      <c r="MQ222" s="140">
        <v>44085</v>
      </c>
      <c r="MR222" s="140">
        <v>44088</v>
      </c>
      <c r="MS222" s="140">
        <v>44089</v>
      </c>
      <c r="MT222" s="140">
        <v>44090</v>
      </c>
      <c r="MU222" s="140">
        <v>44091</v>
      </c>
      <c r="MV222" s="140">
        <v>44092</v>
      </c>
      <c r="MW222" s="140">
        <v>44095</v>
      </c>
      <c r="MX222" s="140">
        <v>44096</v>
      </c>
      <c r="MY222" s="140">
        <v>44097</v>
      </c>
      <c r="MZ222" s="140">
        <v>44098</v>
      </c>
      <c r="NA222" s="140">
        <v>44099</v>
      </c>
      <c r="NB222" s="140">
        <v>44102</v>
      </c>
      <c r="NC222" s="140">
        <v>44103</v>
      </c>
      <c r="ND222" s="140">
        <v>44104</v>
      </c>
      <c r="OR222" t="s">
        <v>0</v>
      </c>
      <c r="PT222" s="213"/>
    </row>
    <row r="223" spans="14:436" ht="15.75" thickBot="1" x14ac:dyDescent="0.3">
      <c r="N223" t="s">
        <v>0</v>
      </c>
      <c r="FF223" s="213"/>
      <c r="HH223" s="228" t="s">
        <v>149</v>
      </c>
      <c r="HI223" s="242" t="s">
        <v>142</v>
      </c>
      <c r="HJ223" s="242" t="s">
        <v>147</v>
      </c>
      <c r="HK223" s="243" t="s">
        <v>145</v>
      </c>
      <c r="HL223" s="243" t="s">
        <v>145</v>
      </c>
      <c r="HM223" s="243" t="s">
        <v>148</v>
      </c>
      <c r="HN223" s="243" t="s">
        <v>142</v>
      </c>
      <c r="HO223" s="243" t="s">
        <v>142</v>
      </c>
      <c r="HP223" s="243" t="s">
        <v>151</v>
      </c>
      <c r="HQ223" s="243" t="s">
        <v>151</v>
      </c>
      <c r="HR223" s="243" t="s">
        <v>151</v>
      </c>
      <c r="HS223" s="243" t="s">
        <v>151</v>
      </c>
      <c r="HT223" s="243" t="s">
        <v>151</v>
      </c>
      <c r="HU223" s="242" t="s">
        <v>151</v>
      </c>
      <c r="HV223" s="242" t="s">
        <v>151</v>
      </c>
      <c r="HW223" s="242" t="s">
        <v>151</v>
      </c>
      <c r="HX223" s="242" t="s">
        <v>142</v>
      </c>
      <c r="HY223" s="242" t="s">
        <v>142</v>
      </c>
      <c r="HZ223" s="242" t="s">
        <v>142</v>
      </c>
      <c r="IA223" s="242" t="s">
        <v>142</v>
      </c>
      <c r="IB223" s="242" t="s">
        <v>142</v>
      </c>
      <c r="IC223" s="242" t="s">
        <v>142</v>
      </c>
      <c r="ID223" s="243" t="s">
        <v>190</v>
      </c>
      <c r="IE223" s="243" t="s">
        <v>190</v>
      </c>
      <c r="IF223" s="243" t="s">
        <v>147</v>
      </c>
      <c r="IG223" s="242" t="s">
        <v>148</v>
      </c>
      <c r="IH223" s="242" t="s">
        <v>142</v>
      </c>
      <c r="II223" s="242" t="s">
        <v>151</v>
      </c>
      <c r="IJ223" s="242" t="s">
        <v>151</v>
      </c>
      <c r="IK223" s="242" t="s">
        <v>151</v>
      </c>
      <c r="IL223" s="242" t="s">
        <v>151</v>
      </c>
      <c r="IM223" s="242" t="s">
        <v>151</v>
      </c>
      <c r="IN223" s="243" t="s">
        <v>151</v>
      </c>
      <c r="IO223" s="243" t="s">
        <v>151</v>
      </c>
      <c r="IP223" s="243" t="s">
        <v>151</v>
      </c>
      <c r="IQ223" s="243" t="s">
        <v>151</v>
      </c>
      <c r="IR223" s="243" t="s">
        <v>151</v>
      </c>
      <c r="IS223" s="242" t="s">
        <v>151</v>
      </c>
      <c r="IT223" s="242" t="s">
        <v>151</v>
      </c>
      <c r="IU223" s="242" t="s">
        <v>151</v>
      </c>
      <c r="IV223" s="242" t="s">
        <v>151</v>
      </c>
      <c r="IW223" s="242" t="s">
        <v>151</v>
      </c>
      <c r="IX223" s="242" t="s">
        <v>151</v>
      </c>
      <c r="IY223" s="243" t="s">
        <v>151</v>
      </c>
      <c r="IZ223" s="243" t="s">
        <v>151</v>
      </c>
      <c r="JA223" s="243" t="s">
        <v>151</v>
      </c>
      <c r="JB223" s="243" t="s">
        <v>142</v>
      </c>
      <c r="JC223" s="243" t="s">
        <v>142</v>
      </c>
      <c r="JD223" s="242" t="s">
        <v>142</v>
      </c>
      <c r="JE223" s="242" t="s">
        <v>151</v>
      </c>
      <c r="JF223" s="242" t="s">
        <v>151</v>
      </c>
      <c r="JG223" s="243" t="s">
        <v>151</v>
      </c>
      <c r="JH223" s="243" t="s">
        <v>151</v>
      </c>
      <c r="JI223" s="243" t="s">
        <v>151</v>
      </c>
      <c r="JJ223" s="243" t="s">
        <v>147</v>
      </c>
      <c r="JK223" s="242" t="s">
        <v>151</v>
      </c>
      <c r="JL223" s="242" t="s">
        <v>151</v>
      </c>
      <c r="JM223" s="242" t="s">
        <v>151</v>
      </c>
      <c r="JN223" s="243" t="s">
        <v>151</v>
      </c>
      <c r="JO223" s="243" t="s">
        <v>151</v>
      </c>
      <c r="JP223" s="243" t="s">
        <v>151</v>
      </c>
      <c r="JQ223" s="242" t="s">
        <v>151</v>
      </c>
      <c r="JR223" s="243" t="s">
        <v>142</v>
      </c>
      <c r="JS223" s="243" t="s">
        <v>142</v>
      </c>
      <c r="JT223" s="242" t="s">
        <v>142</v>
      </c>
      <c r="JU223" s="242" t="s">
        <v>151</v>
      </c>
      <c r="JV223" s="242" t="s">
        <v>151</v>
      </c>
      <c r="JW223" s="242" t="s">
        <v>151</v>
      </c>
      <c r="JX223" s="243" t="s">
        <v>151</v>
      </c>
      <c r="JY223" s="243" t="s">
        <v>142</v>
      </c>
      <c r="JZ223" s="243" t="s">
        <v>142</v>
      </c>
      <c r="KA223" s="243" t="s">
        <v>142</v>
      </c>
      <c r="KB223" s="243" t="s">
        <v>142</v>
      </c>
      <c r="KC223" s="243" t="s">
        <v>142</v>
      </c>
      <c r="KD223" s="243" t="s">
        <v>148</v>
      </c>
      <c r="KE223" s="242" t="s">
        <v>148</v>
      </c>
      <c r="KF223" s="243" t="s">
        <v>145</v>
      </c>
      <c r="KG223" s="243" t="s">
        <v>145</v>
      </c>
      <c r="KH223" s="243" t="s">
        <v>147</v>
      </c>
      <c r="KI223" s="243" t="s">
        <v>148</v>
      </c>
      <c r="KJ223" s="242" t="s">
        <v>144</v>
      </c>
      <c r="KK223" s="242" t="s">
        <v>145</v>
      </c>
      <c r="KL223" s="243" t="s">
        <v>145</v>
      </c>
      <c r="KM223" s="242" t="s">
        <v>148</v>
      </c>
      <c r="KN223" s="243" t="s">
        <v>145</v>
      </c>
      <c r="KO223" s="242" t="s">
        <v>144</v>
      </c>
      <c r="KP223" s="242" t="s">
        <v>142</v>
      </c>
      <c r="KQ223" s="243" t="s">
        <v>148</v>
      </c>
      <c r="KR223" s="242" t="s">
        <v>149</v>
      </c>
      <c r="KS223" s="242" t="s">
        <v>142</v>
      </c>
      <c r="KT223" s="242" t="s">
        <v>142</v>
      </c>
      <c r="KU223" s="243" t="s">
        <v>142</v>
      </c>
      <c r="KV223" s="243" t="s">
        <v>149</v>
      </c>
      <c r="KW223" s="243" t="s">
        <v>148</v>
      </c>
      <c r="KX223" s="243" t="s">
        <v>148</v>
      </c>
      <c r="KY223" s="243" t="s">
        <v>145</v>
      </c>
      <c r="KZ223" s="242" t="s">
        <v>145</v>
      </c>
      <c r="LA223" s="242" t="s">
        <v>142</v>
      </c>
      <c r="LB223" s="243" t="s">
        <v>142</v>
      </c>
      <c r="LC223" s="242" t="s">
        <v>142</v>
      </c>
      <c r="LD223" s="242" t="s">
        <v>142</v>
      </c>
      <c r="LE223" s="242" t="s">
        <v>151</v>
      </c>
      <c r="LF223" s="242" t="s">
        <v>151</v>
      </c>
      <c r="LG223" s="243" t="s">
        <v>151</v>
      </c>
      <c r="LH223" s="243" t="s">
        <v>148</v>
      </c>
      <c r="LI223" s="243" t="s">
        <v>148</v>
      </c>
      <c r="LJ223" s="243" t="s">
        <v>145</v>
      </c>
      <c r="LK223" s="243" t="s">
        <v>145</v>
      </c>
      <c r="LL223" s="243" t="s">
        <v>145</v>
      </c>
      <c r="LM223" s="243" t="s">
        <v>144</v>
      </c>
      <c r="LN223" s="243" t="s">
        <v>144</v>
      </c>
      <c r="LO223" s="242" t="s">
        <v>144</v>
      </c>
      <c r="LP223" s="242" t="s">
        <v>145</v>
      </c>
      <c r="LQ223" s="242" t="s">
        <v>145</v>
      </c>
      <c r="LR223" s="243" t="s">
        <v>145</v>
      </c>
      <c r="LS223" s="243" t="s">
        <v>144</v>
      </c>
      <c r="LT223" s="243" t="s">
        <v>145</v>
      </c>
      <c r="LU223" s="242" t="s">
        <v>144</v>
      </c>
      <c r="LV223" s="243" t="s">
        <v>145</v>
      </c>
      <c r="LW223" s="242" t="s">
        <v>145</v>
      </c>
      <c r="LX223" s="242" t="s">
        <v>144</v>
      </c>
      <c r="LY223" s="242" t="s">
        <v>144</v>
      </c>
      <c r="LZ223" s="243" t="s">
        <v>145</v>
      </c>
      <c r="MA223" s="243" t="s">
        <v>145</v>
      </c>
      <c r="MB223" s="243" t="s">
        <v>148</v>
      </c>
      <c r="MC223" s="242" t="s">
        <v>142</v>
      </c>
      <c r="MD223" s="242" t="s">
        <v>145</v>
      </c>
      <c r="ME223" s="242" t="s">
        <v>148</v>
      </c>
      <c r="MF223" s="242" t="s">
        <v>151</v>
      </c>
      <c r="MG223" s="242" t="s">
        <v>142</v>
      </c>
      <c r="MH223" s="242" t="s">
        <v>151</v>
      </c>
      <c r="MI223" s="242" t="s">
        <v>142</v>
      </c>
      <c r="MJ223" s="243" t="s">
        <v>142</v>
      </c>
      <c r="MK223" s="243" t="s">
        <v>142</v>
      </c>
      <c r="ML223" s="243" t="s">
        <v>148</v>
      </c>
      <c r="MM223" s="242" t="s">
        <v>148</v>
      </c>
      <c r="MN223" s="243" t="s">
        <v>144</v>
      </c>
      <c r="MO223" s="242" t="s">
        <v>145</v>
      </c>
      <c r="MP223" s="242" t="s">
        <v>145</v>
      </c>
      <c r="MQ223" s="242" t="s">
        <v>148</v>
      </c>
      <c r="MR223" s="243" t="s">
        <v>145</v>
      </c>
      <c r="MS223" s="243" t="s">
        <v>145</v>
      </c>
      <c r="MT223" s="243" t="s">
        <v>148</v>
      </c>
      <c r="MU223" s="243" t="s">
        <v>148</v>
      </c>
      <c r="MV223" s="243" t="s">
        <v>148</v>
      </c>
      <c r="MW223" s="243" t="s">
        <v>148</v>
      </c>
      <c r="MX223" s="243" t="s">
        <v>142</v>
      </c>
      <c r="MY223" s="243" t="s">
        <v>151</v>
      </c>
      <c r="MZ223" s="243" t="s">
        <v>151</v>
      </c>
      <c r="NA223" s="243" t="s">
        <v>151</v>
      </c>
      <c r="PT223" s="213"/>
    </row>
    <row r="224" spans="14:436" x14ac:dyDescent="0.25">
      <c r="N224" t="s">
        <v>0</v>
      </c>
      <c r="FF224" s="213"/>
      <c r="HH224" s="155" t="s">
        <v>134</v>
      </c>
      <c r="HI224" s="155" t="s">
        <v>134</v>
      </c>
      <c r="HJ224" s="155" t="s">
        <v>134</v>
      </c>
      <c r="HK224" s="155" t="s">
        <v>134</v>
      </c>
      <c r="HL224" s="155" t="s">
        <v>134</v>
      </c>
      <c r="HM224" s="155" t="s">
        <v>134</v>
      </c>
      <c r="HN224" s="155" t="s">
        <v>134</v>
      </c>
      <c r="HO224" s="155" t="s">
        <v>134</v>
      </c>
      <c r="HP224" s="155" t="s">
        <v>134</v>
      </c>
      <c r="HQ224" s="155" t="s">
        <v>134</v>
      </c>
      <c r="HR224" s="155" t="s">
        <v>134</v>
      </c>
      <c r="HS224" s="155" t="s">
        <v>134</v>
      </c>
      <c r="HT224" s="155" t="s">
        <v>134</v>
      </c>
      <c r="HU224" s="155" t="s">
        <v>134</v>
      </c>
      <c r="HV224" s="155" t="s">
        <v>134</v>
      </c>
      <c r="HW224" s="155" t="s">
        <v>134</v>
      </c>
      <c r="HX224" s="155" t="s">
        <v>134</v>
      </c>
      <c r="HY224" s="155" t="s">
        <v>134</v>
      </c>
      <c r="HZ224" s="155" t="s">
        <v>134</v>
      </c>
      <c r="IA224" s="155" t="s">
        <v>134</v>
      </c>
      <c r="IB224" s="155" t="s">
        <v>134</v>
      </c>
      <c r="IC224" s="155" t="s">
        <v>134</v>
      </c>
      <c r="ID224" s="155" t="s">
        <v>134</v>
      </c>
      <c r="IE224" s="155" t="s">
        <v>134</v>
      </c>
      <c r="IF224" s="155" t="s">
        <v>134</v>
      </c>
      <c r="IG224" s="155" t="s">
        <v>134</v>
      </c>
      <c r="IH224" s="155" t="s">
        <v>134</v>
      </c>
      <c r="II224" s="155" t="s">
        <v>134</v>
      </c>
      <c r="IJ224" s="155" t="s">
        <v>134</v>
      </c>
      <c r="IK224" s="155" t="s">
        <v>134</v>
      </c>
      <c r="IL224" s="155" t="s">
        <v>134</v>
      </c>
      <c r="IM224" s="155" t="s">
        <v>134</v>
      </c>
      <c r="IN224" s="155" t="s">
        <v>134</v>
      </c>
      <c r="IO224" s="155" t="s">
        <v>134</v>
      </c>
      <c r="IP224" s="155" t="s">
        <v>134</v>
      </c>
      <c r="IQ224" s="155" t="s">
        <v>134</v>
      </c>
      <c r="IR224" s="155" t="s">
        <v>134</v>
      </c>
      <c r="IS224" s="155" t="s">
        <v>134</v>
      </c>
      <c r="IT224" s="155" t="s">
        <v>134</v>
      </c>
      <c r="IU224" s="155" t="s">
        <v>134</v>
      </c>
      <c r="IV224" s="155" t="s">
        <v>134</v>
      </c>
      <c r="IW224" s="155" t="s">
        <v>134</v>
      </c>
      <c r="IX224" s="155" t="s">
        <v>134</v>
      </c>
      <c r="IY224" s="155" t="s">
        <v>134</v>
      </c>
      <c r="IZ224" s="155" t="s">
        <v>134</v>
      </c>
      <c r="JA224" s="155" t="s">
        <v>134</v>
      </c>
      <c r="JB224" s="155" t="s">
        <v>134</v>
      </c>
      <c r="JC224" s="155" t="s">
        <v>134</v>
      </c>
      <c r="JD224" s="155" t="s">
        <v>134</v>
      </c>
      <c r="JE224" s="155" t="s">
        <v>134</v>
      </c>
      <c r="JF224" s="155" t="s">
        <v>134</v>
      </c>
      <c r="JG224" s="155" t="s">
        <v>134</v>
      </c>
      <c r="JH224" s="155" t="s">
        <v>134</v>
      </c>
      <c r="JI224" s="155" t="s">
        <v>134</v>
      </c>
      <c r="JJ224" s="155" t="s">
        <v>134</v>
      </c>
      <c r="JK224" s="155" t="s">
        <v>134</v>
      </c>
      <c r="JL224" s="155" t="s">
        <v>134</v>
      </c>
      <c r="JM224" s="155" t="s">
        <v>134</v>
      </c>
      <c r="JN224" s="155" t="s">
        <v>134</v>
      </c>
      <c r="JO224" s="155" t="s">
        <v>134</v>
      </c>
      <c r="JP224" s="155" t="s">
        <v>134</v>
      </c>
      <c r="JQ224" s="155" t="s">
        <v>134</v>
      </c>
      <c r="JR224" s="155" t="s">
        <v>134</v>
      </c>
      <c r="JS224" s="155" t="s">
        <v>134</v>
      </c>
      <c r="JT224" s="155" t="s">
        <v>134</v>
      </c>
      <c r="JU224" s="155" t="s">
        <v>134</v>
      </c>
      <c r="JV224" s="155" t="s">
        <v>134</v>
      </c>
      <c r="JW224" s="155" t="s">
        <v>134</v>
      </c>
      <c r="JX224" s="155" t="s">
        <v>134</v>
      </c>
      <c r="JY224" s="155" t="s">
        <v>134</v>
      </c>
      <c r="JZ224" s="155" t="s">
        <v>134</v>
      </c>
      <c r="KA224" s="155" t="s">
        <v>134</v>
      </c>
      <c r="KB224" s="155" t="s">
        <v>134</v>
      </c>
      <c r="KC224" s="155" t="s">
        <v>134</v>
      </c>
      <c r="KD224" s="155" t="s">
        <v>134</v>
      </c>
      <c r="KE224" s="155" t="s">
        <v>134</v>
      </c>
      <c r="KF224" s="155" t="s">
        <v>134</v>
      </c>
      <c r="KG224" s="155" t="s">
        <v>134</v>
      </c>
      <c r="KH224" s="155" t="s">
        <v>134</v>
      </c>
      <c r="KI224" s="155" t="s">
        <v>134</v>
      </c>
      <c r="KJ224" s="155" t="s">
        <v>134</v>
      </c>
      <c r="KK224" s="155" t="s">
        <v>134</v>
      </c>
      <c r="KL224" s="155" t="s">
        <v>134</v>
      </c>
      <c r="KM224" s="155" t="s">
        <v>134</v>
      </c>
      <c r="KN224" s="155" t="s">
        <v>134</v>
      </c>
      <c r="KO224" s="155" t="s">
        <v>134</v>
      </c>
      <c r="KP224" s="155" t="s">
        <v>134</v>
      </c>
      <c r="KQ224" s="155" t="s">
        <v>134</v>
      </c>
      <c r="KR224" s="155" t="s">
        <v>134</v>
      </c>
      <c r="KS224" s="155" t="s">
        <v>134</v>
      </c>
      <c r="KT224" s="155" t="s">
        <v>134</v>
      </c>
      <c r="KU224" s="155" t="s">
        <v>134</v>
      </c>
      <c r="KV224" s="155" t="s">
        <v>134</v>
      </c>
      <c r="KW224" s="155" t="s">
        <v>134</v>
      </c>
      <c r="KX224" s="155" t="s">
        <v>134</v>
      </c>
      <c r="KY224" s="155" t="s">
        <v>134</v>
      </c>
      <c r="KZ224" s="155" t="s">
        <v>134</v>
      </c>
      <c r="LA224" s="155" t="s">
        <v>134</v>
      </c>
      <c r="LB224" s="155" t="s">
        <v>134</v>
      </c>
      <c r="LC224" s="155" t="s">
        <v>134</v>
      </c>
      <c r="LD224" s="155" t="s">
        <v>134</v>
      </c>
      <c r="LE224" s="155" t="s">
        <v>134</v>
      </c>
      <c r="LF224" s="155" t="s">
        <v>134</v>
      </c>
      <c r="LG224" s="155" t="s">
        <v>134</v>
      </c>
      <c r="LH224" s="155" t="s">
        <v>134</v>
      </c>
      <c r="LI224" s="155" t="s">
        <v>134</v>
      </c>
      <c r="LJ224" s="155" t="s">
        <v>134</v>
      </c>
      <c r="LK224" s="155" t="s">
        <v>134</v>
      </c>
      <c r="LL224" s="155" t="s">
        <v>134</v>
      </c>
      <c r="LM224" s="155" t="s">
        <v>134</v>
      </c>
      <c r="LN224" s="155" t="s">
        <v>134</v>
      </c>
      <c r="LO224" s="155" t="s">
        <v>134</v>
      </c>
      <c r="LP224" s="155" t="s">
        <v>134</v>
      </c>
      <c r="LQ224" s="155" t="s">
        <v>134</v>
      </c>
      <c r="LR224" s="155" t="s">
        <v>134</v>
      </c>
      <c r="LS224" s="155" t="s">
        <v>134</v>
      </c>
      <c r="LT224" s="155" t="s">
        <v>134</v>
      </c>
      <c r="LU224" s="155" t="s">
        <v>134</v>
      </c>
      <c r="LV224" s="155" t="s">
        <v>134</v>
      </c>
      <c r="LW224" s="155" t="s">
        <v>134</v>
      </c>
      <c r="LX224" s="155" t="s">
        <v>134</v>
      </c>
      <c r="LY224" s="155" t="s">
        <v>134</v>
      </c>
      <c r="LZ224" s="155" t="s">
        <v>134</v>
      </c>
      <c r="MA224" s="155" t="s">
        <v>134</v>
      </c>
      <c r="MB224" s="155" t="s">
        <v>134</v>
      </c>
      <c r="MC224" s="155" t="s">
        <v>134</v>
      </c>
      <c r="MD224" s="155" t="s">
        <v>134</v>
      </c>
      <c r="ME224" s="155" t="s">
        <v>134</v>
      </c>
      <c r="MF224" s="155" t="s">
        <v>134</v>
      </c>
      <c r="MG224" s="155" t="s">
        <v>134</v>
      </c>
      <c r="MH224" s="155" t="s">
        <v>134</v>
      </c>
      <c r="MI224" s="155" t="s">
        <v>134</v>
      </c>
      <c r="MJ224" s="155" t="s">
        <v>134</v>
      </c>
      <c r="MK224" s="155" t="s">
        <v>134</v>
      </c>
      <c r="ML224" s="155" t="s">
        <v>134</v>
      </c>
      <c r="MM224" s="155" t="s">
        <v>134</v>
      </c>
      <c r="MN224" s="155" t="s">
        <v>134</v>
      </c>
      <c r="MO224" s="155" t="s">
        <v>134</v>
      </c>
      <c r="MP224" s="155" t="s">
        <v>134</v>
      </c>
      <c r="MQ224" s="155" t="s">
        <v>134</v>
      </c>
      <c r="MR224" s="155" t="s">
        <v>134</v>
      </c>
      <c r="MS224" s="155" t="s">
        <v>134</v>
      </c>
      <c r="MT224" s="155" t="s">
        <v>134</v>
      </c>
      <c r="MU224" s="155" t="s">
        <v>134</v>
      </c>
      <c r="MV224" s="155" t="s">
        <v>134</v>
      </c>
      <c r="MW224" s="155" t="s">
        <v>134</v>
      </c>
      <c r="MX224" s="155" t="s">
        <v>134</v>
      </c>
      <c r="MY224" s="155" t="s">
        <v>134</v>
      </c>
      <c r="MZ224" s="155" t="s">
        <v>134</v>
      </c>
      <c r="NA224" s="155" t="s">
        <v>134</v>
      </c>
      <c r="PT224" s="213"/>
    </row>
    <row r="225" spans="14:436" ht="15.75" thickBot="1" x14ac:dyDescent="0.3">
      <c r="FF225" s="213"/>
      <c r="HH225" s="143">
        <v>343</v>
      </c>
      <c r="HI225" s="143">
        <v>281</v>
      </c>
      <c r="HJ225" s="143">
        <v>167</v>
      </c>
      <c r="HK225" s="143">
        <v>172</v>
      </c>
      <c r="HL225" s="143">
        <v>180</v>
      </c>
      <c r="HM225" s="143">
        <v>302</v>
      </c>
      <c r="HN225" s="143">
        <v>342</v>
      </c>
      <c r="HO225" s="143">
        <v>362</v>
      </c>
      <c r="HP225" s="143">
        <v>613</v>
      </c>
      <c r="HQ225" s="143">
        <v>667</v>
      </c>
      <c r="HR225" s="143">
        <v>788</v>
      </c>
      <c r="HS225" s="143">
        <v>841</v>
      </c>
      <c r="HT225" s="143">
        <v>1005</v>
      </c>
      <c r="HU225" s="143">
        <v>941</v>
      </c>
      <c r="HV225" s="143">
        <v>805</v>
      </c>
      <c r="HW225" s="143">
        <v>590</v>
      </c>
      <c r="HX225" s="143">
        <v>325</v>
      </c>
      <c r="HY225" s="143">
        <v>237</v>
      </c>
      <c r="HZ225" s="143">
        <v>170</v>
      </c>
      <c r="IA225" s="143">
        <v>81</v>
      </c>
      <c r="IB225" s="231">
        <v>40</v>
      </c>
      <c r="IC225" s="231">
        <v>47</v>
      </c>
      <c r="ID225" s="143">
        <v>6</v>
      </c>
      <c r="IE225" s="143">
        <v>31</v>
      </c>
      <c r="IF225" s="143">
        <v>85</v>
      </c>
      <c r="IG225" s="231">
        <v>38</v>
      </c>
      <c r="IH225" s="231">
        <v>163</v>
      </c>
      <c r="II225" s="231">
        <v>311</v>
      </c>
      <c r="IJ225" s="231">
        <v>487</v>
      </c>
      <c r="IK225" s="231">
        <v>561</v>
      </c>
      <c r="IL225" s="231">
        <v>596</v>
      </c>
      <c r="IM225" s="231">
        <v>616</v>
      </c>
      <c r="IN225" s="231">
        <v>476</v>
      </c>
      <c r="IO225" s="231">
        <v>423</v>
      </c>
      <c r="IP225" s="231">
        <v>381</v>
      </c>
      <c r="IQ225" s="231">
        <v>318</v>
      </c>
      <c r="IR225" s="231">
        <v>234</v>
      </c>
      <c r="IS225" s="231">
        <v>237</v>
      </c>
      <c r="IT225" s="231">
        <v>289</v>
      </c>
      <c r="IU225" s="231">
        <v>313</v>
      </c>
      <c r="IV225" s="231">
        <v>392</v>
      </c>
      <c r="IW225" s="231">
        <v>442</v>
      </c>
      <c r="IX225" s="231">
        <v>490</v>
      </c>
      <c r="IY225" s="231">
        <v>378</v>
      </c>
      <c r="IZ225" s="231">
        <v>184</v>
      </c>
      <c r="JA225" s="231">
        <v>110</v>
      </c>
      <c r="JB225" s="231">
        <v>90</v>
      </c>
      <c r="JC225" s="231">
        <v>71</v>
      </c>
      <c r="JD225" s="231">
        <v>156</v>
      </c>
      <c r="JE225" s="231">
        <v>224</v>
      </c>
      <c r="JF225" s="231">
        <v>229</v>
      </c>
      <c r="JG225" s="231">
        <v>197</v>
      </c>
      <c r="JH225" s="231">
        <v>174</v>
      </c>
      <c r="JI225" s="231">
        <v>160</v>
      </c>
      <c r="JJ225" s="231">
        <v>110</v>
      </c>
      <c r="JK225" s="231">
        <v>171</v>
      </c>
      <c r="JL225" s="231">
        <v>193</v>
      </c>
      <c r="JM225" s="231">
        <v>245</v>
      </c>
      <c r="JN225" s="231">
        <v>236</v>
      </c>
      <c r="JO225" s="231">
        <v>205</v>
      </c>
      <c r="JP225" s="231">
        <v>179</v>
      </c>
      <c r="JQ225" s="231">
        <v>227</v>
      </c>
      <c r="JR225" s="231">
        <v>205</v>
      </c>
      <c r="JS225" s="231">
        <v>163</v>
      </c>
      <c r="JT225" s="231">
        <v>166</v>
      </c>
      <c r="JU225" s="231">
        <v>277</v>
      </c>
      <c r="JV225" s="231">
        <v>437</v>
      </c>
      <c r="JW225" s="231">
        <v>495</v>
      </c>
      <c r="JX225" s="231">
        <v>491</v>
      </c>
      <c r="JY225" s="231">
        <v>481</v>
      </c>
      <c r="JZ225" s="231">
        <v>477</v>
      </c>
      <c r="KA225" s="231">
        <v>349</v>
      </c>
      <c r="KB225" s="231">
        <v>282</v>
      </c>
      <c r="KC225" s="231">
        <v>103</v>
      </c>
      <c r="KD225" s="231">
        <v>44</v>
      </c>
      <c r="KE225" s="231">
        <v>48</v>
      </c>
      <c r="KF225" s="231">
        <v>25</v>
      </c>
      <c r="KG225" s="231">
        <v>8</v>
      </c>
      <c r="KH225" s="143">
        <v>3</v>
      </c>
      <c r="KI225" s="143">
        <v>11</v>
      </c>
      <c r="KJ225" s="231">
        <v>28</v>
      </c>
      <c r="KK225" s="231">
        <v>51</v>
      </c>
      <c r="KL225" s="231">
        <v>35</v>
      </c>
      <c r="KM225" s="231">
        <v>55</v>
      </c>
      <c r="KN225" s="231">
        <v>53</v>
      </c>
      <c r="KO225" s="231">
        <v>55</v>
      </c>
      <c r="KP225" s="231">
        <v>74</v>
      </c>
      <c r="KQ225" s="231">
        <v>67</v>
      </c>
      <c r="KR225" s="231">
        <v>70</v>
      </c>
      <c r="KS225" s="231">
        <v>80</v>
      </c>
      <c r="KT225" s="231">
        <v>103</v>
      </c>
      <c r="KU225" s="231">
        <v>73</v>
      </c>
      <c r="KV225" s="231">
        <v>61</v>
      </c>
      <c r="KW225" s="231">
        <v>42</v>
      </c>
      <c r="KX225" s="231">
        <v>0</v>
      </c>
      <c r="KY225" s="143">
        <v>17</v>
      </c>
      <c r="KZ225" s="231">
        <v>17</v>
      </c>
      <c r="LA225" s="231">
        <v>53</v>
      </c>
      <c r="LB225" s="231">
        <v>47</v>
      </c>
      <c r="LC225" s="231">
        <v>49</v>
      </c>
      <c r="LD225" s="231">
        <v>51</v>
      </c>
      <c r="LE225" s="231">
        <v>149</v>
      </c>
      <c r="LF225" s="231">
        <v>193</v>
      </c>
      <c r="LG225" s="231">
        <v>133</v>
      </c>
      <c r="LH225" s="231">
        <v>72</v>
      </c>
      <c r="LI225" s="231">
        <v>40</v>
      </c>
      <c r="LJ225" s="231">
        <v>31</v>
      </c>
      <c r="LK225" s="231">
        <v>29</v>
      </c>
      <c r="LL225" s="231">
        <v>0</v>
      </c>
      <c r="LM225" s="143">
        <v>44</v>
      </c>
      <c r="LN225" s="143">
        <v>79</v>
      </c>
      <c r="LO225" s="143">
        <v>61</v>
      </c>
      <c r="LP225" s="143">
        <v>41</v>
      </c>
      <c r="LQ225" s="231">
        <v>23</v>
      </c>
      <c r="LR225" s="231">
        <v>13</v>
      </c>
      <c r="LS225" s="143">
        <v>1</v>
      </c>
      <c r="LT225" s="143">
        <v>6</v>
      </c>
      <c r="LU225" s="231">
        <v>6</v>
      </c>
      <c r="LV225" s="143">
        <v>18</v>
      </c>
      <c r="LW225" s="143">
        <v>1</v>
      </c>
      <c r="LX225" s="231">
        <v>43</v>
      </c>
      <c r="LY225" s="231">
        <v>44</v>
      </c>
      <c r="LZ225" s="231">
        <v>31</v>
      </c>
      <c r="MA225" s="231">
        <v>5</v>
      </c>
      <c r="MB225" s="143">
        <v>17</v>
      </c>
      <c r="MC225" s="143">
        <v>13</v>
      </c>
      <c r="MD225" s="231">
        <v>3</v>
      </c>
      <c r="ME225" s="231">
        <v>36</v>
      </c>
      <c r="MF225" s="231">
        <v>89</v>
      </c>
      <c r="MG225" s="231">
        <v>176</v>
      </c>
      <c r="MH225" s="231">
        <v>218</v>
      </c>
      <c r="MI225" s="231">
        <v>223</v>
      </c>
      <c r="MJ225" s="231">
        <v>184</v>
      </c>
      <c r="MK225" s="231">
        <v>88</v>
      </c>
      <c r="ML225" s="231">
        <v>43</v>
      </c>
      <c r="MM225" s="231">
        <v>47</v>
      </c>
      <c r="MN225" s="231">
        <v>30</v>
      </c>
      <c r="MO225" s="231">
        <v>77</v>
      </c>
      <c r="MP225" s="231">
        <v>107</v>
      </c>
      <c r="MQ225" s="231">
        <v>138</v>
      </c>
      <c r="MR225" s="231">
        <v>132</v>
      </c>
      <c r="MS225" s="231">
        <v>129</v>
      </c>
      <c r="MT225" s="231">
        <v>105</v>
      </c>
      <c r="MU225" s="231">
        <v>80</v>
      </c>
      <c r="MV225" s="231">
        <v>46</v>
      </c>
      <c r="MW225" s="143">
        <v>5</v>
      </c>
      <c r="MX225" s="143">
        <v>66</v>
      </c>
      <c r="MY225" s="143">
        <v>186</v>
      </c>
      <c r="MZ225" s="143">
        <v>281</v>
      </c>
      <c r="NA225" s="143">
        <v>320</v>
      </c>
      <c r="PT225" s="213"/>
    </row>
    <row r="226" spans="14:436" ht="15.75" thickBot="1" x14ac:dyDescent="0.3">
      <c r="FF226" s="213"/>
      <c r="GW226" t="s">
        <v>0</v>
      </c>
      <c r="HH226" s="95">
        <v>-179</v>
      </c>
      <c r="HI226" s="95">
        <v>-307</v>
      </c>
      <c r="HJ226" s="95">
        <v>-443</v>
      </c>
      <c r="HK226" s="95">
        <v>578</v>
      </c>
      <c r="HL226" s="95">
        <v>116</v>
      </c>
      <c r="HM226" s="95">
        <v>872</v>
      </c>
      <c r="HN226" s="95">
        <v>77</v>
      </c>
      <c r="HO226" s="95">
        <v>140</v>
      </c>
      <c r="HP226" s="95">
        <v>1985</v>
      </c>
      <c r="HQ226" s="95">
        <v>-210</v>
      </c>
      <c r="HR226" s="95">
        <v>940</v>
      </c>
      <c r="HS226" s="95">
        <v>331</v>
      </c>
      <c r="HT226" s="95">
        <v>1416</v>
      </c>
      <c r="HU226" s="95">
        <v>-634</v>
      </c>
      <c r="HV226" s="95">
        <v>-383</v>
      </c>
      <c r="HW226" s="95">
        <v>-533</v>
      </c>
      <c r="HX226" s="95">
        <v>-935</v>
      </c>
      <c r="HY226" s="95">
        <v>574</v>
      </c>
      <c r="HZ226" s="95">
        <v>-19</v>
      </c>
      <c r="IA226" s="95">
        <v>-357</v>
      </c>
      <c r="IB226" s="282">
        <v>503</v>
      </c>
      <c r="IC226" s="95">
        <v>-390</v>
      </c>
      <c r="ID226" s="282">
        <v>456</v>
      </c>
      <c r="IE226" s="95">
        <v>-38</v>
      </c>
      <c r="IF226" s="95">
        <v>342</v>
      </c>
      <c r="IG226" s="282">
        <v>1106</v>
      </c>
      <c r="IH226" s="95">
        <v>466</v>
      </c>
      <c r="II226" s="95">
        <v>673</v>
      </c>
      <c r="IJ226" s="95">
        <v>894</v>
      </c>
      <c r="IK226" s="95">
        <v>67</v>
      </c>
      <c r="IL226" s="95">
        <v>291</v>
      </c>
      <c r="IM226" s="95">
        <v>289</v>
      </c>
      <c r="IN226" s="95">
        <v>-802</v>
      </c>
      <c r="IO226" s="95">
        <v>391</v>
      </c>
      <c r="IP226" s="95">
        <v>98</v>
      </c>
      <c r="IQ226" s="95">
        <v>-95</v>
      </c>
      <c r="IR226" s="95">
        <v>-258</v>
      </c>
      <c r="IS226" s="95">
        <v>494</v>
      </c>
      <c r="IT226" s="95">
        <v>488</v>
      </c>
      <c r="IU226" s="95">
        <v>131</v>
      </c>
      <c r="IV226" s="95">
        <v>637</v>
      </c>
      <c r="IW226" s="95">
        <v>263</v>
      </c>
      <c r="IX226" s="95">
        <v>369</v>
      </c>
      <c r="IY226" s="95">
        <v>-791</v>
      </c>
      <c r="IZ226" s="95">
        <v>-792</v>
      </c>
      <c r="JA226" s="95">
        <v>293</v>
      </c>
      <c r="JB226" s="95">
        <v>183</v>
      </c>
      <c r="JC226" s="95">
        <v>-3</v>
      </c>
      <c r="JD226" s="95">
        <v>748</v>
      </c>
      <c r="JE226" s="95">
        <v>216</v>
      </c>
      <c r="JF226" s="95">
        <v>-82</v>
      </c>
      <c r="JG226" s="95">
        <v>-172</v>
      </c>
      <c r="JH226" s="95">
        <v>79</v>
      </c>
      <c r="JI226" s="95">
        <v>78</v>
      </c>
      <c r="JJ226" s="95">
        <v>-245</v>
      </c>
      <c r="JK226" s="95">
        <v>702</v>
      </c>
      <c r="JL226" s="95">
        <v>17</v>
      </c>
      <c r="JM226" s="95">
        <v>422</v>
      </c>
      <c r="JN226" s="95">
        <v>-178</v>
      </c>
      <c r="JO226" s="95">
        <v>-89</v>
      </c>
      <c r="JP226" s="95">
        <v>65</v>
      </c>
      <c r="JQ226" s="95">
        <v>514</v>
      </c>
      <c r="JR226" s="95">
        <v>-254</v>
      </c>
      <c r="JS226" s="95">
        <v>-87</v>
      </c>
      <c r="JT226" s="95">
        <v>301</v>
      </c>
      <c r="JU226" s="95">
        <v>858</v>
      </c>
      <c r="JV226" s="95">
        <v>865</v>
      </c>
      <c r="JW226" s="95">
        <v>47</v>
      </c>
      <c r="JX226" s="95">
        <v>-33</v>
      </c>
      <c r="JY226" s="95">
        <v>198</v>
      </c>
      <c r="JZ226" s="95">
        <v>231</v>
      </c>
      <c r="KA226" s="95">
        <v>-714</v>
      </c>
      <c r="KB226" s="95">
        <v>197</v>
      </c>
      <c r="KC226" s="95">
        <v>-941</v>
      </c>
      <c r="KD226" s="95">
        <v>316</v>
      </c>
      <c r="KE226" s="95">
        <v>299</v>
      </c>
      <c r="KF226" s="95">
        <v>-163</v>
      </c>
      <c r="KG226" s="95">
        <v>-35</v>
      </c>
      <c r="KH226" s="282">
        <v>13</v>
      </c>
      <c r="KI226" s="95">
        <v>-4</v>
      </c>
      <c r="KJ226" s="282">
        <v>305</v>
      </c>
      <c r="KK226" s="95">
        <v>47</v>
      </c>
      <c r="KL226" s="95">
        <v>-181</v>
      </c>
      <c r="KM226" s="95">
        <v>225</v>
      </c>
      <c r="KN226" s="95">
        <v>-75</v>
      </c>
      <c r="KO226" s="95">
        <v>63</v>
      </c>
      <c r="KP226" s="95">
        <v>146</v>
      </c>
      <c r="KQ226" s="15">
        <v>-71</v>
      </c>
      <c r="KR226" s="15">
        <v>62</v>
      </c>
      <c r="KS226" s="15">
        <v>30</v>
      </c>
      <c r="KT226" s="95">
        <v>235</v>
      </c>
      <c r="KU226" s="95">
        <v>-237</v>
      </c>
      <c r="KV226" s="95">
        <v>39</v>
      </c>
      <c r="KW226" s="95">
        <v>-51</v>
      </c>
      <c r="KX226" s="95">
        <v>-211</v>
      </c>
      <c r="KY226" s="282">
        <v>-30</v>
      </c>
      <c r="KZ226" s="282">
        <v>299</v>
      </c>
      <c r="LA226" s="95">
        <v>157</v>
      </c>
      <c r="LB226" s="95">
        <v>-167</v>
      </c>
      <c r="LC226" s="95">
        <v>81</v>
      </c>
      <c r="LD226" s="95">
        <v>19</v>
      </c>
      <c r="LE226" s="95">
        <v>743</v>
      </c>
      <c r="LF226" s="95">
        <v>4</v>
      </c>
      <c r="LG226" s="95">
        <v>-503</v>
      </c>
      <c r="LH226" s="95">
        <v>-172</v>
      </c>
      <c r="LI226" s="95">
        <v>40</v>
      </c>
      <c r="LJ226" s="95">
        <v>82</v>
      </c>
      <c r="LK226" s="95">
        <v>34</v>
      </c>
      <c r="LL226" s="95">
        <v>-167</v>
      </c>
      <c r="LM226" s="282">
        <v>228</v>
      </c>
      <c r="LN226" s="15">
        <v>-113</v>
      </c>
      <c r="LO226" s="95">
        <v>-228</v>
      </c>
      <c r="LP226" s="95">
        <v>-57</v>
      </c>
      <c r="LQ226" s="282">
        <v>378</v>
      </c>
      <c r="LR226" s="95">
        <v>-340</v>
      </c>
      <c r="LS226" s="282">
        <v>23</v>
      </c>
      <c r="LT226" s="95">
        <v>2</v>
      </c>
      <c r="LU226" s="282">
        <v>110</v>
      </c>
      <c r="LV226" s="282">
        <v>214</v>
      </c>
      <c r="LW226" s="95">
        <v>-188</v>
      </c>
      <c r="LX226" s="282">
        <v>269</v>
      </c>
      <c r="LY226" s="95">
        <v>-133</v>
      </c>
      <c r="LZ226" s="95">
        <v>-75</v>
      </c>
      <c r="MA226" s="95">
        <v>-151</v>
      </c>
      <c r="MB226" s="282">
        <v>57</v>
      </c>
      <c r="MC226" s="95">
        <v>-129</v>
      </c>
      <c r="MD226" s="282">
        <v>87</v>
      </c>
      <c r="ME226" s="95">
        <v>165</v>
      </c>
      <c r="MF226" s="95">
        <v>301</v>
      </c>
      <c r="MG226" s="95">
        <v>484</v>
      </c>
      <c r="MH226" s="95">
        <v>-17</v>
      </c>
      <c r="MI226" s="95">
        <v>-1</v>
      </c>
      <c r="MJ226" s="15">
        <v>-241</v>
      </c>
      <c r="MK226" s="95">
        <v>-429</v>
      </c>
      <c r="ML226" s="95">
        <v>77</v>
      </c>
      <c r="MM226" s="95">
        <v>237</v>
      </c>
      <c r="MN226" s="95">
        <v>-141</v>
      </c>
      <c r="MO226" s="95">
        <v>453</v>
      </c>
      <c r="MP226" s="95">
        <v>64</v>
      </c>
      <c r="MQ226" s="95">
        <v>187</v>
      </c>
      <c r="MR226" s="95">
        <v>-129</v>
      </c>
      <c r="MS226" s="95">
        <v>63</v>
      </c>
      <c r="MT226" s="95">
        <v>-85</v>
      </c>
      <c r="MU226" s="95">
        <v>-52</v>
      </c>
      <c r="MV226" s="95">
        <v>-99</v>
      </c>
      <c r="MW226" s="282">
        <v>228</v>
      </c>
      <c r="MX226" s="95">
        <v>240</v>
      </c>
      <c r="MY226" s="95">
        <v>716</v>
      </c>
      <c r="MZ226" s="95">
        <v>251</v>
      </c>
      <c r="NA226" s="95">
        <v>110</v>
      </c>
      <c r="NB226" s="95"/>
      <c r="NC226" s="95"/>
      <c r="ND226" s="95"/>
      <c r="OT226" t="s">
        <v>0</v>
      </c>
      <c r="PT226" s="213"/>
    </row>
    <row r="227" spans="14:436" x14ac:dyDescent="0.25">
      <c r="FF227" s="213"/>
      <c r="HH227" s="227">
        <f>SUM(HC185,HH226)</f>
        <v>-179</v>
      </c>
      <c r="HI227" s="227">
        <f t="shared" ref="HI227:IN227" si="347">SUM(HH227,HI226)</f>
        <v>-486</v>
      </c>
      <c r="HJ227" s="227">
        <f t="shared" si="347"/>
        <v>-929</v>
      </c>
      <c r="HK227" s="227">
        <f t="shared" si="347"/>
        <v>-351</v>
      </c>
      <c r="HL227" s="227">
        <f t="shared" si="347"/>
        <v>-235</v>
      </c>
      <c r="HM227" s="227">
        <f t="shared" si="347"/>
        <v>637</v>
      </c>
      <c r="HN227" s="227">
        <f t="shared" si="347"/>
        <v>714</v>
      </c>
      <c r="HO227" s="227">
        <f t="shared" si="347"/>
        <v>854</v>
      </c>
      <c r="HP227" s="227">
        <f t="shared" si="347"/>
        <v>2839</v>
      </c>
      <c r="HQ227" s="227">
        <f t="shared" si="347"/>
        <v>2629</v>
      </c>
      <c r="HR227" s="227">
        <f t="shared" si="347"/>
        <v>3569</v>
      </c>
      <c r="HS227" s="227">
        <f t="shared" si="347"/>
        <v>3900</v>
      </c>
      <c r="HT227" s="227">
        <f t="shared" si="347"/>
        <v>5316</v>
      </c>
      <c r="HU227" s="227">
        <f t="shared" si="347"/>
        <v>4682</v>
      </c>
      <c r="HV227" s="227">
        <f t="shared" si="347"/>
        <v>4299</v>
      </c>
      <c r="HW227" s="227">
        <f t="shared" si="347"/>
        <v>3766</v>
      </c>
      <c r="HX227" s="227">
        <f t="shared" si="347"/>
        <v>2831</v>
      </c>
      <c r="HY227" s="227">
        <f t="shared" si="347"/>
        <v>3405</v>
      </c>
      <c r="HZ227" s="227">
        <f t="shared" si="347"/>
        <v>3386</v>
      </c>
      <c r="IA227" s="227">
        <f t="shared" si="347"/>
        <v>3029</v>
      </c>
      <c r="IB227" s="227">
        <f t="shared" si="347"/>
        <v>3532</v>
      </c>
      <c r="IC227" s="227">
        <f t="shared" si="347"/>
        <v>3142</v>
      </c>
      <c r="ID227" s="227">
        <f t="shared" si="347"/>
        <v>3598</v>
      </c>
      <c r="IE227" s="227">
        <f t="shared" si="347"/>
        <v>3560</v>
      </c>
      <c r="IF227" s="227">
        <f t="shared" si="347"/>
        <v>3902</v>
      </c>
      <c r="IG227" s="227">
        <f t="shared" si="347"/>
        <v>5008</v>
      </c>
      <c r="IH227" s="227">
        <f t="shared" si="347"/>
        <v>5474</v>
      </c>
      <c r="II227" s="227">
        <f t="shared" si="347"/>
        <v>6147</v>
      </c>
      <c r="IJ227" s="227">
        <f t="shared" si="347"/>
        <v>7041</v>
      </c>
      <c r="IK227" s="227">
        <f t="shared" si="347"/>
        <v>7108</v>
      </c>
      <c r="IL227" s="227">
        <f t="shared" si="347"/>
        <v>7399</v>
      </c>
      <c r="IM227" s="227">
        <f t="shared" si="347"/>
        <v>7688</v>
      </c>
      <c r="IN227" s="227">
        <f t="shared" si="347"/>
        <v>6886</v>
      </c>
      <c r="IO227" s="227">
        <f t="shared" ref="IO227:JT227" si="348">SUM(IN227,IO226)</f>
        <v>7277</v>
      </c>
      <c r="IP227" s="227">
        <f t="shared" si="348"/>
        <v>7375</v>
      </c>
      <c r="IQ227" s="227">
        <f t="shared" si="348"/>
        <v>7280</v>
      </c>
      <c r="IR227" s="227">
        <f t="shared" si="348"/>
        <v>7022</v>
      </c>
      <c r="IS227" s="227">
        <f t="shared" si="348"/>
        <v>7516</v>
      </c>
      <c r="IT227" s="227">
        <f t="shared" si="348"/>
        <v>8004</v>
      </c>
      <c r="IU227" s="227">
        <f t="shared" si="348"/>
        <v>8135</v>
      </c>
      <c r="IV227" s="227">
        <f t="shared" si="348"/>
        <v>8772</v>
      </c>
      <c r="IW227" s="227">
        <f t="shared" si="348"/>
        <v>9035</v>
      </c>
      <c r="IX227" s="227">
        <f t="shared" si="348"/>
        <v>9404</v>
      </c>
      <c r="IY227" s="227">
        <f t="shared" si="348"/>
        <v>8613</v>
      </c>
      <c r="IZ227" s="227">
        <f t="shared" si="348"/>
        <v>7821</v>
      </c>
      <c r="JA227" s="227">
        <f t="shared" si="348"/>
        <v>8114</v>
      </c>
      <c r="JB227" s="227">
        <f t="shared" si="348"/>
        <v>8297</v>
      </c>
      <c r="JC227" s="227">
        <f t="shared" si="348"/>
        <v>8294</v>
      </c>
      <c r="JD227" s="227">
        <f t="shared" si="348"/>
        <v>9042</v>
      </c>
      <c r="JE227" s="227">
        <f t="shared" si="348"/>
        <v>9258</v>
      </c>
      <c r="JF227" s="227">
        <f t="shared" si="348"/>
        <v>9176</v>
      </c>
      <c r="JG227" s="227">
        <f t="shared" si="348"/>
        <v>9004</v>
      </c>
      <c r="JH227" s="227">
        <f t="shared" si="348"/>
        <v>9083</v>
      </c>
      <c r="JI227" s="227">
        <f t="shared" si="348"/>
        <v>9161</v>
      </c>
      <c r="JJ227" s="227">
        <f t="shared" si="348"/>
        <v>8916</v>
      </c>
      <c r="JK227" s="227">
        <f t="shared" si="348"/>
        <v>9618</v>
      </c>
      <c r="JL227" s="227">
        <f t="shared" si="348"/>
        <v>9635</v>
      </c>
      <c r="JM227" s="227">
        <f t="shared" si="348"/>
        <v>10057</v>
      </c>
      <c r="JN227" s="227">
        <f t="shared" si="348"/>
        <v>9879</v>
      </c>
      <c r="JO227" s="227">
        <f t="shared" si="348"/>
        <v>9790</v>
      </c>
      <c r="JP227" s="227">
        <f t="shared" si="348"/>
        <v>9855</v>
      </c>
      <c r="JQ227" s="227">
        <f t="shared" si="348"/>
        <v>10369</v>
      </c>
      <c r="JR227" s="227">
        <f t="shared" si="348"/>
        <v>10115</v>
      </c>
      <c r="JS227" s="227">
        <f t="shared" si="348"/>
        <v>10028</v>
      </c>
      <c r="JT227" s="227">
        <f t="shared" si="348"/>
        <v>10329</v>
      </c>
      <c r="JU227" s="227">
        <f t="shared" ref="JU227:KF227" si="349">SUM(JT227,JU226)</f>
        <v>11187</v>
      </c>
      <c r="JV227" s="227">
        <f t="shared" si="349"/>
        <v>12052</v>
      </c>
      <c r="JW227" s="227">
        <f t="shared" si="349"/>
        <v>12099</v>
      </c>
      <c r="JX227" s="227">
        <f t="shared" si="349"/>
        <v>12066</v>
      </c>
      <c r="JY227" s="227">
        <f t="shared" si="349"/>
        <v>12264</v>
      </c>
      <c r="JZ227" s="227">
        <f t="shared" si="349"/>
        <v>12495</v>
      </c>
      <c r="KA227" s="227">
        <f t="shared" si="349"/>
        <v>11781</v>
      </c>
      <c r="KB227" s="227">
        <f t="shared" si="349"/>
        <v>11978</v>
      </c>
      <c r="KC227" s="227">
        <f t="shared" si="349"/>
        <v>11037</v>
      </c>
      <c r="KD227" s="227">
        <f t="shared" si="349"/>
        <v>11353</v>
      </c>
      <c r="KE227" s="227">
        <f t="shared" si="349"/>
        <v>11652</v>
      </c>
      <c r="KF227" s="227">
        <f t="shared" si="349"/>
        <v>11489</v>
      </c>
      <c r="KG227" s="246">
        <f t="shared" ref="KG227:LL227" si="350">SUM(KF227,KG226)</f>
        <v>11454</v>
      </c>
      <c r="KH227" s="246">
        <f t="shared" si="350"/>
        <v>11467</v>
      </c>
      <c r="KI227" s="246">
        <f t="shared" si="350"/>
        <v>11463</v>
      </c>
      <c r="KJ227" s="246">
        <f t="shared" si="350"/>
        <v>11768</v>
      </c>
      <c r="KK227" s="246">
        <f t="shared" si="350"/>
        <v>11815</v>
      </c>
      <c r="KL227" s="246">
        <f t="shared" si="350"/>
        <v>11634</v>
      </c>
      <c r="KM227" s="246">
        <f t="shared" si="350"/>
        <v>11859</v>
      </c>
      <c r="KN227" s="246">
        <f t="shared" si="350"/>
        <v>11784</v>
      </c>
      <c r="KO227" s="246">
        <f t="shared" si="350"/>
        <v>11847</v>
      </c>
      <c r="KP227" s="246">
        <f t="shared" si="350"/>
        <v>11993</v>
      </c>
      <c r="KQ227" s="247">
        <f t="shared" si="350"/>
        <v>11922</v>
      </c>
      <c r="KR227" s="247">
        <f t="shared" si="350"/>
        <v>11984</v>
      </c>
      <c r="KS227" s="247">
        <f t="shared" si="350"/>
        <v>12014</v>
      </c>
      <c r="KT227" s="247">
        <f t="shared" si="350"/>
        <v>12249</v>
      </c>
      <c r="KU227" s="247">
        <f t="shared" si="350"/>
        <v>12012</v>
      </c>
      <c r="KV227" s="247">
        <f t="shared" si="350"/>
        <v>12051</v>
      </c>
      <c r="KW227" s="247">
        <f t="shared" si="350"/>
        <v>12000</v>
      </c>
      <c r="KX227" s="247">
        <f t="shared" si="350"/>
        <v>11789</v>
      </c>
      <c r="KY227" s="247">
        <f t="shared" si="350"/>
        <v>11759</v>
      </c>
      <c r="KZ227" s="247">
        <f t="shared" si="350"/>
        <v>12058</v>
      </c>
      <c r="LA227" s="247">
        <f t="shared" si="350"/>
        <v>12215</v>
      </c>
      <c r="LB227" s="247">
        <f t="shared" si="350"/>
        <v>12048</v>
      </c>
      <c r="LC227" s="247">
        <f t="shared" si="350"/>
        <v>12129</v>
      </c>
      <c r="LD227" s="247">
        <f t="shared" si="350"/>
        <v>12148</v>
      </c>
      <c r="LE227" s="247">
        <f t="shared" si="350"/>
        <v>12891</v>
      </c>
      <c r="LF227" s="247">
        <f t="shared" si="350"/>
        <v>12895</v>
      </c>
      <c r="LG227" s="247">
        <f t="shared" si="350"/>
        <v>12392</v>
      </c>
      <c r="LH227" s="247">
        <f t="shared" si="350"/>
        <v>12220</v>
      </c>
      <c r="LI227" s="247">
        <f t="shared" si="350"/>
        <v>12260</v>
      </c>
      <c r="LJ227" s="247">
        <f t="shared" si="350"/>
        <v>12342</v>
      </c>
      <c r="LK227" s="247">
        <f t="shared" si="350"/>
        <v>12376</v>
      </c>
      <c r="LL227" s="247">
        <f t="shared" si="350"/>
        <v>12209</v>
      </c>
      <c r="LM227" s="247">
        <f t="shared" ref="LM227:MH227" si="351">SUM(LL227,LM226)</f>
        <v>12437</v>
      </c>
      <c r="LN227" s="247">
        <f t="shared" si="351"/>
        <v>12324</v>
      </c>
      <c r="LO227" s="247">
        <f t="shared" si="351"/>
        <v>12096</v>
      </c>
      <c r="LP227" s="247">
        <f t="shared" si="351"/>
        <v>12039</v>
      </c>
      <c r="LQ227" s="247">
        <f t="shared" si="351"/>
        <v>12417</v>
      </c>
      <c r="LR227" s="247">
        <f t="shared" si="351"/>
        <v>12077</v>
      </c>
      <c r="LS227" s="247">
        <f t="shared" si="351"/>
        <v>12100</v>
      </c>
      <c r="LT227" s="247">
        <f t="shared" si="351"/>
        <v>12102</v>
      </c>
      <c r="LU227" s="247">
        <f t="shared" si="351"/>
        <v>12212</v>
      </c>
      <c r="LV227" s="247">
        <f t="shared" si="351"/>
        <v>12426</v>
      </c>
      <c r="LW227" s="247">
        <f t="shared" si="351"/>
        <v>12238</v>
      </c>
      <c r="LX227" s="247">
        <f t="shared" si="351"/>
        <v>12507</v>
      </c>
      <c r="LY227" s="247">
        <f t="shared" si="351"/>
        <v>12374</v>
      </c>
      <c r="LZ227" s="247">
        <f t="shared" si="351"/>
        <v>12299</v>
      </c>
      <c r="MA227" s="247">
        <f t="shared" si="351"/>
        <v>12148</v>
      </c>
      <c r="MB227" s="247">
        <f t="shared" si="351"/>
        <v>12205</v>
      </c>
      <c r="MC227" s="247">
        <f t="shared" si="351"/>
        <v>12076</v>
      </c>
      <c r="MD227" s="247">
        <f t="shared" si="351"/>
        <v>12163</v>
      </c>
      <c r="ME227" s="247">
        <f t="shared" si="351"/>
        <v>12328</v>
      </c>
      <c r="MF227" s="247">
        <f t="shared" si="351"/>
        <v>12629</v>
      </c>
      <c r="MG227" s="247">
        <f t="shared" si="351"/>
        <v>13113</v>
      </c>
      <c r="MH227" s="247">
        <f t="shared" si="351"/>
        <v>13096</v>
      </c>
      <c r="MI227" s="247">
        <f t="shared" ref="MI227" si="352">SUM(MH227,MI226)</f>
        <v>13095</v>
      </c>
      <c r="MJ227" s="247">
        <f t="shared" ref="MJ227" si="353">SUM(MI227,MJ226)</f>
        <v>12854</v>
      </c>
      <c r="MK227" s="247">
        <f t="shared" ref="MK227" si="354">SUM(MJ227,MK226)</f>
        <v>12425</v>
      </c>
      <c r="ML227" s="247">
        <f t="shared" ref="ML227" si="355">SUM(MK227,ML226)</f>
        <v>12502</v>
      </c>
      <c r="MM227" s="247">
        <f t="shared" ref="MM227" si="356">SUM(ML227,MM226)</f>
        <v>12739</v>
      </c>
      <c r="MN227" s="247">
        <f t="shared" ref="MN227" si="357">SUM(MM227,MN226)</f>
        <v>12598</v>
      </c>
      <c r="MO227" s="247">
        <f t="shared" ref="MO227" si="358">SUM(MN227,MO226)</f>
        <v>13051</v>
      </c>
      <c r="MP227" s="247">
        <f t="shared" ref="MP227" si="359">SUM(MO227,MP226)</f>
        <v>13115</v>
      </c>
      <c r="MQ227" s="247">
        <f t="shared" ref="MQ227" si="360">SUM(MP227,MQ226)</f>
        <v>13302</v>
      </c>
      <c r="MR227" s="247">
        <f t="shared" ref="MR227" si="361">SUM(MQ227,MR226)</f>
        <v>13173</v>
      </c>
      <c r="MS227" s="247">
        <f t="shared" ref="MS227" si="362">SUM(MR227,MS226)</f>
        <v>13236</v>
      </c>
      <c r="MT227" s="247">
        <f t="shared" ref="MT227" si="363">SUM(MS227,MT226)</f>
        <v>13151</v>
      </c>
      <c r="MU227" s="247">
        <f t="shared" ref="MU227" si="364">SUM(MT227,MU226)</f>
        <v>13099</v>
      </c>
      <c r="MV227" s="247">
        <f t="shared" ref="MV227" si="365">SUM(MU227,MV226)</f>
        <v>13000</v>
      </c>
      <c r="MW227" s="247">
        <f t="shared" ref="MW227" si="366">SUM(MV227,MW226)</f>
        <v>13228</v>
      </c>
      <c r="MX227" s="247">
        <f t="shared" ref="MX227" si="367">SUM(MW227,MX226)</f>
        <v>13468</v>
      </c>
      <c r="MY227" s="247">
        <f t="shared" ref="MY227" si="368">SUM(MX227,MY226)</f>
        <v>14184</v>
      </c>
      <c r="MZ227" s="247">
        <f t="shared" ref="MZ227" si="369">SUM(MY227,MZ226)</f>
        <v>14435</v>
      </c>
      <c r="NA227" s="247">
        <f t="shared" ref="NA227" si="370">SUM(MZ227,NA226)</f>
        <v>14545</v>
      </c>
      <c r="NB227" s="247">
        <f t="shared" ref="NB227" si="371">SUM(NA227,NB226)</f>
        <v>14545</v>
      </c>
      <c r="NC227" s="247">
        <f t="shared" ref="NC227" si="372">SUM(NB227,NC226)</f>
        <v>14545</v>
      </c>
      <c r="ND227" s="247">
        <f t="shared" ref="ND227" si="373">SUM(NC227,ND226)</f>
        <v>14545</v>
      </c>
      <c r="PT227" s="213"/>
    </row>
    <row r="228" spans="14:436" ht="15.75" thickBot="1" x14ac:dyDescent="0.3">
      <c r="N228" t="s">
        <v>0</v>
      </c>
      <c r="FF228" s="213"/>
      <c r="HC228" t="s">
        <v>0</v>
      </c>
      <c r="HH228" s="247">
        <f>HH227</f>
        <v>-179</v>
      </c>
      <c r="HI228" s="247">
        <f>SUM(HH228,HI226)</f>
        <v>-486</v>
      </c>
      <c r="HJ228" s="247">
        <f>SUM(HI228,HJ226)</f>
        <v>-929</v>
      </c>
      <c r="HK228" s="247">
        <f>SUM(HJ228,HK226)</f>
        <v>-351</v>
      </c>
      <c r="HL228" s="247">
        <f>SUM(HK228,HL226)</f>
        <v>-235</v>
      </c>
      <c r="HM228" s="247">
        <f>SUM(HL228,HM226)</f>
        <v>637</v>
      </c>
      <c r="HN228" s="247">
        <f>SUM(HM228,HN226)</f>
        <v>714</v>
      </c>
      <c r="HO228" s="247">
        <f>SUM(HN228,HO226)</f>
        <v>854</v>
      </c>
      <c r="HP228" s="247">
        <f>SUM(HO228,HP226)</f>
        <v>2839</v>
      </c>
      <c r="HQ228" s="247">
        <f>SUM(HP228,HQ226)</f>
        <v>2629</v>
      </c>
      <c r="HR228" s="247">
        <f>SUM(HQ228,HR226)</f>
        <v>3569</v>
      </c>
      <c r="HS228" s="247">
        <f>SUM(HR228,HS226)</f>
        <v>3900</v>
      </c>
      <c r="HT228" s="247">
        <f>SUM(HS228,HT226)</f>
        <v>5316</v>
      </c>
      <c r="HU228" s="247">
        <f>SUM(HT228,HU226)</f>
        <v>4682</v>
      </c>
      <c r="HV228" s="247">
        <f>SUM(HU228,HV226)</f>
        <v>4299</v>
      </c>
      <c r="HW228" s="247">
        <f>SUM(HV228,HW226)</f>
        <v>3766</v>
      </c>
      <c r="HX228" s="247">
        <f>SUM(HW228,HX226)</f>
        <v>2831</v>
      </c>
      <c r="HY228" s="247">
        <f>SUM(HX228,HY226)</f>
        <v>3405</v>
      </c>
      <c r="HZ228" s="247">
        <f>SUM(HY228,HZ226)</f>
        <v>3386</v>
      </c>
      <c r="IA228" s="247">
        <f>SUM(HZ228,IA226)</f>
        <v>3029</v>
      </c>
      <c r="IB228" s="247">
        <f>SUM(IA228, -IB226)</f>
        <v>2526</v>
      </c>
      <c r="IC228" s="247">
        <f>SUM(IB228,IC226)</f>
        <v>2136</v>
      </c>
      <c r="ID228" s="247">
        <f>SUM(IC228, -ID226)</f>
        <v>1680</v>
      </c>
      <c r="IE228" s="247">
        <f>SUM(ID228,IE226)</f>
        <v>1642</v>
      </c>
      <c r="IF228" s="247">
        <f>SUM(IE228,IF226)</f>
        <v>1984</v>
      </c>
      <c r="IG228" s="247">
        <f>SUM(IF228, -IG226)</f>
        <v>878</v>
      </c>
      <c r="IH228" s="247">
        <f>SUM(IG228,IH226)</f>
        <v>1344</v>
      </c>
      <c r="II228" s="247">
        <f>SUM(IH228,II226)</f>
        <v>2017</v>
      </c>
      <c r="IJ228" s="247">
        <f>SUM(II228,IJ226)</f>
        <v>2911</v>
      </c>
      <c r="IK228" s="247">
        <f>SUM(IJ228,IK226)</f>
        <v>2978</v>
      </c>
      <c r="IL228" s="247">
        <f>SUM(IK228,IL226)</f>
        <v>3269</v>
      </c>
      <c r="IM228" s="247">
        <f>SUM(IL228,IM226)</f>
        <v>3558</v>
      </c>
      <c r="IN228" s="247">
        <f>SUM(IM228,IN226)</f>
        <v>2756</v>
      </c>
      <c r="IO228" s="247">
        <f>SUM(IN228,IO226)</f>
        <v>3147</v>
      </c>
      <c r="IP228" s="247">
        <f>SUM(IO228,IP226)</f>
        <v>3245</v>
      </c>
      <c r="IQ228" s="247">
        <f>SUM(IP228,IQ226)</f>
        <v>3150</v>
      </c>
      <c r="IR228" s="247">
        <f>SUM(IQ228,IR226)</f>
        <v>2892</v>
      </c>
      <c r="IS228" s="247">
        <f>SUM(IR228,IS226)</f>
        <v>3386</v>
      </c>
      <c r="IT228" s="247">
        <f>SUM(IS228,IT226)</f>
        <v>3874</v>
      </c>
      <c r="IU228" s="247">
        <f>SUM(IT228,IU226)</f>
        <v>4005</v>
      </c>
      <c r="IV228" s="247">
        <f>SUM(IU228,IV226)</f>
        <v>4642</v>
      </c>
      <c r="IW228" s="247">
        <f>SUM(IV228,IW226)</f>
        <v>4905</v>
      </c>
      <c r="IX228" s="247">
        <f>SUM(IW228,IX226)</f>
        <v>5274</v>
      </c>
      <c r="IY228" s="247">
        <f>SUM(IX228,IY226)</f>
        <v>4483</v>
      </c>
      <c r="IZ228" s="247">
        <f>SUM(IY228,IZ226)</f>
        <v>3691</v>
      </c>
      <c r="JA228" s="247">
        <f>SUM(IZ228,JA226)</f>
        <v>3984</v>
      </c>
      <c r="JB228" s="247">
        <f>SUM(JA228,JB226)</f>
        <v>4167</v>
      </c>
      <c r="JC228" s="247">
        <f>SUM(JB228,JC226)</f>
        <v>4164</v>
      </c>
      <c r="JD228" s="247">
        <f>SUM(JC228,JD226)</f>
        <v>4912</v>
      </c>
      <c r="JE228" s="247">
        <f>SUM(JD228,JE226)</f>
        <v>5128</v>
      </c>
      <c r="JF228" s="247">
        <f>SUM(JE228,JF226)</f>
        <v>5046</v>
      </c>
      <c r="JG228" s="247">
        <f>SUM(JF228,JG226)</f>
        <v>4874</v>
      </c>
      <c r="JH228" s="247">
        <f>SUM(JG228,JH226)</f>
        <v>4953</v>
      </c>
      <c r="JI228" s="247">
        <f>SUM(JH228,JI226)</f>
        <v>5031</v>
      </c>
      <c r="JJ228" s="247">
        <f>SUM(JI228,JJ226)</f>
        <v>4786</v>
      </c>
      <c r="JK228" s="247">
        <f>SUM(JJ228,JK226)</f>
        <v>5488</v>
      </c>
      <c r="JL228" s="247">
        <f>SUM(JK228,JL226)</f>
        <v>5505</v>
      </c>
      <c r="JM228" s="247">
        <f>SUM(JL228,JM226)</f>
        <v>5927</v>
      </c>
      <c r="JN228" s="247">
        <f>SUM(JM228,JN226)</f>
        <v>5749</v>
      </c>
      <c r="JO228" s="247">
        <f>SUM(JN228,JO226)</f>
        <v>5660</v>
      </c>
      <c r="JP228" s="247">
        <f>SUM(JO228,JP226)</f>
        <v>5725</v>
      </c>
      <c r="JQ228" s="247">
        <f>SUM(JP228,JQ226)</f>
        <v>6239</v>
      </c>
      <c r="JR228" s="247">
        <f>SUM(JQ228,JR226)</f>
        <v>5985</v>
      </c>
      <c r="JS228" s="247">
        <f>SUM(JR228,JS226)</f>
        <v>5898</v>
      </c>
      <c r="JT228" s="247">
        <f>SUM(JS228,JT226)</f>
        <v>6199</v>
      </c>
      <c r="JU228" s="247">
        <f>SUM(JT228,JU226)</f>
        <v>7057</v>
      </c>
      <c r="JV228" s="247">
        <f>SUM(JU228,JV226)</f>
        <v>7922</v>
      </c>
      <c r="JW228" s="247">
        <f>SUM(JV228,JW226)</f>
        <v>7969</v>
      </c>
      <c r="JX228" s="247">
        <f>SUM(JW228,JX226)</f>
        <v>7936</v>
      </c>
      <c r="JY228" s="247">
        <f>SUM(JX228,JY226)</f>
        <v>8134</v>
      </c>
      <c r="JZ228" s="247">
        <f>SUM(JY228,JZ226)</f>
        <v>8365</v>
      </c>
      <c r="KA228" s="247">
        <f>SUM(JZ228,KA226)</f>
        <v>7651</v>
      </c>
      <c r="KB228" s="247">
        <f>SUM(KA228,KB226)</f>
        <v>7848</v>
      </c>
      <c r="KC228" s="247">
        <f>SUM(KB228,KC226)</f>
        <v>6907</v>
      </c>
      <c r="KD228" s="247">
        <f>SUM(KC228,KD226)</f>
        <v>7223</v>
      </c>
      <c r="KE228" s="247">
        <f>SUM(KD228,KE226)</f>
        <v>7522</v>
      </c>
      <c r="KF228" s="247">
        <f>SUM(KE228,KF226)</f>
        <v>7359</v>
      </c>
      <c r="KG228" s="247">
        <f>SUM(KF228,KG226)</f>
        <v>7324</v>
      </c>
      <c r="KH228" s="247">
        <f>SUM(KG228, -KH226)</f>
        <v>7311</v>
      </c>
      <c r="KI228" s="247">
        <f>SUM(KH228,KI226)</f>
        <v>7307</v>
      </c>
      <c r="KJ228" s="247">
        <f>SUM(KI228, -KJ226)</f>
        <v>7002</v>
      </c>
      <c r="KK228" s="247">
        <f>SUM(KJ228,KK226)</f>
        <v>7049</v>
      </c>
      <c r="KL228" s="247">
        <f>SUM(KK228,KL226)</f>
        <v>6868</v>
      </c>
      <c r="KM228" s="247">
        <f>SUM(KL228,KM226)</f>
        <v>7093</v>
      </c>
      <c r="KN228" s="247">
        <f>SUM(KM228,KN226)</f>
        <v>7018</v>
      </c>
      <c r="KO228" s="247">
        <f>SUM(KN228,KO226)</f>
        <v>7081</v>
      </c>
      <c r="KP228" s="247">
        <f>SUM(KO228,KP226)</f>
        <v>7227</v>
      </c>
      <c r="KQ228" s="247">
        <f>SUM(KP228,KQ226)</f>
        <v>7156</v>
      </c>
      <c r="KR228" s="247">
        <f>SUM(KQ228,KR226)</f>
        <v>7218</v>
      </c>
      <c r="KS228" s="247">
        <f>SUM(KR228,KS226)</f>
        <v>7248</v>
      </c>
      <c r="KT228" s="247">
        <f>SUM(KS228,KT226)</f>
        <v>7483</v>
      </c>
      <c r="KU228" s="247">
        <f>SUM(KT228,KU226)</f>
        <v>7246</v>
      </c>
      <c r="KV228" s="247">
        <f>SUM(KU228,KV226)</f>
        <v>7285</v>
      </c>
      <c r="KW228" s="247">
        <f>SUM(KV228,KW226)</f>
        <v>7234</v>
      </c>
      <c r="KX228" s="247">
        <f>SUM(KW228,KX226)</f>
        <v>7023</v>
      </c>
      <c r="KY228" s="247">
        <f>SUM(KX228, -KY226)</f>
        <v>7053</v>
      </c>
      <c r="KZ228" s="247">
        <f>SUM(KY228, -KZ226)</f>
        <v>6754</v>
      </c>
      <c r="LA228" s="247">
        <f>SUM(KZ228,LA226)</f>
        <v>6911</v>
      </c>
      <c r="LB228" s="247">
        <f>SUM(LA228,LB226)</f>
        <v>6744</v>
      </c>
      <c r="LC228" s="247">
        <f>SUM(LB228,LC226)</f>
        <v>6825</v>
      </c>
      <c r="LD228" s="247">
        <f>SUM(LC228,LD226)</f>
        <v>6844</v>
      </c>
      <c r="LE228" s="247">
        <f>SUM(LD228,LE226)</f>
        <v>7587</v>
      </c>
      <c r="LF228" s="247">
        <f>SUM(LE228,LF226)</f>
        <v>7591</v>
      </c>
      <c r="LG228" s="247">
        <f>SUM(LF228,LG226)</f>
        <v>7088</v>
      </c>
      <c r="LH228" s="247">
        <f>SUM(LG228,LH226)</f>
        <v>6916</v>
      </c>
      <c r="LI228" s="247">
        <f>SUM(LH228,LI226)</f>
        <v>6956</v>
      </c>
      <c r="LJ228" s="247">
        <f>SUM(LI228,LJ226)</f>
        <v>7038</v>
      </c>
      <c r="LK228" s="247">
        <f>SUM(LJ228,LK226)</f>
        <v>7072</v>
      </c>
      <c r="LL228" s="247">
        <f>SUM(LK228,LL226)</f>
        <v>6905</v>
      </c>
      <c r="LM228" s="247">
        <f>SUM(LL228, -LM226)</f>
        <v>6677</v>
      </c>
      <c r="LN228" s="247">
        <f>SUM(LM228,LN226)</f>
        <v>6564</v>
      </c>
      <c r="LO228" s="247">
        <f>SUM(LN228,LO226)</f>
        <v>6336</v>
      </c>
      <c r="LP228" s="247">
        <f>SUM(LO228,LP226)</f>
        <v>6279</v>
      </c>
      <c r="LQ228" s="247">
        <f>SUM(LP228, -LQ226)</f>
        <v>5901</v>
      </c>
      <c r="LR228" s="247">
        <f>SUM(LQ228,LR226)</f>
        <v>5561</v>
      </c>
      <c r="LS228" s="247">
        <f>SUM(LR228, -LS226)</f>
        <v>5538</v>
      </c>
      <c r="LT228" s="247">
        <f>SUM(LS228,LT226)</f>
        <v>5540</v>
      </c>
      <c r="LU228" s="247">
        <f>SUM(LT228, -LU226)</f>
        <v>5430</v>
      </c>
      <c r="LV228" s="247">
        <f>SUM(LU228, -LV226)</f>
        <v>5216</v>
      </c>
      <c r="LW228" s="247">
        <f>SUM(LV228,LW226)</f>
        <v>5028</v>
      </c>
      <c r="LX228" s="247">
        <f>SUM(LW228, -LX226)</f>
        <v>4759</v>
      </c>
      <c r="LY228" s="247">
        <f>SUM(LX228,LY226)</f>
        <v>4626</v>
      </c>
      <c r="LZ228" s="247">
        <f>SUM(LY228,LZ226)</f>
        <v>4551</v>
      </c>
      <c r="MA228" s="247">
        <f>SUM(LZ228,MA226)</f>
        <v>4400</v>
      </c>
      <c r="MB228" s="247">
        <f>SUM(MA228, -MB226)</f>
        <v>4343</v>
      </c>
      <c r="MC228" s="247">
        <f>SUM(MB228,MC226)</f>
        <v>4214</v>
      </c>
      <c r="MD228" s="247">
        <f>SUM(MC228, -MD226)</f>
        <v>4127</v>
      </c>
      <c r="ME228" s="247">
        <f>SUM(MD228,ME226)</f>
        <v>4292</v>
      </c>
      <c r="MF228" s="247">
        <f>SUM(ME228,MF226)</f>
        <v>4593</v>
      </c>
      <c r="MG228" s="247">
        <f>SUM(MF228,MG226)</f>
        <v>5077</v>
      </c>
      <c r="MH228" s="247">
        <f>SUM(MG228,MH226)</f>
        <v>5060</v>
      </c>
      <c r="MI228" s="247">
        <f>SUM(MH228,MI226)</f>
        <v>5059</v>
      </c>
      <c r="MJ228" s="247">
        <f>SUM(MI228,MJ226)</f>
        <v>4818</v>
      </c>
      <c r="MK228" s="247">
        <f>SUM(MJ228,MK226)</f>
        <v>4389</v>
      </c>
      <c r="ML228" s="247">
        <f>SUM(MK228,ML226)</f>
        <v>4466</v>
      </c>
      <c r="MM228" s="247">
        <f>SUM(ML228,MM226)</f>
        <v>4703</v>
      </c>
      <c r="MN228" s="247">
        <f>SUM(MM228,MN226)</f>
        <v>4562</v>
      </c>
      <c r="MO228" s="247">
        <f>SUM(MN228,MO226)</f>
        <v>5015</v>
      </c>
      <c r="MP228" s="247">
        <f>SUM(MO228,MP226)</f>
        <v>5079</v>
      </c>
      <c r="MQ228" s="247">
        <f>SUM(MP228,MQ226)</f>
        <v>5266</v>
      </c>
      <c r="MR228" s="247">
        <f>SUM(MQ228,MR226)</f>
        <v>5137</v>
      </c>
      <c r="MS228" s="247">
        <f>SUM(MR228,MS226)</f>
        <v>5200</v>
      </c>
      <c r="MT228" s="247">
        <f>SUM(MS228,MT226)</f>
        <v>5115</v>
      </c>
      <c r="MU228" s="247">
        <f>SUM(MT228,MU226)</f>
        <v>5063</v>
      </c>
      <c r="MV228" s="247">
        <f>SUM(MU228,MV226)</f>
        <v>4964</v>
      </c>
      <c r="MW228" s="247">
        <f>SUM(MV228, -MW226)</f>
        <v>4736</v>
      </c>
      <c r="MX228" s="247">
        <f>SUM(MW228,MX226)</f>
        <v>4976</v>
      </c>
      <c r="MY228" s="247">
        <f>SUM(MX228,MY226)</f>
        <v>5692</v>
      </c>
      <c r="MZ228" s="247">
        <f>SUM(MY228,MZ226)</f>
        <v>5943</v>
      </c>
      <c r="NA228" s="247">
        <f>SUM(MZ228,NA226)</f>
        <v>6053</v>
      </c>
      <c r="NB228" s="247">
        <f>SUM(NA228,NB226)</f>
        <v>6053</v>
      </c>
      <c r="NC228" s="247">
        <f>SUM(NB228,NC226)</f>
        <v>6053</v>
      </c>
      <c r="ND228" s="247">
        <f>SUM(NC228,ND226)</f>
        <v>6053</v>
      </c>
      <c r="PT228" s="213"/>
    </row>
    <row r="229" spans="14:436" ht="15.75" thickBot="1" x14ac:dyDescent="0.3">
      <c r="N229" t="s">
        <v>0</v>
      </c>
      <c r="FF229" s="213"/>
      <c r="HF229" t="s">
        <v>0</v>
      </c>
      <c r="HG229" s="15" t="s">
        <v>354</v>
      </c>
      <c r="HH229" s="247">
        <f>SUM(HH184,HH177,HH198,HH212,HH205,HH219,HH191,HH226)</f>
        <v>1146</v>
      </c>
      <c r="HI229" s="247">
        <f>SUM(HI185,HI178,HI199,HI213,HI206,HI220,HI192,HI227)</f>
        <v>2268</v>
      </c>
      <c r="HJ229" s="247">
        <f>SUM(HJ185,HJ178,HJ199,HJ213,HJ206,HJ220,HJ192,HJ227)</f>
        <v>458</v>
      </c>
      <c r="HK229" s="247">
        <f>SUM(HK185,HK178,HK199,HK213,HK206,HK220,HK192,HK227)</f>
        <v>3668</v>
      </c>
      <c r="HL229" s="247">
        <f>SUM(HL185,HL178,HL199,HL213,HL206,HL220,HL192,HL227)</f>
        <v>4564</v>
      </c>
      <c r="HM229" s="247">
        <f>SUM(HM185,HM178,HM199,HM213,HM206,HM220,HM192,HM227)</f>
        <v>12128</v>
      </c>
      <c r="HN229" s="247">
        <f>SUM(HN185,HN178,HN199,HN213,HN206,HN220,HN192,HN227)</f>
        <v>8192</v>
      </c>
      <c r="HO229" s="247">
        <f>SUM(HO185,HO178,HO199,HO213,HO206,HO220,HO192,HO227)</f>
        <v>10044</v>
      </c>
      <c r="HP229" s="247">
        <f>SUM(HP185,HP178,HP199,HP213,HP206,HP220,HP192,HP227)</f>
        <v>16480</v>
      </c>
      <c r="HQ229" s="247">
        <f>SUM(HQ185,HQ178,HQ199,HQ213,HQ206,HQ220,HQ192,HQ227)</f>
        <v>15436</v>
      </c>
      <c r="HR229" s="247">
        <f>SUM(HR185,HR178,HR199,HR213,HR206,HR220,HR192,HR227)</f>
        <v>20162</v>
      </c>
      <c r="HS229" s="247">
        <f>SUM(HS185,HS178,HS199,HS213,HS206,HS220,HS192,HS227)</f>
        <v>21648</v>
      </c>
      <c r="HT229" s="247">
        <f>SUM(HT185,HT178,HT199,HT213,HT206,HT220,HT192,HT227)</f>
        <v>30480</v>
      </c>
      <c r="HU229" s="247">
        <f>SUM(HU185,HU178,HU199,HU213,HU206,HU220,HU192,HU227)</f>
        <v>27630</v>
      </c>
      <c r="HV229" s="247">
        <f>SUM(HV185,HV178,HV199,HV213,HV206,HV220,HV192,HV227)</f>
        <v>25132</v>
      </c>
      <c r="HW229" s="247">
        <f>SUM(HW185,HW178,HW199,HW213,HW206,HW220,HW192,HW227)</f>
        <v>25000</v>
      </c>
      <c r="HX229" s="247">
        <f>SUM(HX185,HX178,HX199,HX213,HX206,HX220,HX192,HX227)</f>
        <v>21046</v>
      </c>
      <c r="HY229" s="247">
        <f>SUM(HY185,HY178,HY199,HY213,HY206,HY220,HY192,HY227)</f>
        <v>22570</v>
      </c>
      <c r="HZ229" s="247">
        <f>SUM(HZ185,HZ178,HZ199,HZ213,HZ206,HZ220,HZ192,HZ227)</f>
        <v>19498</v>
      </c>
      <c r="IA229" s="247">
        <f>SUM(IA185,IA178,IA199,IA213,IA206,IA220,IA192,IA227)</f>
        <v>21290</v>
      </c>
      <c r="IB229" s="247">
        <f>SUM(IB185,IB178,IB199,IB213,IB206,IB220,IB192,IB227)</f>
        <v>21027</v>
      </c>
      <c r="IC229" s="247">
        <f>SUM(IC185,IC178,IC199,IC213,IC206,IC220,IC192,IC227)</f>
        <v>20665</v>
      </c>
      <c r="ID229" s="247">
        <f>SUM(ID185,ID178,ID199,ID213,ID206,ID220,ID192,ID227)</f>
        <v>22373</v>
      </c>
      <c r="IE229" s="247">
        <f>SUM(IE185,IE178,IE199,IE213,IE206,IE220,IE192,IE227)</f>
        <v>22799</v>
      </c>
      <c r="IF229" s="247">
        <f>SUM(IF185,IF178,IF199,IF213,IF206,IF220,IF192,IF227)</f>
        <v>22039</v>
      </c>
      <c r="IG229" s="247">
        <f>SUM(IG185,IG178,IG199,IG213,IG206,IG220,IG192,IG227)</f>
        <v>21755</v>
      </c>
      <c r="IH229" s="247">
        <f>SUM(IH185,IH178,IH199,IH213,IH206,IH220,IH192,IH227)</f>
        <v>22809</v>
      </c>
      <c r="II229" s="247">
        <f>SUM(II185,II178,II199,II213,II206,II220,II192,II227)</f>
        <v>24769</v>
      </c>
      <c r="IJ229" s="247">
        <f>SUM(IJ184,IJ177,IJ198,IJ212,IJ205,IJ219,IJ191,IJ226)</f>
        <v>1624</v>
      </c>
      <c r="IK229" s="247">
        <f>SUM(IK185,IK178,IK199,IK213,IK206,IK220,IK192,IK227)</f>
        <v>26405</v>
      </c>
      <c r="IL229" s="247">
        <f>SUM(IL185,IL178,IL199,IL213,IL206,IL220,IL192,IL227)</f>
        <v>27545</v>
      </c>
      <c r="IM229" s="247">
        <f>SUM(IM185,IM178,IM199,IM213,IM206,IM220,IM192,IM227)</f>
        <v>28587</v>
      </c>
      <c r="IN229" s="247">
        <f>SUM(IN185,IN178,IN199,IN213,IN206,IN220,IN192,IN227)</f>
        <v>26123</v>
      </c>
      <c r="IO229" s="247">
        <f>SUM(IO185,IO178,IO199,IO213,IO206,IO220,IO192,IO227)</f>
        <v>26173</v>
      </c>
      <c r="IP229" s="247">
        <f>SUM(IP185,IP178,IP199,IP213,IP206,IP220,IP192,IP227)</f>
        <v>25901</v>
      </c>
      <c r="IQ229" s="247">
        <f>SUM(IQ185,IQ178,IQ199,IQ213,IQ206,IQ220,IQ192,IQ227)</f>
        <v>26085</v>
      </c>
      <c r="IR229" s="247">
        <f>SUM(IR185,IR178,IR199,IR213,IR206,IR220,IR192,IR227)</f>
        <v>26807</v>
      </c>
      <c r="IS229" s="247">
        <f>SUM(IS185,IS178,IS199,IS213,IS206,IS220,IS192,IS227)</f>
        <v>27585</v>
      </c>
      <c r="IT229" s="247">
        <f>SUM(IT185,IT178,IT199,IT213,IT206,IT220,IT192,IT227)</f>
        <v>28391</v>
      </c>
      <c r="IU229" s="247">
        <f>SUM(IU185,IU178,IU199,IU213,IU206,IU220,IU192,IU227)</f>
        <v>28243</v>
      </c>
      <c r="IV229" s="247">
        <f>SUM(IV185,IV178,IV199,IV213,IV206,IV220,IV192,IV227)</f>
        <v>29639</v>
      </c>
      <c r="IW229" s="247">
        <f>SUM(IW185,IW178,IW199,IW213,IW206,IW220,IW192,IW227)</f>
        <v>30939</v>
      </c>
      <c r="IX229" s="247">
        <f>SUM(IX185,IX178,IX199,IX213,IX206,IX220,IX192,IX227)</f>
        <v>33077</v>
      </c>
      <c r="IY229" s="247">
        <f>SUM(IY185,IY178,IY199,IY213,IY206,IY220,IY192,IY227)</f>
        <v>29647</v>
      </c>
      <c r="IZ229" s="247">
        <f>SUM(IZ185,IZ178,IZ199,IZ213,IZ206,IZ220,IZ192,IZ227)</f>
        <v>28049</v>
      </c>
      <c r="JA229" s="247">
        <f>SUM(JA185,JA178,JA199,JA213,JA206,JA220,JA192,JA227)</f>
        <v>28091</v>
      </c>
      <c r="JB229" s="247">
        <f>SUM(JB185,JB178,JB199,JB213,JB206,JB220,JB192,JB227)</f>
        <v>29345</v>
      </c>
      <c r="JC229" s="247">
        <f>SUM(JC185,JC178,JC199,JC213,JC206,JC220,JC192,JC227)</f>
        <v>30965</v>
      </c>
      <c r="JD229" s="247">
        <f>SUM(JD185,JD178,JD199,JD213,JD206,JD220,JD192,JD227)</f>
        <v>34025</v>
      </c>
      <c r="JE229" s="247">
        <f>SUM(JE185,JE178,JE199,JE213,JE206,JE220,JE192,JE227)</f>
        <v>34803</v>
      </c>
      <c r="JF229" s="247">
        <f>SUM(JF185,JF178,JF199,JF213,JF206,JF220,JF192,JF227)</f>
        <v>34501</v>
      </c>
      <c r="JG229" s="247">
        <f>SUM(JG185,JG178,JG199,JG213,JG206,JG220,JG192,JG227)</f>
        <v>34107</v>
      </c>
      <c r="JH229" s="247">
        <f>SUM(JH185,JH178,JH199,JH213,JH206,JH220,JH192,JH227)</f>
        <v>33533</v>
      </c>
      <c r="JI229" s="247">
        <f>SUM(JI185,JI178,JI199,JI213,JI206,JI220,JI192,JI227)</f>
        <v>33909</v>
      </c>
      <c r="JJ229" s="247">
        <f>SUM(JJ185,JJ178,JJ199,JJ213,JJ206,JJ220,JJ192,JJ227)</f>
        <v>36443</v>
      </c>
      <c r="JK229" s="247">
        <f>SUM(JK185,JK178,JK199,JK213,JK206,JK220,JK192,JK227)</f>
        <v>35221</v>
      </c>
      <c r="JL229" s="247">
        <f>SUM(JL184,JL177,JL198,JL212,JL205,JL219,JL191,JL226)</f>
        <v>-654</v>
      </c>
      <c r="JM229" s="247">
        <f>SUM(JM185,JM178,JM199,JM213,JM206,JM220,JM192,JM227)</f>
        <v>36929</v>
      </c>
      <c r="JN229" s="247">
        <f>SUM(JN185,JN178,JN199,JN213,JN206,JN220,JN192,JN227)</f>
        <v>36215</v>
      </c>
      <c r="JO229" s="247">
        <f>SUM(JO185,JO178,JO199,JO213,JO206,JO220,JO192,JO227)</f>
        <v>35533</v>
      </c>
      <c r="JP229" s="247">
        <f>SUM(JP185,JP178,JP199,JP213,JP206,JP220,JP192,JP227)</f>
        <v>35659</v>
      </c>
      <c r="JQ229" s="247">
        <f>SUM(JQ185,JQ178,JQ199,JQ213,JQ206,JQ220,JQ192,JQ227)</f>
        <v>38601</v>
      </c>
      <c r="JR229" s="247">
        <f>SUM(JR185,JR178,JR199,JR213,JR206,JR220,JR192,JR227)</f>
        <v>39479</v>
      </c>
      <c r="JS229" s="247">
        <f>SUM(JS185,JS178,JS199,JS213,JS206,JS220,JS192,JS227)</f>
        <v>39455</v>
      </c>
      <c r="JT229" s="247">
        <f>SUM(JT185,JT178,JT199,JT213,JT206,JT220,JT192,JT227)</f>
        <v>39605</v>
      </c>
      <c r="JU229" s="247">
        <f>SUM(JU185,JU178,JU199,JU213,JU206,JU220,JU192,JU227)</f>
        <v>42125</v>
      </c>
      <c r="JV229" s="247">
        <f>SUM(JV185,JV178,JV199,JV213,JV206,JV220,JV192,JV227)</f>
        <v>45261</v>
      </c>
      <c r="JW229" s="247">
        <f>SUM(JW185,JW178,JW199,JW213,JW206,JW220,JW192,JW227)</f>
        <v>46089</v>
      </c>
      <c r="JX229" s="247">
        <f>SUM(JX185,JX178,JX199,JX213,JX206,JX220,JX192,JX227)</f>
        <v>47149</v>
      </c>
      <c r="JY229" s="247">
        <f>SUM(JY185,JY178,JY199,JY213,JY206,JY220,JY192,JY227)</f>
        <v>49043</v>
      </c>
      <c r="JZ229" s="247">
        <f>SUM(JZ185,JZ178,JZ199,JZ213,JZ206,JZ220,JZ192,JZ227)</f>
        <v>49765</v>
      </c>
      <c r="KA229" s="247">
        <f>SUM(KA185,KA178,KA199,KA213,KA206,KA220,KA192,KA227)</f>
        <v>47043</v>
      </c>
      <c r="KB229" s="247">
        <f>SUM(KB185,KB178,KB199,KB213,KB206,KB220,KB192,KB227)</f>
        <v>46635</v>
      </c>
      <c r="KC229" s="247">
        <f>SUM(KC185,KC178,KC199,KC213,KC206,KC220,KC192,KC227)</f>
        <v>45001</v>
      </c>
      <c r="KD229" s="247">
        <f>SUM(KD185,KD178,KD199,KD213,KD206,KD220,KD192,KD227)</f>
        <v>45053</v>
      </c>
      <c r="KE229" s="247">
        <f>SUM(KE185,KE178,KE199,KE213,KE206,KE220,KE192,KE227)</f>
        <v>45699</v>
      </c>
      <c r="KF229" s="247">
        <f>SUM(KF185,KF178,KF199,KF213,KF206,KF220,KF192,KF227)</f>
        <v>44803</v>
      </c>
      <c r="KG229" s="247">
        <f>SUM(KG185,KG178,KG199,KG213,KG206,KG220,KG192,KG227)</f>
        <v>45773</v>
      </c>
      <c r="KH229" s="247">
        <f>SUM(KH185,KH178,KH199,KH213,KH206,KH220,KH192,KH227)</f>
        <v>46567</v>
      </c>
      <c r="KI229" s="247">
        <f>SUM(KI185,KI178,KI199,KI213,KI206,KI220,KI192,KI227)</f>
        <v>47571</v>
      </c>
      <c r="KJ229" s="247">
        <f>SUM(KJ185,KJ178,KJ199,KJ213,KJ206,KJ220,KJ192,KJ227)</f>
        <v>47415</v>
      </c>
      <c r="KK229" s="247">
        <f>SUM(KK185,KK178,KK199,KK213,KK206,KK220,KK192,KK227)</f>
        <v>47621</v>
      </c>
      <c r="KL229" s="247">
        <f>SUM(KL185,KL178,KL199,KL213,KL206,KL220,KL192,KL227)</f>
        <v>47691</v>
      </c>
      <c r="KM229" s="247">
        <f>SUM(KM185,KM178,KM199,KM213,KM206,KM220,KM192,KM227)</f>
        <v>48369</v>
      </c>
      <c r="KN229" s="247">
        <f>SUM(KN185,KN178,KN199,KN213,KN206,KN220,KN192,KN227)</f>
        <v>48369</v>
      </c>
      <c r="KO229" s="247">
        <f>SUM(KO185,KO178,KO199,KO213,KO206,KO220,KO192,KO227)</f>
        <v>48461</v>
      </c>
      <c r="KP229" s="247">
        <f>SUM(KP185,KP178,KP199,KP213,KP206,KP220,KP192,KP227)</f>
        <v>47891</v>
      </c>
      <c r="KQ229" s="247">
        <f>SUM(KQ185,KQ178,KQ199,KQ213,KQ206,KQ220,KQ192,KQ227)</f>
        <v>47399</v>
      </c>
      <c r="KR229" s="247">
        <f>SUM(KR185,KR178,KR199,KR213,KR206,KR220,KR192,KR227)</f>
        <v>47499</v>
      </c>
      <c r="KS229" s="247">
        <f>SUM(KS185,KS178,KS199,KS213,KS206,KS220,KS192,KS227)</f>
        <v>48323</v>
      </c>
      <c r="KT229" s="247">
        <f>SUM(KT185,KT178,KT199,KT213,KT206,KT220,KT192,KT227)</f>
        <v>48767</v>
      </c>
      <c r="KU229" s="247">
        <f>SUM(KU185,KU178,KU199,KU213,KU206,KU220,KU192,KU227)</f>
        <v>49631</v>
      </c>
      <c r="KV229" s="247">
        <f>SUM(KV185,KV178,KV199,KV213,KV206,KV220,KV192,KV227)</f>
        <v>49989</v>
      </c>
      <c r="KW229" s="247">
        <f>SUM(KW185,KW178,KW199,KW213,KW206,KW220,KW192,KW227)</f>
        <v>50369</v>
      </c>
      <c r="KX229" s="247">
        <f>SUM(KX185,KX178,KX199,KX213,KX206,KX220,KX192,KX227)</f>
        <v>50001</v>
      </c>
      <c r="KY229" s="247">
        <f>SUM(KY185,KY178,KY199,KY213,KY206,KY220,KY192,KY227)</f>
        <v>50179</v>
      </c>
      <c r="KZ229" s="247">
        <f>SUM(KZ185,KZ178,KZ199,KZ213,KZ206,KZ220,KZ192,KZ227)</f>
        <v>50843</v>
      </c>
      <c r="LA229" s="247">
        <f>SUM(LA185,LA178,LA199,LA213,LA206,LA220,LA192,LA227)</f>
        <v>51165</v>
      </c>
      <c r="LB229" s="247">
        <f>SUM(LB185,LB178,LB199,LB213,LB206,LB220,LB192,LB227)</f>
        <v>51169</v>
      </c>
      <c r="LC229" s="247">
        <f>SUM(LC185,LC178,LC199,LC213,LC206,LC220,LC192,LC227)</f>
        <v>51527</v>
      </c>
      <c r="LD229" s="247">
        <f>SUM(LD185,LD178,LD199,LD213,LD206,LD220,LD192,LD227)</f>
        <v>52723</v>
      </c>
      <c r="LE229" s="247">
        <f>SUM(LE185,LE178,LE199,LE213,LE206,LE220,LE192,LE227)</f>
        <v>54185</v>
      </c>
      <c r="LF229" s="247">
        <f>SUM(LF185,LF178,LF199,LF213,LF206,LF220,LF192,LF227)</f>
        <v>54921</v>
      </c>
      <c r="LG229" s="247">
        <f>SUM(LG185,LG178,LG199,LG213,LG206,LG220,LG192,LG227)</f>
        <v>54563</v>
      </c>
      <c r="LH229" s="247">
        <f>SUM(LH185,LH178,LH199,LH213,LH206,LH220,LH192,LH227)</f>
        <v>55419</v>
      </c>
      <c r="LI229" s="247">
        <f>SUM(LI185,LI178,LI199,LI213,LI206,LI220,LI192,LI227)</f>
        <v>55919</v>
      </c>
      <c r="LJ229" s="247">
        <f>SUM(LJ185,LJ178,LJ199,LJ213,LJ206,LJ220,LJ192,LJ227)</f>
        <v>56607</v>
      </c>
      <c r="LK229" s="247">
        <f>SUM(LK185,LK178,LK199,LK213,LK206,LK220,LK192,LK227)</f>
        <v>57715</v>
      </c>
      <c r="LL229" s="247">
        <f>SUM(LL185,LL178,LL199,LL213,LL206,LL220,LL192,LL227)</f>
        <v>59405</v>
      </c>
      <c r="LM229" s="247">
        <f>SUM(LM185,LM178,LM199,LM213,LM206,LM220,LM192,LM227)</f>
        <v>60215</v>
      </c>
      <c r="LN229" s="247">
        <f>SUM(LN185,LN178,LN199,LN213,LN206,LN220,LN192,LN227)</f>
        <v>60215</v>
      </c>
      <c r="LO229" s="247">
        <f>SUM(LO185,LO178,LO199,LO213,LO206,LO220,LO192,LO227)</f>
        <v>59907</v>
      </c>
      <c r="LP229" s="247">
        <f>SUM(LP184,LP177,LP198,LP212,LP205,LP219,LP191,LP226)</f>
        <v>110</v>
      </c>
      <c r="LQ229" s="247">
        <f>SUM(LQ185,LQ178,LQ199,LQ213,LQ206,LQ220,LQ192,LQ227)</f>
        <v>60361</v>
      </c>
      <c r="LR229" s="247">
        <f>SUM(LR185,LR178,LR199,LR213,LR206,LR220,LR192,LR227)</f>
        <v>60925</v>
      </c>
      <c r="LS229" s="247">
        <f>SUM(LS185,LS178,LS199,LS213,LS206,LS220,LS192,LS227)</f>
        <v>60331</v>
      </c>
      <c r="LT229" s="247">
        <f>SUM(LT185,LT178,LT199,LT213,LT206,LT220,LT192,LT227)</f>
        <v>61091</v>
      </c>
      <c r="LU229" s="247">
        <f>SUM(LU185,LU178,LU199,LU213,LU206,LU220,LU192,LU227)</f>
        <v>62305</v>
      </c>
      <c r="LV229" s="247">
        <f>SUM(LV185,LV178,LV199,LV213,LV206,LV220,LV192,LV227)</f>
        <v>63975</v>
      </c>
      <c r="LW229" s="247">
        <f>SUM(LW185,LW178,LW199,LW213,LW206,LW220,LW192,LW227)</f>
        <v>63685</v>
      </c>
      <c r="LX229" s="247">
        <f>SUM(LX185,LX178,LX199,LX213,LX206,LX220,LX192,LX227)</f>
        <v>63799</v>
      </c>
      <c r="LY229" s="247">
        <f>SUM(LY185,LY178,LY199,LY213,LY206,LY220,LY192,LY227)</f>
        <v>64357</v>
      </c>
      <c r="LZ229" s="247">
        <f>SUM(LZ185,LZ178,LZ199,LZ213,LZ206,LZ220,LZ192,LZ227)</f>
        <v>63657</v>
      </c>
      <c r="MA229" s="247">
        <f>SUM(MA185,MA178,MA199,MA213,MA206,MA220,MA192,MA227)</f>
        <v>65423</v>
      </c>
      <c r="MB229" s="247">
        <f>SUM(MB185,MB178,MB199,MB213,MB206,MB220,MB192,MB227)</f>
        <v>64393</v>
      </c>
      <c r="MC229" s="247">
        <f>SUM(MC185,MC178,MC199,MC213,MC206,MC220,MC192,MC227)</f>
        <v>64151</v>
      </c>
      <c r="MD229" s="247">
        <f>SUM(MD185,MD178,MD199,MD213,MD206,MD220,MD192,MD227)</f>
        <v>65539</v>
      </c>
      <c r="ME229" s="247">
        <f>SUM(ME185,ME178,ME199,ME213,ME206,ME220,ME192,ME227)</f>
        <v>65341</v>
      </c>
      <c r="MF229" s="247">
        <f>SUM(MF185,MF178,MF199,MF213,MF206,MF220,MF192,MF227)</f>
        <v>66389</v>
      </c>
      <c r="MG229" s="247">
        <f>SUM(MG185,MG178,MG199,MG213,MG206,MG220,MG192,MG227)</f>
        <v>67973</v>
      </c>
      <c r="MH229" s="247">
        <f>SUM(MH185,MH178,MH199,MH213,MH206,MH220,MH192,MH227)</f>
        <v>68453</v>
      </c>
      <c r="MI229" s="247">
        <f>SUM(MI185,MI178,MI199,MI213,MI206,MI220,MI192,MI227)</f>
        <v>69509</v>
      </c>
      <c r="MJ229" s="247">
        <f>SUM(MJ185,MJ178,MJ199,MJ213,MJ206,MJ220,MJ192,MJ227)</f>
        <v>69997</v>
      </c>
      <c r="MK229" s="247">
        <f>SUM(MK185,MK178,MK199,MK213,MK206,MK220,MK192,MK227)</f>
        <v>67571</v>
      </c>
      <c r="ML229" s="247">
        <f>SUM(ML185,ML178,ML199,ML213,ML206,ML220,ML192,ML227)</f>
        <v>68625</v>
      </c>
      <c r="MM229" s="247">
        <f>SUM(MM185,MM178,MM199,MM213,MM206,MM220,MM192,MM227)</f>
        <v>69033</v>
      </c>
      <c r="MN229" s="247">
        <f>SUM(MN185,MN178,MN199,MN213,MN206,MN220,MN192,MN227)</f>
        <v>69579</v>
      </c>
      <c r="MO229" s="247">
        <f>SUM(MO185,MO178,MO199,MO213,MO206,MO220,MO192,MO227)</f>
        <v>70549</v>
      </c>
      <c r="MP229" s="247">
        <f>SUM(MP185,MP178,MP199,MP213,MP206,MP220,MP192,MP227)</f>
        <v>73269</v>
      </c>
      <c r="MQ229" s="247">
        <f>SUM(MQ185,MQ178,MQ199,MQ213,MQ206,MQ220,MQ192,MQ227)</f>
        <v>73761</v>
      </c>
      <c r="MR229" s="247">
        <f>SUM(MR185,MR178,MR199,MR213,MR206,MR220,MR192,MR227)</f>
        <v>73347</v>
      </c>
      <c r="MS229" s="247">
        <f>SUM(MS185,MS178,MS199,MS213,MS206,MS220,MS192,MS227)</f>
        <v>73143</v>
      </c>
      <c r="MT229" s="247">
        <f>SUM(MT185,MT178,MT199,MT213,MT206,MT220,MT192,MT227)</f>
        <v>73091</v>
      </c>
      <c r="MU229" s="247">
        <f>SUM(MU185,MU178,MU199,MU213,MU206,MU220,MU192,MU227)</f>
        <v>73351</v>
      </c>
      <c r="MV229" s="247">
        <f>SUM(MV185,MV178,MV199,MV213,MV206,MV220,MV192,MV227)</f>
        <v>74075</v>
      </c>
      <c r="MW229" s="247">
        <f>SUM(MW185,MW178,MW199,MW213,MW206,MW220,MW192,MW227)</f>
        <v>74647</v>
      </c>
      <c r="MX229" s="247">
        <f>SUM(MX185,MX178,MX199,MX213,MX206,MX220,MX192,MX227)</f>
        <v>75423</v>
      </c>
      <c r="MY229" s="247">
        <f>SUM(MY185,MY178,MY199,MY213,MY206,MY220,MY192,MY227)</f>
        <v>76363</v>
      </c>
      <c r="MZ229" s="247">
        <f>SUM(MZ185,MZ178,MZ199,MZ213,MZ206,MZ220,MZ192,MZ227)</f>
        <v>76577</v>
      </c>
      <c r="NA229" s="247">
        <f>SUM(NA185,NA178,NA199,NA213,NA206,NA220,NA192,NA227)</f>
        <v>76379</v>
      </c>
      <c r="NB229" s="247">
        <f>SUM(NB185,NB178,NB199,NB213,NB206,NB220,NB192,NB227)</f>
        <v>76379</v>
      </c>
      <c r="NC229" s="247">
        <f>SUM(NC185,NC178,NC199,NC213,NC206,NC220,NC192,NC227)</f>
        <v>76379</v>
      </c>
      <c r="ND229" s="247">
        <f>SUM(ND185,ND178,ND199,ND213,ND206,ND220,ND192,ND227)</f>
        <v>76379</v>
      </c>
      <c r="NE229" t="s">
        <v>0</v>
      </c>
      <c r="PT229" s="213"/>
    </row>
    <row r="230" spans="14:436" ht="15.75" thickBot="1" x14ac:dyDescent="0.3">
      <c r="FF230" s="213"/>
      <c r="HG230" s="247" t="s">
        <v>356</v>
      </c>
      <c r="HL230" t="s">
        <v>0</v>
      </c>
      <c r="HO230" t="s">
        <v>0</v>
      </c>
      <c r="HU230" t="s">
        <v>0</v>
      </c>
      <c r="IG230" t="s">
        <v>0</v>
      </c>
      <c r="JE230" t="s">
        <v>0</v>
      </c>
      <c r="ML230" t="s">
        <v>0</v>
      </c>
      <c r="NE230" t="s">
        <v>0</v>
      </c>
      <c r="NF230" t="s">
        <v>0</v>
      </c>
      <c r="PT230" s="213"/>
    </row>
    <row r="231" spans="14:436" ht="15.75" thickBot="1" x14ac:dyDescent="0.3">
      <c r="FF231" s="213"/>
      <c r="HC231" t="s">
        <v>0</v>
      </c>
      <c r="HG231" s="15" t="s">
        <v>355</v>
      </c>
      <c r="HH231" s="247">
        <f>SUM(HH184,HH177,HH198,HH212,HH205,HH219,HH191,HH226)</f>
        <v>1146</v>
      </c>
      <c r="HI231" s="247">
        <f>SUM(HI184,HI177,HI198,HI212,HI205,HI219,HI191,HI226)</f>
        <v>1122</v>
      </c>
      <c r="HJ231" s="247">
        <f>SUM(HJ184,HJ177,HJ198,HJ212,HJ205,HJ219,HJ191,HJ226)</f>
        <v>-1810</v>
      </c>
      <c r="HK231" s="247">
        <f>SUM(HK184,HK177,HK198,HK212,HK205,HK219,HK191,HK226)</f>
        <v>3210</v>
      </c>
      <c r="HL231" s="247">
        <f>SUM(HL184,HL177,HL198,HL212,HL205,HL219,HL191,HL226)</f>
        <v>896</v>
      </c>
      <c r="HM231" s="247">
        <f>SUM(HM184,HM177,HM198,HM212, -HM205,HM219,HM191,HM226)</f>
        <v>6804</v>
      </c>
      <c r="HN231" s="247">
        <f>SUM(HN184,HN177,HN198,HN212,HN205,HN219,HN191,HN226)</f>
        <v>-3936</v>
      </c>
      <c r="HO231" s="247">
        <f>SUM(HO184,HO177,HO198,HO212, -HO205,HO219,HO191,HO226)</f>
        <v>388</v>
      </c>
      <c r="HP231" s="247">
        <f>SUM(HP184, -HP177,HP198,HP212,HP205,HP219,HP191,HP226)</f>
        <v>4478</v>
      </c>
      <c r="HQ231" s="247">
        <f>SUM(HQ184,HQ177,HQ198,HQ212,HQ205,HQ219,HQ191,HQ226)</f>
        <v>-1044</v>
      </c>
      <c r="HR231" s="247">
        <f>SUM(HR184,HR177,HR198,HR212,HR205,HR219,HR191,HR226)</f>
        <v>4726</v>
      </c>
      <c r="HS231" s="247">
        <f>SUM(HS184,HS177,HS198,HS212,HS205,HS219,HS191,HS226)</f>
        <v>1486</v>
      </c>
      <c r="HT231" s="247">
        <f>SUM(HT184,HT177,HT198,HT212,HT205,HT219,HT191,HT226)</f>
        <v>8832</v>
      </c>
      <c r="HU231" s="247">
        <f>SUM(HU184,HU177,HU198,HU212,HU205,HU219,HU191,HU226)</f>
        <v>-2850</v>
      </c>
      <c r="HV231" s="247">
        <f>SUM(HV184,HV177,HV198,HV212,HV205,HV219, -HV191,HV226)</f>
        <v>-3534</v>
      </c>
      <c r="HW231" s="247">
        <f>SUM(HW184,HW177,HW198,HW212,HW205,HW219,HW191,HW226)</f>
        <v>-132</v>
      </c>
      <c r="HX231" s="247">
        <f>SUM(HX184,HX177,HX198,HX212,HX205,HX219, -HX191,HX226)</f>
        <v>-5110</v>
      </c>
      <c r="HY231" s="247">
        <f>SUM( -HY184,HY177,HY198,HY212,HY205,HY219, -HY191,HY226)</f>
        <v>-1606</v>
      </c>
      <c r="HZ231" s="247">
        <f>SUM(HZ184,HZ177,HZ198,HZ212,HZ205,HZ219,HZ191,HZ226)</f>
        <v>-3072</v>
      </c>
      <c r="IA231" s="247">
        <f>SUM(IA184, -IA177,IA198,IA212, -IA205,IA219, -IA191,IA226)</f>
        <v>-3424</v>
      </c>
      <c r="IB231" s="247">
        <f>SUM(IB184,IB177,IB198, -IB212,IB205,IB219,IB191, -IB226)</f>
        <v>-1933</v>
      </c>
      <c r="IC231" s="247">
        <f>SUM(IC184,IC177, -IC198,IC212,IC205,IC219,IC191,IC226)</f>
        <v>-524</v>
      </c>
      <c r="ID231" s="247">
        <f>SUM( -ID184,ID177,ID198,ID212,ID205,ID219,ID191, -ID226)</f>
        <v>-378</v>
      </c>
      <c r="IE231" s="247">
        <f>SUM(IE184,IE177,IE198,IE212,IE205,IE219,IE191,IE226)</f>
        <v>426</v>
      </c>
      <c r="IF231" s="247">
        <f>SUM(IF184,IF177,IF198,IF212,IF205,IF219,IF191,IF226)</f>
        <v>-760</v>
      </c>
      <c r="IG231" s="247">
        <f>SUM(IG184, -IG177,IG198,IG212,IG205,IG219, -IG191, -IG226)</f>
        <v>-3062</v>
      </c>
      <c r="IH231" s="247">
        <f>SUM( -IH184, -IH177,IH198,IH212,IH205, -IH219,IH191,IH226)</f>
        <v>-406</v>
      </c>
      <c r="II231" s="247">
        <f>SUM(II184,II177,II198,II212,II205,II219,II191,II226)</f>
        <v>1960</v>
      </c>
      <c r="IJ231" s="247">
        <f>SUM(IJ184,IJ177,IJ198,IJ212,IJ205,IJ219,IJ191,IJ226)</f>
        <v>1624</v>
      </c>
      <c r="IK231" s="247">
        <f>SUM(IK184,IK177,IK198,IK212,IK205,IK219,IK191,IK226)</f>
        <v>12</v>
      </c>
      <c r="IL231" s="247">
        <f>SUM(IL184,IL177,IL198,IL212,IL205,IL219,IL191,IL226)</f>
        <v>1140</v>
      </c>
      <c r="IM231" s="247">
        <f>SUM(IM184,IM177,IM198,IM212,IM205,IM219, -IM191,IM226)</f>
        <v>354</v>
      </c>
      <c r="IN231" s="247">
        <f>SUM(IN184,IN177,IN198,IN212,IN205,IN219,IN191,IN226)</f>
        <v>-2464</v>
      </c>
      <c r="IO231" s="247">
        <f>SUM( -IO184,IO177,IO198,IO212,IO205, -IO219,IO191,IO226)</f>
        <v>-48</v>
      </c>
      <c r="IP231" s="247">
        <f>SUM(IP184,IP177,IP198,IP212,IP205,IP219,IP191,IP226)</f>
        <v>-272</v>
      </c>
      <c r="IQ231" s="247">
        <f>SUM(IQ184,IQ177,IQ198,IQ212,IQ205, -IQ219,IQ191,IQ226)</f>
        <v>-486</v>
      </c>
      <c r="IR231" s="247">
        <f>SUM(IR184, -IR177,IR198,IR212, -IR205, -IR219,IR191,IR226)</f>
        <v>-2308</v>
      </c>
      <c r="IS231" s="247">
        <f>SUM(IS184,IS177,IS198,IS212,IS205,IS219,IS191,IS226)</f>
        <v>778</v>
      </c>
      <c r="IT231" s="247">
        <f>SUM(IT184,IT177,IT198,IT212,IT205,IT219,IT191,IT226)</f>
        <v>806</v>
      </c>
      <c r="IU231" s="247">
        <f>SUM(IU184,IU177,IU198,IU212,IU205, -IU219,IU191,IU226)</f>
        <v>-66</v>
      </c>
      <c r="IV231" s="247">
        <f>SUM(IV184, -IV177,IV198,IV212,IV205,IV219,IV191,IV226)</f>
        <v>936</v>
      </c>
      <c r="IW231" s="247">
        <f>SUM(IW184,IW177,IW198,IW212,IW205,IW219, -IW191,IW226)</f>
        <v>1006</v>
      </c>
      <c r="IX231" s="247">
        <f>SUM(IX184,IX177,IX198,IX212,IX205,IX219,IX191,IX226)</f>
        <v>2138</v>
      </c>
      <c r="IY231" s="247">
        <f>SUM( -IY184,IY177,IY198,IY212,IY205,IY219,IY191,IY226)</f>
        <v>-4552</v>
      </c>
      <c r="IZ231" s="247">
        <f>SUM(IZ184,IZ177, -IZ198,IZ212, -IZ205,IZ219, -IZ191,IZ226)</f>
        <v>-3580</v>
      </c>
      <c r="JA231" s="247">
        <f>SUM( -JA184,JA177,JA198, -JA212, -JA205,JA219,JA191,JA226)</f>
        <v>-918</v>
      </c>
      <c r="JB231" s="247">
        <f>SUM(JB184,JB177, -JB198, -JB212,JB205,JB219,JB191,JB226)</f>
        <v>-832</v>
      </c>
      <c r="JC231" s="247">
        <f>SUM(JC184, -JC177,JC198,JC212,JC205, -JC219,JC191,JC226)</f>
        <v>642</v>
      </c>
      <c r="JD231" s="247">
        <f>SUM(JD184, -JD177,JD198,JD212,JD205, -JD219, -JD191,JD226)</f>
        <v>-222</v>
      </c>
      <c r="JE231" s="247">
        <f>SUM(JE184,JE177,JE198,JE212,JE205,JE219,JE191,JE226)</f>
        <v>778</v>
      </c>
      <c r="JF231" s="247">
        <f>SUM( -JF184,JF177,JF198,JF212,JF205,JF219,JF191,JF226)</f>
        <v>-1060</v>
      </c>
      <c r="JG231" s="247">
        <f>SUM(JG184, -JG177,JG198, -JG212,JG205,JG219,JG191,JG226)</f>
        <v>-974</v>
      </c>
      <c r="JH231" s="247">
        <f>SUM( -JH184,JH177,JH198,JH212,JH205,JH219,JH191,JH226)</f>
        <v>-1100</v>
      </c>
      <c r="JI231" s="247">
        <f>SUM(JI184,JI177,JI198,JI212,JI205, -JI219,JI191,JI226)</f>
        <v>508</v>
      </c>
      <c r="JJ231" s="247">
        <f>SUM(JJ184,JJ177, -JJ198,JJ212,JJ205,JJ219,JJ191,JJ226)</f>
        <v>1408</v>
      </c>
      <c r="JK231" s="247">
        <f>SUM(JK184,JK177,JK198,JK212,JK205,JK219,JK191,JK226)</f>
        <v>-1222</v>
      </c>
      <c r="JL231" s="247">
        <f>SUM( -JL184,JL177,JL198,JL212,JL205,JL219,JL191,JL226)</f>
        <v>-1456</v>
      </c>
      <c r="JM231" s="247">
        <f>SUM(JM184, -JM177,JM198,JM212,JM205, -JM219,JM191,JM226)</f>
        <v>560</v>
      </c>
      <c r="JN231" s="247">
        <f>SUM(JN184,JN177,JN198, -JN212,JN205,JN219,JN191,JN226)</f>
        <v>-1162</v>
      </c>
      <c r="JO231" s="247">
        <f>SUM(JO184,JO177,JO198,JO212,JO205,JO219,JO191,JO226)</f>
        <v>-682</v>
      </c>
      <c r="JP231" s="247">
        <f>SUM(JP184,JP177,JP198,JP212,JP205,JP219,JP191,JP226)</f>
        <v>126</v>
      </c>
      <c r="JQ231" s="247">
        <f>SUM(JQ184,JQ177, -JQ198,JQ212,JQ205,JQ219,JQ191,JQ226)</f>
        <v>2468</v>
      </c>
      <c r="JR231" s="247">
        <f>SUM(JR184,JR177, -JR198,JR212,JR205,JR219,JR191,JR226)</f>
        <v>118</v>
      </c>
      <c r="JS231" s="247">
        <f>SUM(JS184,JS177,JS198,JS212,JS205,JS219,JS191,JS226)</f>
        <v>-24</v>
      </c>
      <c r="JT231" s="247">
        <f>SUM(JT184,JT177,JT198,JT212,JT205,JT219,JT191,JT226)</f>
        <v>150</v>
      </c>
      <c r="JU231" s="247">
        <f>SUM(JU184,JU177,JU198,JU212,JU205,JU219,JU191,JU226)</f>
        <v>2520</v>
      </c>
      <c r="JV231" s="247">
        <f>SUM(JV184,JV177, -JV198,JV212,JV205,JV219,JV191,JV226)</f>
        <v>2856</v>
      </c>
      <c r="JW231" s="247">
        <f>SUM(JW184,JW177,JW198,JW212,JW205,JW219,JW191,JW226)</f>
        <v>828</v>
      </c>
      <c r="JX231" s="247">
        <f>SUM(JX184,JX177, -JX198,JX212,JX205,JX219,JX191,JX226)</f>
        <v>-214</v>
      </c>
      <c r="JY231" s="247">
        <f>SUM(JY184,JY177,JY198,JY212, -JY205,JY219,JY191,JY226)</f>
        <v>952</v>
      </c>
      <c r="JZ231" s="247">
        <f>SUM(JZ184,JZ177, -JZ198,JZ212,JZ205,JZ219,JZ191,JZ226)</f>
        <v>-282</v>
      </c>
      <c r="KA231" s="247">
        <f>SUM(KA184,KA177,KA198,KA212,KA205,KA219,KA191,KA226)</f>
        <v>-2722</v>
      </c>
      <c r="KB231" s="247">
        <f>SUM(KB184,KB177,KB198,KB212,KB205,KB219,KB191,KB226)</f>
        <v>-408</v>
      </c>
      <c r="KC231" s="247">
        <f>SUM(KC184,KC177, -KC198, -KC212,KC205,KC219, -KC191,KC226)</f>
        <v>-4616</v>
      </c>
      <c r="KD231" s="247">
        <f>SUM(KD184,KD177,KD198,KD212, -KD205,KD219,KD191,KD226)</f>
        <v>-826</v>
      </c>
      <c r="KE231" s="247">
        <f>SUM( -KE184,KE177,KE198,KE212,KE205,KE219,KE191,KE226)</f>
        <v>1102</v>
      </c>
      <c r="KF231" s="247">
        <f>SUM(KF184,KF177,KF198,KF212,KF205,KF219,KF191,KF226)</f>
        <v>-896</v>
      </c>
      <c r="KG231" s="247">
        <f>SUM(KG184,KG177, -KG198,KG212,KG205,KG219,KG191,KG226)</f>
        <v>586</v>
      </c>
      <c r="KH231" s="247">
        <f>SUM(KH184,KH177,KH198,KH212,KH205,KH219,KH191, -KH226)</f>
        <v>768</v>
      </c>
      <c r="KI231" s="247">
        <f>SUM(KI184, -KI177,KI198,KI212,KI205,KI219, -KI191,KI226)</f>
        <v>446</v>
      </c>
      <c r="KJ231" s="247">
        <f>SUM(KJ184,KJ177,KJ198,KJ212,KJ205,KJ219,KJ191, -KJ226)</f>
        <v>-766</v>
      </c>
      <c r="KK231" s="247">
        <f>SUM(KK184, -KK177,KK198,KK212,KK205,KK219, -KK191,KK226)</f>
        <v>-918</v>
      </c>
      <c r="KL231" s="247">
        <f>SUM(KL184, -KL177, -KL198,KL212,KL205,KL219,KL191,KL226)</f>
        <v>-1202</v>
      </c>
      <c r="KM231" s="247">
        <f>SUM(KM184,KM177, -KM198,KM212,KM205,KM219,KM191,KM226)</f>
        <v>-12</v>
      </c>
      <c r="KN231" s="247">
        <f>SUM(KN184,KN177, -KN198,KN212,KN205,KN219,KN191,KN226)</f>
        <v>-380</v>
      </c>
      <c r="KO231" s="247">
        <f>SUM(KO184,KO177,KO198,KO212,KO205,KO219,KO191,KO226)</f>
        <v>92</v>
      </c>
      <c r="KP231" s="247">
        <f>SUM( -KP184,KP177,KP198,KP212,KP205,KP219,KP191,KP226)</f>
        <v>-1574</v>
      </c>
      <c r="KQ231" s="247">
        <f>SUM(KQ184,KQ177, -KQ198,KQ212,KQ205,KQ219,KQ191,KQ226)</f>
        <v>-600</v>
      </c>
      <c r="KR231" s="247">
        <f>SUM(KR184, -KR177,KR198,KR212,KR205,KR219,KR191,KR226)</f>
        <v>0</v>
      </c>
      <c r="KS231" s="247">
        <f>SUM(KS184,KS177,KS198,KS212,KS205,KS219, -KS191,KS226)</f>
        <v>556</v>
      </c>
      <c r="KT231" s="247">
        <f>SUM(KT184,KT177,KT198,KT212,KT205,KT219, -KT191,KT226)</f>
        <v>-116</v>
      </c>
      <c r="KU231" s="247">
        <f>SUM(KU184,KU177,KU198,KU212, -KU205,KU219,KU191,KU226)</f>
        <v>-390</v>
      </c>
      <c r="KV231" s="247">
        <f>SUM(KV184,KV177,KV198,KV212,KV205,KV219,KV191,KV226)</f>
        <v>358</v>
      </c>
      <c r="KW231" s="247">
        <f>SUM(KW184,KW177,KW198,KW212,KW205,KW219,KW191,KW226)</f>
        <v>380</v>
      </c>
      <c r="KX231" s="247">
        <f>SUM(KX184,KX177,KX198,KX212,KX205,KX219,KX191,KX226)</f>
        <v>-368</v>
      </c>
      <c r="KY231" s="247">
        <f>SUM(KY184,KY177, -KY198,KY212,KY205,KY219,KY191, -KY226)</f>
        <v>-908</v>
      </c>
      <c r="KZ231" s="247">
        <f>SUM(KZ184,KZ177,KZ198,KZ212,KZ205,KZ219,KZ191, -KZ226)</f>
        <v>66</v>
      </c>
      <c r="LA231" s="247">
        <f>SUM(LA184,LA177,LA198, -LA212,LA205,LA219,LA191,LA226)</f>
        <v>-658</v>
      </c>
      <c r="LB231" s="247">
        <f>SUM(LB184,LB177,LB198,LB212,LB205, -LB219,LB191,LB226)</f>
        <v>-380</v>
      </c>
      <c r="LC231" s="247">
        <f>SUM(LC184,LC177,LC198,LC212, -LC205,LC219,LC191,LC226)</f>
        <v>96</v>
      </c>
      <c r="LD231" s="247">
        <f>SUM(LD184,LD177,LD198,LD212, -LD205,LD219,LD191,LD226)</f>
        <v>48</v>
      </c>
      <c r="LE231" s="247">
        <f>SUM(LE184,LE177,LE198,LE212,LE205, -LE219,LE191,LE226)</f>
        <v>982</v>
      </c>
      <c r="LF231" s="247">
        <f>SUM(LF184,LF177,LF198, -LF212,LF205,LF219,LF191,LF226)</f>
        <v>384</v>
      </c>
      <c r="LG231" s="247">
        <f>SUM(LG184,LG177,LG198,LG212,LG205,LG219,LG191,LG226)</f>
        <v>-358</v>
      </c>
      <c r="LH231" s="247">
        <f>SUM(LH184,LH177,LH198,LH212,LH205, -LH219,LH191,LH226)</f>
        <v>494</v>
      </c>
      <c r="LI231" s="247">
        <f>SUM(LI184,LI177,LI198,LI212,LI205,LI219,LI191,LI226)</f>
        <v>500</v>
      </c>
      <c r="LJ231" s="247">
        <f>SUM(LJ184,LJ177,LJ198,LJ212,LJ205,LJ219,LJ191,LJ226)</f>
        <v>688</v>
      </c>
      <c r="LK231" s="247">
        <f>SUM( -LK184,LK177,LK198,LK212,LK205,LK219,LK191,LK226)</f>
        <v>1444</v>
      </c>
      <c r="LL231" s="247">
        <f>SUM(LL184,LL177,LL198,LL212,LL205,LL219,LL191,LL226)</f>
        <v>1690</v>
      </c>
      <c r="LM231" s="247">
        <f>SUM( -LM184,LM177,LM198,LM212,LM205,LM219,LM191, -LM226)</f>
        <v>-550</v>
      </c>
      <c r="LN231" s="247">
        <f>SUM(LN184,LN177,LN198,LN212,LN205,LN219,LN191,LN226)</f>
        <v>0</v>
      </c>
      <c r="LO231" s="247">
        <f>SUM(LO184,LO177,LO198,LO212,LO205,LO219,LO191,LO226)</f>
        <v>-308</v>
      </c>
      <c r="LP231" s="247">
        <f>SUM(LP184,LP177,LP198,LP212,LP205,LP219,LP191,LP226)</f>
        <v>110</v>
      </c>
      <c r="LQ231" s="247">
        <f>SUM(LQ184,LQ177,LQ198,LQ212,LQ205,LQ219,LQ191, -LQ226)</f>
        <v>-412</v>
      </c>
      <c r="LR231" s="247">
        <f>SUM(LR184,LR177,LR198,LR212,LR205,LR219,LR191,LR226)</f>
        <v>564</v>
      </c>
      <c r="LS231" s="247">
        <f>SUM(LS184,LS177,LS198,LS212,LS205,LS219,LS191, -LS226)</f>
        <v>-640</v>
      </c>
      <c r="LT231" s="247">
        <f>SUM(LT184,LT177,LT198,LT212,LT205,LT219, -LT191,LT226)</f>
        <v>-50</v>
      </c>
      <c r="LU231" s="247">
        <f>SUM(LU184,LU177,LU198,LU212,LU205,LU219,LU191, -LU226)</f>
        <v>994</v>
      </c>
      <c r="LV231" s="247">
        <f>SUM(LV184,LV177,LV198,LV212,LV205,LV219,LV191, -LV226)</f>
        <v>1242</v>
      </c>
      <c r="LW231" s="247">
        <f>SUM(LW184,LW177,LW198,LW212,LW205,LW219,LW191,LW226)</f>
        <v>-290</v>
      </c>
      <c r="LX231" s="247">
        <f>SUM(LX184,LX177,LX198,LX212,LX205,LX219,LX191, -LX226)</f>
        <v>-424</v>
      </c>
      <c r="LY231" s="247">
        <f>SUM(LY184,LY177,LY198,LY212,LY205,LY219,LY191,LY226)</f>
        <v>558</v>
      </c>
      <c r="LZ231" s="247">
        <f>SUM(LZ184,LZ177,LZ198, -LZ212,LZ205,LZ219,LZ191,LZ226)</f>
        <v>-1448</v>
      </c>
      <c r="MA231" s="247">
        <f>SUM(MA184,MA177,MA198, -MA212,MA205,MA219,MA191,MA226)</f>
        <v>1066</v>
      </c>
      <c r="MB231" s="247">
        <f>SUM( -MB184,MB177,MB198, -MB212,MB205,MB219,MB191, -MB226)</f>
        <v>-1838</v>
      </c>
      <c r="MC231" s="247">
        <f>SUM(MC184,MC177, -MC198, -MC212,MC205,MC219,MC191,MC226)</f>
        <v>-230</v>
      </c>
      <c r="MD231" s="247">
        <f>SUM( -MD184,MD177,MD198,MD212,MD205,MD219,MD191, -MD226)</f>
        <v>112</v>
      </c>
      <c r="ME231" s="247">
        <f>SUM(ME184,ME177,ME198,ME212,ME205,ME219,ME191,ME226)</f>
        <v>-198</v>
      </c>
      <c r="MF231" s="247">
        <f>SUM(MF184,MF177,MF198, -MF212,MF205, -MF219,MF191,MF226)</f>
        <v>546</v>
      </c>
      <c r="MG231" s="247">
        <f>SUM(MG184,MG177,MG198,MG212,MG205,MG219,MG191,MG226)</f>
        <v>1584</v>
      </c>
      <c r="MH231" s="247">
        <f>SUM(MH184,MH177,MH198,MH212,MH205,MH219,MH191,MH226)</f>
        <v>480</v>
      </c>
      <c r="MI231" s="247">
        <f>SUM(MI184,MI177,MI198,MI212,MI205,MI219, -MI191,MI226)</f>
        <v>898</v>
      </c>
      <c r="MJ231" s="247">
        <f>SUM(MJ184,MJ177,MJ198,MJ212,MJ205,MJ219,MJ191,MJ226)</f>
        <v>488</v>
      </c>
      <c r="MK231" s="247">
        <f>SUM(MK184,MK177,MK198,MK212,MK205,MK219,MK191,MK226)</f>
        <v>-2426</v>
      </c>
      <c r="ML231" s="247">
        <f>SUM(ML184,ML177,ML198,ML212,ML205,ML219,ML191,ML226)</f>
        <v>1054</v>
      </c>
      <c r="MM231" s="247">
        <f>SUM(MM184,MM177,MM198,MM212, -MM205,MM219,MM191,MM226)</f>
        <v>-1030</v>
      </c>
      <c r="MN231" s="247">
        <f>SUM( -MN184, -MN177,MN198,MN212,MN205,MN219,MN191,MN226)</f>
        <v>-1706</v>
      </c>
      <c r="MO231" s="247">
        <f>SUM(MO184,MO177,MO198,MO212,MO205,MO219,MO191,MO226)</f>
        <v>970</v>
      </c>
      <c r="MP231" s="247">
        <f>SUM(MP184,MP177, -MP198, -MP212,MP205,MP219,MP191,MP226)</f>
        <v>1208</v>
      </c>
      <c r="MQ231" s="247">
        <f>SUM(MQ184,MQ177,MQ198,MQ212,MQ205,MQ219,MQ191,MQ226)</f>
        <v>492</v>
      </c>
      <c r="MR231" s="247">
        <f>SUM(MR184,MR177,MR198,MR212,MR205,MR219,MR191,MR226)</f>
        <v>-414</v>
      </c>
      <c r="MS231" s="247">
        <f>SUM(MS184,MS177,MS198,MS212,MS205,MS219, -MS191,MS226)</f>
        <v>-514</v>
      </c>
      <c r="MT231" s="247">
        <f>SUM(MT184,MT177, -MT198,MT212,MT205,MT219,MT191,MT226)</f>
        <v>-874</v>
      </c>
      <c r="MU231" s="247">
        <f>SUM(MU184, -MU177,MU198,MU212,MU205,MU219,MU191,MU226)</f>
        <v>44</v>
      </c>
      <c r="MV231" s="247">
        <f>SUM(MV184,MV177,MV198, -MV212,MV205,MV219,MV191,MV226)</f>
        <v>438</v>
      </c>
      <c r="MW231" s="247">
        <f>SUM(MW184, -MW177,MW198,MW212,MW205,MW219,MW191, -MW226)</f>
        <v>-814</v>
      </c>
      <c r="MX231" s="247">
        <f>SUM(MX184,MX177,MX198,MX212,MX205,MX219,MX191,MX226)</f>
        <v>776</v>
      </c>
      <c r="MY231" s="247">
        <f>SUM(MY184,MY177,MY198,MY212,MY205, -MY219,MY191,MY226)</f>
        <v>-216</v>
      </c>
      <c r="MZ231" s="247">
        <f>SUM(MZ184,MZ177, -MZ198,MZ212,MZ205,MZ219,MZ191,MZ226)</f>
        <v>22</v>
      </c>
      <c r="NA231" s="247">
        <f>SUM(NA184,NA177,NA198,NA212,NA205,NA219, -NA191,NA226)</f>
        <v>-88</v>
      </c>
      <c r="NB231" s="247">
        <f>SUM(NB184,NB177,NB198,NB212,NB205,NB219,NB191,NB226)</f>
        <v>0</v>
      </c>
      <c r="NC231" s="247">
        <f>SUM(NC184,NC177,NC198,NC212,NC205,NC219,NC191,NC226)</f>
        <v>0</v>
      </c>
      <c r="ND231" s="247">
        <f>SUM(ND184,ND177,ND198,ND212,ND205,ND219,ND191,ND226)</f>
        <v>0</v>
      </c>
      <c r="NE231" t="s">
        <v>0</v>
      </c>
      <c r="PT231" s="213"/>
    </row>
    <row r="232" spans="14:436" ht="15.75" thickBot="1" x14ac:dyDescent="0.3">
      <c r="FF232" s="213"/>
      <c r="GZ232" t="s">
        <v>0</v>
      </c>
      <c r="HC232" t="s">
        <v>0</v>
      </c>
      <c r="HG232" t="s">
        <v>0</v>
      </c>
      <c r="HI232" s="247">
        <f>SUM(HH231,HI231)</f>
        <v>2268</v>
      </c>
      <c r="HJ232" s="247">
        <f t="shared" ref="HJ232:IO232" si="374">SUM(HI232,HJ231)</f>
        <v>458</v>
      </c>
      <c r="HK232" s="247">
        <f t="shared" si="374"/>
        <v>3668</v>
      </c>
      <c r="HL232" s="247">
        <f t="shared" si="374"/>
        <v>4564</v>
      </c>
      <c r="HM232" s="247">
        <f t="shared" si="374"/>
        <v>11368</v>
      </c>
      <c r="HN232" s="247">
        <f t="shared" si="374"/>
        <v>7432</v>
      </c>
      <c r="HO232" s="247">
        <f t="shared" si="374"/>
        <v>7820</v>
      </c>
      <c r="HP232" s="247">
        <f t="shared" si="374"/>
        <v>12298</v>
      </c>
      <c r="HQ232" s="247">
        <f t="shared" si="374"/>
        <v>11254</v>
      </c>
      <c r="HR232" s="247">
        <f t="shared" si="374"/>
        <v>15980</v>
      </c>
      <c r="HS232" s="247">
        <f t="shared" si="374"/>
        <v>17466</v>
      </c>
      <c r="HT232" s="247">
        <f t="shared" si="374"/>
        <v>26298</v>
      </c>
      <c r="HU232" s="247">
        <f t="shared" si="374"/>
        <v>23448</v>
      </c>
      <c r="HV232" s="247">
        <f t="shared" si="374"/>
        <v>19914</v>
      </c>
      <c r="HW232" s="247">
        <f t="shared" si="374"/>
        <v>19782</v>
      </c>
      <c r="HX232" s="247">
        <f t="shared" si="374"/>
        <v>14672</v>
      </c>
      <c r="HY232" s="247">
        <f t="shared" si="374"/>
        <v>13066</v>
      </c>
      <c r="HZ232" s="247">
        <f t="shared" si="374"/>
        <v>9994</v>
      </c>
      <c r="IA232" s="247">
        <f t="shared" si="374"/>
        <v>6570</v>
      </c>
      <c r="IB232" s="247">
        <f t="shared" si="374"/>
        <v>4637</v>
      </c>
      <c r="IC232" s="247">
        <f t="shared" si="374"/>
        <v>4113</v>
      </c>
      <c r="ID232" s="247">
        <f t="shared" si="374"/>
        <v>3735</v>
      </c>
      <c r="IE232" s="247">
        <f t="shared" si="374"/>
        <v>4161</v>
      </c>
      <c r="IF232" s="247">
        <f t="shared" si="374"/>
        <v>3401</v>
      </c>
      <c r="IG232" s="247">
        <f t="shared" si="374"/>
        <v>339</v>
      </c>
      <c r="IH232" s="247">
        <f t="shared" si="374"/>
        <v>-67</v>
      </c>
      <c r="II232" s="247">
        <f t="shared" si="374"/>
        <v>1893</v>
      </c>
      <c r="IJ232" s="247">
        <f t="shared" si="374"/>
        <v>3517</v>
      </c>
      <c r="IK232" s="247">
        <f t="shared" si="374"/>
        <v>3529</v>
      </c>
      <c r="IL232" s="247">
        <f t="shared" si="374"/>
        <v>4669</v>
      </c>
      <c r="IM232" s="247">
        <f t="shared" si="374"/>
        <v>5023</v>
      </c>
      <c r="IN232" s="247">
        <f t="shared" si="374"/>
        <v>2559</v>
      </c>
      <c r="IO232" s="247">
        <f t="shared" si="374"/>
        <v>2511</v>
      </c>
      <c r="IP232" s="247">
        <f t="shared" ref="IP232:JU232" si="375">SUM(IO232,IP231)</f>
        <v>2239</v>
      </c>
      <c r="IQ232" s="247">
        <f t="shared" si="375"/>
        <v>1753</v>
      </c>
      <c r="IR232" s="247">
        <f t="shared" si="375"/>
        <v>-555</v>
      </c>
      <c r="IS232" s="247">
        <f t="shared" si="375"/>
        <v>223</v>
      </c>
      <c r="IT232" s="247">
        <f t="shared" si="375"/>
        <v>1029</v>
      </c>
      <c r="IU232" s="247">
        <f t="shared" si="375"/>
        <v>963</v>
      </c>
      <c r="IV232" s="247">
        <f t="shared" si="375"/>
        <v>1899</v>
      </c>
      <c r="IW232" s="247">
        <f t="shared" si="375"/>
        <v>2905</v>
      </c>
      <c r="IX232" s="247">
        <f t="shared" si="375"/>
        <v>5043</v>
      </c>
      <c r="IY232" s="247">
        <f t="shared" si="375"/>
        <v>491</v>
      </c>
      <c r="IZ232" s="247">
        <f t="shared" si="375"/>
        <v>-3089</v>
      </c>
      <c r="JA232" s="247">
        <f t="shared" si="375"/>
        <v>-4007</v>
      </c>
      <c r="JB232" s="247">
        <f t="shared" si="375"/>
        <v>-4839</v>
      </c>
      <c r="JC232" s="247">
        <f t="shared" si="375"/>
        <v>-4197</v>
      </c>
      <c r="JD232" s="247">
        <f t="shared" si="375"/>
        <v>-4419</v>
      </c>
      <c r="JE232" s="247">
        <f t="shared" si="375"/>
        <v>-3641</v>
      </c>
      <c r="JF232" s="247">
        <f t="shared" si="375"/>
        <v>-4701</v>
      </c>
      <c r="JG232" s="247">
        <f t="shared" si="375"/>
        <v>-5675</v>
      </c>
      <c r="JH232" s="247">
        <f t="shared" si="375"/>
        <v>-6775</v>
      </c>
      <c r="JI232" s="247">
        <f t="shared" si="375"/>
        <v>-6267</v>
      </c>
      <c r="JJ232" s="247">
        <f t="shared" si="375"/>
        <v>-4859</v>
      </c>
      <c r="JK232" s="247">
        <f t="shared" si="375"/>
        <v>-6081</v>
      </c>
      <c r="JL232" s="247">
        <f t="shared" si="375"/>
        <v>-7537</v>
      </c>
      <c r="JM232" s="247">
        <f t="shared" si="375"/>
        <v>-6977</v>
      </c>
      <c r="JN232" s="247">
        <f t="shared" si="375"/>
        <v>-8139</v>
      </c>
      <c r="JO232" s="247">
        <f t="shared" si="375"/>
        <v>-8821</v>
      </c>
      <c r="JP232" s="247">
        <f t="shared" si="375"/>
        <v>-8695</v>
      </c>
      <c r="JQ232" s="247">
        <f t="shared" si="375"/>
        <v>-6227</v>
      </c>
      <c r="JR232" s="247">
        <f t="shared" si="375"/>
        <v>-6109</v>
      </c>
      <c r="JS232" s="247">
        <f t="shared" si="375"/>
        <v>-6133</v>
      </c>
      <c r="JT232" s="247">
        <f t="shared" si="375"/>
        <v>-5983</v>
      </c>
      <c r="JU232" s="247">
        <f t="shared" si="375"/>
        <v>-3463</v>
      </c>
      <c r="JV232" s="247">
        <f t="shared" ref="JV232:LA232" si="376">SUM(JU232,JV231)</f>
        <v>-607</v>
      </c>
      <c r="JW232" s="247">
        <f t="shared" si="376"/>
        <v>221</v>
      </c>
      <c r="JX232" s="247">
        <f t="shared" si="376"/>
        <v>7</v>
      </c>
      <c r="JY232" s="247">
        <f t="shared" si="376"/>
        <v>959</v>
      </c>
      <c r="JZ232" s="247">
        <f t="shared" si="376"/>
        <v>677</v>
      </c>
      <c r="KA232" s="247">
        <f t="shared" si="376"/>
        <v>-2045</v>
      </c>
      <c r="KB232" s="247">
        <f t="shared" si="376"/>
        <v>-2453</v>
      </c>
      <c r="KC232" s="247">
        <f t="shared" si="376"/>
        <v>-7069</v>
      </c>
      <c r="KD232" s="247">
        <f t="shared" si="376"/>
        <v>-7895</v>
      </c>
      <c r="KE232" s="247">
        <f t="shared" si="376"/>
        <v>-6793</v>
      </c>
      <c r="KF232" s="247">
        <f t="shared" si="376"/>
        <v>-7689</v>
      </c>
      <c r="KG232" s="247">
        <f t="shared" si="376"/>
        <v>-7103</v>
      </c>
      <c r="KH232" s="247">
        <f t="shared" si="376"/>
        <v>-6335</v>
      </c>
      <c r="KI232" s="247">
        <f t="shared" si="376"/>
        <v>-5889</v>
      </c>
      <c r="KJ232" s="247">
        <f t="shared" si="376"/>
        <v>-6655</v>
      </c>
      <c r="KK232" s="247">
        <f t="shared" si="376"/>
        <v>-7573</v>
      </c>
      <c r="KL232" s="247">
        <f t="shared" si="376"/>
        <v>-8775</v>
      </c>
      <c r="KM232" s="247">
        <f t="shared" si="376"/>
        <v>-8787</v>
      </c>
      <c r="KN232" s="247">
        <f t="shared" si="376"/>
        <v>-9167</v>
      </c>
      <c r="KO232" s="247">
        <f t="shared" si="376"/>
        <v>-9075</v>
      </c>
      <c r="KP232" s="247">
        <f t="shared" si="376"/>
        <v>-10649</v>
      </c>
      <c r="KQ232" s="247">
        <f t="shared" si="376"/>
        <v>-11249</v>
      </c>
      <c r="KR232" s="247">
        <f t="shared" si="376"/>
        <v>-11249</v>
      </c>
      <c r="KS232" s="247">
        <f t="shared" si="376"/>
        <v>-10693</v>
      </c>
      <c r="KT232" s="247">
        <f t="shared" si="376"/>
        <v>-10809</v>
      </c>
      <c r="KU232" s="247">
        <f t="shared" si="376"/>
        <v>-11199</v>
      </c>
      <c r="KV232" s="247">
        <f t="shared" si="376"/>
        <v>-10841</v>
      </c>
      <c r="KW232" s="247">
        <f t="shared" si="376"/>
        <v>-10461</v>
      </c>
      <c r="KX232" s="247">
        <f t="shared" si="376"/>
        <v>-10829</v>
      </c>
      <c r="KY232" s="247">
        <f t="shared" si="376"/>
        <v>-11737</v>
      </c>
      <c r="KZ232" s="247">
        <f t="shared" si="376"/>
        <v>-11671</v>
      </c>
      <c r="LA232" s="247">
        <f t="shared" si="376"/>
        <v>-12329</v>
      </c>
      <c r="LB232" s="247">
        <f t="shared" ref="LB232:MG232" si="377">SUM(LA232,LB231)</f>
        <v>-12709</v>
      </c>
      <c r="LC232" s="247">
        <f t="shared" si="377"/>
        <v>-12613</v>
      </c>
      <c r="LD232" s="247">
        <f t="shared" si="377"/>
        <v>-12565</v>
      </c>
      <c r="LE232" s="247">
        <f t="shared" si="377"/>
        <v>-11583</v>
      </c>
      <c r="LF232" s="247">
        <f t="shared" si="377"/>
        <v>-11199</v>
      </c>
      <c r="LG232" s="247">
        <f t="shared" si="377"/>
        <v>-11557</v>
      </c>
      <c r="LH232" s="247">
        <f t="shared" si="377"/>
        <v>-11063</v>
      </c>
      <c r="LI232" s="247">
        <f t="shared" si="377"/>
        <v>-10563</v>
      </c>
      <c r="LJ232" s="247">
        <f t="shared" si="377"/>
        <v>-9875</v>
      </c>
      <c r="LK232" s="247">
        <f t="shared" si="377"/>
        <v>-8431</v>
      </c>
      <c r="LL232" s="247">
        <f t="shared" si="377"/>
        <v>-6741</v>
      </c>
      <c r="LM232" s="247">
        <f t="shared" si="377"/>
        <v>-7291</v>
      </c>
      <c r="LN232" s="247">
        <f t="shared" si="377"/>
        <v>-7291</v>
      </c>
      <c r="LO232" s="247">
        <f t="shared" si="377"/>
        <v>-7599</v>
      </c>
      <c r="LP232" s="247">
        <f t="shared" si="377"/>
        <v>-7489</v>
      </c>
      <c r="LQ232" s="247">
        <f t="shared" si="377"/>
        <v>-7901</v>
      </c>
      <c r="LR232" s="247">
        <f t="shared" si="377"/>
        <v>-7337</v>
      </c>
      <c r="LS232" s="247">
        <f t="shared" si="377"/>
        <v>-7977</v>
      </c>
      <c r="LT232" s="247">
        <f t="shared" si="377"/>
        <v>-8027</v>
      </c>
      <c r="LU232" s="247">
        <f t="shared" si="377"/>
        <v>-7033</v>
      </c>
      <c r="LV232" s="247">
        <f t="shared" si="377"/>
        <v>-5791</v>
      </c>
      <c r="LW232" s="247">
        <f t="shared" si="377"/>
        <v>-6081</v>
      </c>
      <c r="LX232" s="247">
        <f t="shared" si="377"/>
        <v>-6505</v>
      </c>
      <c r="LY232" s="247">
        <f t="shared" si="377"/>
        <v>-5947</v>
      </c>
      <c r="LZ232" s="247">
        <f t="shared" si="377"/>
        <v>-7395</v>
      </c>
      <c r="MA232" s="247">
        <f t="shared" si="377"/>
        <v>-6329</v>
      </c>
      <c r="MB232" s="247">
        <f t="shared" si="377"/>
        <v>-8167</v>
      </c>
      <c r="MC232" s="247">
        <f t="shared" si="377"/>
        <v>-8397</v>
      </c>
      <c r="MD232" s="247">
        <f t="shared" si="377"/>
        <v>-8285</v>
      </c>
      <c r="ME232" s="247">
        <f t="shared" si="377"/>
        <v>-8483</v>
      </c>
      <c r="MF232" s="247">
        <f t="shared" si="377"/>
        <v>-7937</v>
      </c>
      <c r="MG232" s="247">
        <f t="shared" si="377"/>
        <v>-6353</v>
      </c>
      <c r="MH232" s="247">
        <f>SUM(MG232,MH231)</f>
        <v>-5873</v>
      </c>
      <c r="MI232" s="247">
        <f>SUM(MH232,MI231)</f>
        <v>-4975</v>
      </c>
      <c r="MJ232" s="247">
        <f>SUM(MI232,MJ231)</f>
        <v>-4487</v>
      </c>
      <c r="MK232" s="247">
        <f>SUM(MJ232,MK231)</f>
        <v>-6913</v>
      </c>
      <c r="ML232" s="247">
        <f>SUM(MK232,ML231)</f>
        <v>-5859</v>
      </c>
      <c r="MM232" s="247">
        <f>SUM(ML232,MM231)</f>
        <v>-6889</v>
      </c>
      <c r="MN232" s="247">
        <f>SUM(MM232,MN231)</f>
        <v>-8595</v>
      </c>
      <c r="MO232" s="247">
        <f>SUM(MN232,MO231)</f>
        <v>-7625</v>
      </c>
      <c r="MP232" s="247">
        <f>SUM(MO232,MP231)</f>
        <v>-6417</v>
      </c>
      <c r="MQ232" s="247">
        <f>SUM(MP232,MQ231)</f>
        <v>-5925</v>
      </c>
      <c r="MR232" s="247">
        <f>SUM(MQ232,MR231)</f>
        <v>-6339</v>
      </c>
      <c r="MS232" s="247">
        <f>SUM(MR232,MS231)</f>
        <v>-6853</v>
      </c>
      <c r="MT232" s="247">
        <f>SUM(MS232,MT231)</f>
        <v>-7727</v>
      </c>
      <c r="MU232" s="247">
        <f>SUM(MT232,MU231)</f>
        <v>-7683</v>
      </c>
      <c r="MV232" s="247">
        <f>SUM(MU232,MV231)</f>
        <v>-7245</v>
      </c>
      <c r="MW232" s="247">
        <f>SUM(MV232,MW231)</f>
        <v>-8059</v>
      </c>
      <c r="MX232" s="247">
        <f>SUM(MW232,MX231)</f>
        <v>-7283</v>
      </c>
      <c r="MY232" s="247">
        <f>SUM(MX232,MY231)</f>
        <v>-7499</v>
      </c>
      <c r="MZ232" s="247">
        <f>SUM(MY232,MZ231)</f>
        <v>-7477</v>
      </c>
      <c r="NA232" s="247">
        <f>SUM(MZ232,NA231)</f>
        <v>-7565</v>
      </c>
      <c r="NB232" s="247">
        <f>SUM(NA232,NB231)</f>
        <v>-7565</v>
      </c>
      <c r="NC232" s="247">
        <f>SUM(NB232,NC231)</f>
        <v>-7565</v>
      </c>
      <c r="ND232" s="247">
        <f>SUM(NC232,ND231)</f>
        <v>-7565</v>
      </c>
      <c r="NE232" t="s">
        <v>0</v>
      </c>
      <c r="OS232" t="s">
        <v>0</v>
      </c>
      <c r="OU232" t="s">
        <v>0</v>
      </c>
      <c r="PT232" s="213"/>
    </row>
    <row r="233" spans="14:436" ht="15.75" thickBot="1" x14ac:dyDescent="0.3">
      <c r="FF233" s="213"/>
      <c r="HH233" s="179">
        <v>43892</v>
      </c>
      <c r="HI233" s="179">
        <v>43893</v>
      </c>
      <c r="HJ233" s="179">
        <v>43894</v>
      </c>
      <c r="HK233" s="179">
        <v>43895</v>
      </c>
      <c r="HL233" s="179">
        <v>43896</v>
      </c>
      <c r="HM233" s="179">
        <v>43899</v>
      </c>
      <c r="HN233" s="179">
        <v>43900</v>
      </c>
      <c r="HO233" s="179">
        <v>43901</v>
      </c>
      <c r="HP233" s="179">
        <v>43902</v>
      </c>
      <c r="HQ233" s="179">
        <v>43903</v>
      </c>
      <c r="HR233" s="179">
        <v>43906</v>
      </c>
      <c r="HS233" s="179">
        <v>43907</v>
      </c>
      <c r="HT233" s="179">
        <v>43908</v>
      </c>
      <c r="HU233" s="179">
        <v>43909</v>
      </c>
      <c r="HV233" s="179">
        <v>43910</v>
      </c>
      <c r="HW233" s="179">
        <v>43913</v>
      </c>
      <c r="HX233" s="179">
        <v>43914</v>
      </c>
      <c r="HY233" s="179">
        <v>43915</v>
      </c>
      <c r="HZ233" s="179">
        <v>43916</v>
      </c>
      <c r="IA233" s="179">
        <v>43917</v>
      </c>
      <c r="IB233" s="179">
        <v>43920</v>
      </c>
      <c r="IC233" s="179">
        <v>43921</v>
      </c>
      <c r="ID233" s="179">
        <v>43922</v>
      </c>
      <c r="IE233" s="179">
        <v>43923</v>
      </c>
      <c r="IF233" s="179">
        <v>43924</v>
      </c>
      <c r="IG233" s="179">
        <v>43927</v>
      </c>
      <c r="IH233" s="179">
        <v>43928</v>
      </c>
      <c r="II233" s="179">
        <v>43929</v>
      </c>
      <c r="IJ233" s="179">
        <v>43930</v>
      </c>
      <c r="IK233" s="179">
        <v>43931</v>
      </c>
      <c r="IL233" s="179">
        <v>43934</v>
      </c>
      <c r="IM233" s="179">
        <v>43935</v>
      </c>
      <c r="IN233" s="179">
        <v>43936</v>
      </c>
      <c r="IO233" s="179">
        <v>43937</v>
      </c>
      <c r="IP233" s="179">
        <v>43938</v>
      </c>
      <c r="IQ233" s="179">
        <v>43941</v>
      </c>
      <c r="IR233" s="179">
        <v>43942</v>
      </c>
      <c r="IS233" s="179">
        <v>43943</v>
      </c>
      <c r="IT233" s="179">
        <v>43944</v>
      </c>
      <c r="IU233" s="179">
        <v>43945</v>
      </c>
      <c r="IV233" s="179">
        <v>43948</v>
      </c>
      <c r="IW233" s="179">
        <v>43949</v>
      </c>
      <c r="IX233" s="179">
        <v>43950</v>
      </c>
      <c r="IY233" s="179">
        <v>43951</v>
      </c>
      <c r="IZ233" s="179">
        <v>43952</v>
      </c>
      <c r="JA233" s="179">
        <v>43955</v>
      </c>
      <c r="JB233" s="179">
        <v>43956</v>
      </c>
      <c r="JC233" s="179">
        <v>43957</v>
      </c>
      <c r="JD233" s="179">
        <v>43958</v>
      </c>
      <c r="JE233" s="179">
        <v>43959</v>
      </c>
      <c r="JF233" s="179">
        <v>43962</v>
      </c>
      <c r="JG233" s="179">
        <v>43963</v>
      </c>
      <c r="JH233" s="179">
        <v>43964</v>
      </c>
      <c r="JI233" s="179">
        <v>43965</v>
      </c>
      <c r="JJ233" s="179">
        <v>43966</v>
      </c>
      <c r="JK233" s="179">
        <v>43969</v>
      </c>
      <c r="JL233" s="179">
        <v>43970</v>
      </c>
      <c r="JM233" s="179">
        <v>43971</v>
      </c>
      <c r="JN233" s="179">
        <v>43972</v>
      </c>
      <c r="JO233" s="179">
        <v>43973</v>
      </c>
      <c r="JP233" s="179">
        <v>43976</v>
      </c>
      <c r="JQ233" s="179">
        <v>43977</v>
      </c>
      <c r="JR233" s="179">
        <v>43978</v>
      </c>
      <c r="JS233" s="179">
        <v>43979</v>
      </c>
      <c r="JT233" s="179">
        <v>43980</v>
      </c>
      <c r="JU233" s="179">
        <v>43983</v>
      </c>
      <c r="JV233" s="179">
        <v>43984</v>
      </c>
      <c r="JW233" s="179">
        <v>43985</v>
      </c>
      <c r="JX233" s="179">
        <v>43986</v>
      </c>
      <c r="JY233" s="179">
        <v>43987</v>
      </c>
      <c r="JZ233" s="179">
        <v>43990</v>
      </c>
      <c r="KA233" s="179">
        <v>43991</v>
      </c>
      <c r="KB233" s="179">
        <v>43992</v>
      </c>
      <c r="KC233" s="179">
        <v>43993</v>
      </c>
      <c r="KD233" s="179">
        <v>43994</v>
      </c>
      <c r="KE233" s="179">
        <v>43997</v>
      </c>
      <c r="KF233" s="179">
        <v>43998</v>
      </c>
      <c r="KG233" s="179">
        <v>43999</v>
      </c>
      <c r="KH233" s="179">
        <v>44000</v>
      </c>
      <c r="KI233" s="179">
        <v>44001</v>
      </c>
      <c r="KJ233" s="179">
        <v>44004</v>
      </c>
      <c r="KK233" s="179">
        <v>44005</v>
      </c>
      <c r="KL233" s="179">
        <v>44006</v>
      </c>
      <c r="KM233" s="179">
        <v>44007</v>
      </c>
      <c r="KN233" s="179">
        <v>44008</v>
      </c>
      <c r="KO233" s="179">
        <v>44011</v>
      </c>
      <c r="KP233" s="179">
        <v>44012</v>
      </c>
      <c r="KQ233" s="179">
        <v>44013</v>
      </c>
      <c r="KR233" s="179">
        <v>44014</v>
      </c>
      <c r="KS233" s="179">
        <v>44015</v>
      </c>
      <c r="KT233" s="179">
        <v>44018</v>
      </c>
      <c r="KU233" s="179">
        <v>44019</v>
      </c>
      <c r="KV233" s="179">
        <v>44020</v>
      </c>
      <c r="KW233" s="179">
        <v>44021</v>
      </c>
      <c r="KX233" s="179">
        <v>44022</v>
      </c>
      <c r="KY233" s="179">
        <v>44025</v>
      </c>
      <c r="KZ233" s="179">
        <v>44026</v>
      </c>
      <c r="LA233" s="179">
        <v>44027</v>
      </c>
      <c r="LB233" s="179">
        <v>44028</v>
      </c>
      <c r="LC233" s="179">
        <v>44029</v>
      </c>
      <c r="LD233" s="179">
        <v>44032</v>
      </c>
      <c r="LE233" s="179">
        <v>44033</v>
      </c>
      <c r="LF233" s="179">
        <v>44034</v>
      </c>
      <c r="LG233" s="179">
        <v>44035</v>
      </c>
      <c r="LH233" s="179">
        <v>44036</v>
      </c>
      <c r="LI233" s="179">
        <v>44039</v>
      </c>
      <c r="LJ233" s="179">
        <v>44040</v>
      </c>
      <c r="LK233" s="179">
        <v>44041</v>
      </c>
      <c r="LL233" s="179">
        <v>44042</v>
      </c>
      <c r="LM233" s="179">
        <v>44043</v>
      </c>
      <c r="LN233" s="179">
        <v>44046</v>
      </c>
      <c r="LO233" s="179">
        <v>44047</v>
      </c>
      <c r="LP233" s="179">
        <v>44048</v>
      </c>
      <c r="LQ233" s="179">
        <v>44049</v>
      </c>
      <c r="LR233" s="179">
        <v>44050</v>
      </c>
      <c r="LS233" s="179">
        <v>44053</v>
      </c>
      <c r="LT233" s="179">
        <v>44054</v>
      </c>
      <c r="LU233" s="179">
        <v>44055</v>
      </c>
      <c r="LV233" s="179">
        <v>44056</v>
      </c>
      <c r="LW233" s="179">
        <v>44057</v>
      </c>
      <c r="LX233" s="179">
        <v>44060</v>
      </c>
      <c r="LY233" s="179">
        <v>44061</v>
      </c>
      <c r="LZ233" s="179">
        <v>44062</v>
      </c>
      <c r="MA233" s="179">
        <v>44063</v>
      </c>
      <c r="MB233" s="179">
        <v>44064</v>
      </c>
      <c r="MC233" s="179">
        <v>44067</v>
      </c>
      <c r="MD233" s="179">
        <v>44068</v>
      </c>
      <c r="ME233" s="179">
        <v>44069</v>
      </c>
      <c r="MF233" s="179">
        <v>44070</v>
      </c>
      <c r="MG233" s="179">
        <v>44071</v>
      </c>
      <c r="MH233" s="179">
        <v>44074</v>
      </c>
      <c r="MI233" s="179">
        <v>44075</v>
      </c>
      <c r="MJ233" s="179">
        <v>44076</v>
      </c>
      <c r="MK233" s="179">
        <v>44077</v>
      </c>
      <c r="ML233" s="179">
        <v>44078</v>
      </c>
      <c r="MM233" s="179">
        <v>44081</v>
      </c>
      <c r="MN233" s="179">
        <v>44082</v>
      </c>
      <c r="MO233" s="179">
        <v>44083</v>
      </c>
      <c r="MP233" s="179">
        <v>44084</v>
      </c>
      <c r="MQ233" s="179">
        <v>44085</v>
      </c>
      <c r="MR233" s="179">
        <v>44088</v>
      </c>
      <c r="MS233" s="179">
        <v>44089</v>
      </c>
      <c r="MT233" s="179">
        <v>44090</v>
      </c>
      <c r="MU233" s="179">
        <v>44091</v>
      </c>
      <c r="MV233" s="179">
        <v>44092</v>
      </c>
      <c r="MW233" s="179">
        <v>44095</v>
      </c>
      <c r="MX233" s="179">
        <v>44096</v>
      </c>
      <c r="MY233" s="179">
        <v>44097</v>
      </c>
      <c r="MZ233" s="179">
        <v>44098</v>
      </c>
      <c r="NA233" s="179">
        <v>44099</v>
      </c>
      <c r="NB233" s="179">
        <v>44102</v>
      </c>
      <c r="NC233" s="179">
        <v>44103</v>
      </c>
      <c r="ND233" s="179">
        <v>44104</v>
      </c>
      <c r="PT233" s="213"/>
    </row>
    <row r="234" spans="14:436" ht="15.75" thickBot="1" x14ac:dyDescent="0.3">
      <c r="N234" t="s">
        <v>0</v>
      </c>
      <c r="FF234" s="213"/>
      <c r="HH234" s="178" t="s">
        <v>187</v>
      </c>
      <c r="HI234" s="178" t="s">
        <v>182</v>
      </c>
      <c r="HJ234" s="178" t="s">
        <v>182</v>
      </c>
      <c r="HK234" s="178" t="s">
        <v>182</v>
      </c>
      <c r="HL234" s="178" t="s">
        <v>182</v>
      </c>
      <c r="HM234" s="178" t="s">
        <v>182</v>
      </c>
      <c r="HN234" s="178" t="s">
        <v>182</v>
      </c>
      <c r="HO234" s="178" t="s">
        <v>182</v>
      </c>
      <c r="HP234" s="178" t="s">
        <v>182</v>
      </c>
      <c r="HQ234" s="178" t="s">
        <v>182</v>
      </c>
      <c r="HR234" s="178" t="s">
        <v>182</v>
      </c>
      <c r="HS234" s="178" t="s">
        <v>159</v>
      </c>
      <c r="HT234" s="178" t="s">
        <v>159</v>
      </c>
      <c r="HU234" s="178" t="s">
        <v>159</v>
      </c>
      <c r="HV234" s="178" t="s">
        <v>159</v>
      </c>
      <c r="HW234" s="178" t="s">
        <v>159</v>
      </c>
      <c r="HX234" s="178" t="s">
        <v>159</v>
      </c>
      <c r="HY234" s="178" t="s">
        <v>159</v>
      </c>
      <c r="HZ234" s="178" t="s">
        <v>159</v>
      </c>
      <c r="IA234" s="178" t="s">
        <v>184</v>
      </c>
      <c r="IB234" s="178" t="s">
        <v>184</v>
      </c>
      <c r="IC234" s="178" t="s">
        <v>184</v>
      </c>
      <c r="ID234" s="178" t="s">
        <v>184</v>
      </c>
      <c r="IE234" s="178" t="s">
        <v>184</v>
      </c>
      <c r="IF234" s="178" t="s">
        <v>184</v>
      </c>
      <c r="IG234" s="178" t="s">
        <v>184</v>
      </c>
      <c r="IH234" s="178" t="s">
        <v>184</v>
      </c>
      <c r="II234" s="178" t="s">
        <v>174</v>
      </c>
      <c r="IJ234" s="178" t="s">
        <v>174</v>
      </c>
      <c r="IK234" s="178" t="s">
        <v>174</v>
      </c>
      <c r="IL234" s="178" t="s">
        <v>174</v>
      </c>
      <c r="IM234" s="178" t="s">
        <v>174</v>
      </c>
      <c r="IN234" s="178" t="s">
        <v>174</v>
      </c>
      <c r="IO234" s="178" t="s">
        <v>174</v>
      </c>
      <c r="IP234" s="178" t="s">
        <v>174</v>
      </c>
      <c r="IQ234" s="178" t="s">
        <v>174</v>
      </c>
      <c r="IR234" s="178" t="s">
        <v>174</v>
      </c>
      <c r="IS234" s="178" t="s">
        <v>174</v>
      </c>
      <c r="IT234" s="178" t="s">
        <v>174</v>
      </c>
      <c r="IU234" s="178" t="s">
        <v>174</v>
      </c>
      <c r="IV234" s="178" t="s">
        <v>174</v>
      </c>
      <c r="IW234" s="178" t="s">
        <v>174</v>
      </c>
      <c r="IX234" s="178" t="s">
        <v>174</v>
      </c>
      <c r="IY234" s="178" t="s">
        <v>174</v>
      </c>
      <c r="IZ234" s="178" t="s">
        <v>174</v>
      </c>
      <c r="JA234" s="178" t="s">
        <v>174</v>
      </c>
      <c r="JB234" s="178" t="s">
        <v>182</v>
      </c>
      <c r="JC234" s="178" t="s">
        <v>182</v>
      </c>
      <c r="JD234" s="178" t="s">
        <v>182</v>
      </c>
      <c r="JE234" s="178" t="s">
        <v>174</v>
      </c>
      <c r="JF234" s="178" t="s">
        <v>174</v>
      </c>
      <c r="JG234" s="178" t="s">
        <v>174</v>
      </c>
      <c r="JH234" s="178" t="s">
        <v>174</v>
      </c>
      <c r="JI234" s="178" t="s">
        <v>174</v>
      </c>
      <c r="JJ234" s="178" t="s">
        <v>159</v>
      </c>
      <c r="JK234" s="178" t="s">
        <v>174</v>
      </c>
      <c r="JL234" s="178" t="s">
        <v>174</v>
      </c>
      <c r="JM234" s="178" t="s">
        <v>174</v>
      </c>
      <c r="JN234" s="178" t="s">
        <v>174</v>
      </c>
      <c r="JO234" s="178" t="s">
        <v>174</v>
      </c>
      <c r="JP234" s="178" t="s">
        <v>174</v>
      </c>
      <c r="JQ234" s="178" t="s">
        <v>174</v>
      </c>
      <c r="JR234" s="178" t="s">
        <v>152</v>
      </c>
      <c r="JS234" s="178" t="s">
        <v>152</v>
      </c>
      <c r="JT234" s="178" t="s">
        <v>152</v>
      </c>
      <c r="JU234" s="178" t="s">
        <v>174</v>
      </c>
      <c r="JV234" s="178" t="s">
        <v>174</v>
      </c>
      <c r="JW234" s="178" t="s">
        <v>174</v>
      </c>
      <c r="JX234" s="178" t="s">
        <v>174</v>
      </c>
      <c r="JY234" s="178" t="s">
        <v>152</v>
      </c>
      <c r="JZ234" s="178" t="s">
        <v>152</v>
      </c>
      <c r="KA234" s="178" t="s">
        <v>152</v>
      </c>
      <c r="KB234" s="178" t="s">
        <v>152</v>
      </c>
      <c r="KC234" s="178" t="s">
        <v>152</v>
      </c>
      <c r="KD234" s="178" t="s">
        <v>152</v>
      </c>
      <c r="KE234" s="178" t="s">
        <v>152</v>
      </c>
      <c r="KF234" s="178" t="s">
        <v>152</v>
      </c>
      <c r="KG234" s="178" t="s">
        <v>152</v>
      </c>
      <c r="KH234" s="178" t="s">
        <v>182</v>
      </c>
      <c r="KI234" s="178" t="s">
        <v>182</v>
      </c>
      <c r="KJ234" s="178" t="s">
        <v>182</v>
      </c>
      <c r="KK234" s="178" t="s">
        <v>182</v>
      </c>
      <c r="KL234" s="178" t="s">
        <v>182</v>
      </c>
      <c r="KM234" s="178" t="s">
        <v>178</v>
      </c>
      <c r="KN234" s="178" t="s">
        <v>178</v>
      </c>
      <c r="KO234" s="178" t="s">
        <v>178</v>
      </c>
      <c r="KP234" s="178" t="s">
        <v>178</v>
      </c>
      <c r="KQ234" s="178" t="s">
        <v>178</v>
      </c>
      <c r="KR234" s="178" t="s">
        <v>299</v>
      </c>
      <c r="KS234" s="178" t="s">
        <v>299</v>
      </c>
      <c r="KT234" s="178" t="s">
        <v>152</v>
      </c>
      <c r="KU234" s="178" t="s">
        <v>152</v>
      </c>
      <c r="KV234" s="178" t="s">
        <v>152</v>
      </c>
      <c r="KW234" s="178" t="s">
        <v>152</v>
      </c>
      <c r="KX234" s="178" t="s">
        <v>152</v>
      </c>
      <c r="KY234" s="178" t="s">
        <v>152</v>
      </c>
      <c r="KZ234" s="178" t="s">
        <v>187</v>
      </c>
      <c r="LA234" s="178" t="s">
        <v>187</v>
      </c>
      <c r="LB234" s="178" t="s">
        <v>187</v>
      </c>
      <c r="LC234" s="178" t="s">
        <v>187</v>
      </c>
      <c r="LD234" s="178" t="s">
        <v>187</v>
      </c>
      <c r="LE234" s="178" t="s">
        <v>174</v>
      </c>
      <c r="LF234" s="178" t="s">
        <v>174</v>
      </c>
      <c r="LG234" s="178" t="s">
        <v>174</v>
      </c>
      <c r="LH234" s="178" t="s">
        <v>187</v>
      </c>
      <c r="LI234" s="178" t="s">
        <v>187</v>
      </c>
      <c r="LJ234" s="178" t="s">
        <v>187</v>
      </c>
      <c r="LK234" s="178" t="s">
        <v>187</v>
      </c>
      <c r="LL234" s="178" t="s">
        <v>184</v>
      </c>
      <c r="LM234" s="178" t="s">
        <v>184</v>
      </c>
      <c r="LN234" s="178" t="s">
        <v>184</v>
      </c>
      <c r="LO234" s="178" t="s">
        <v>184</v>
      </c>
      <c r="LP234" s="178" t="s">
        <v>184</v>
      </c>
      <c r="LQ234" s="178" t="s">
        <v>184</v>
      </c>
      <c r="LR234" s="178" t="s">
        <v>184</v>
      </c>
      <c r="LS234" s="178" t="s">
        <v>184</v>
      </c>
      <c r="LT234" s="178" t="s">
        <v>184</v>
      </c>
      <c r="LU234" s="178" t="s">
        <v>165</v>
      </c>
      <c r="LV234" s="178" t="s">
        <v>165</v>
      </c>
      <c r="LW234" s="178" t="s">
        <v>165</v>
      </c>
      <c r="LX234" s="178" t="s">
        <v>165</v>
      </c>
      <c r="LY234" s="178" t="s">
        <v>184</v>
      </c>
      <c r="LZ234" s="178" t="s">
        <v>165</v>
      </c>
      <c r="MA234" s="178" t="s">
        <v>184</v>
      </c>
      <c r="MB234" s="178" t="s">
        <v>165</v>
      </c>
      <c r="MC234" s="178" t="s">
        <v>165</v>
      </c>
      <c r="MD234" s="178" t="s">
        <v>165</v>
      </c>
      <c r="ME234" s="178" t="s">
        <v>165</v>
      </c>
      <c r="MF234" s="178" t="s">
        <v>174</v>
      </c>
      <c r="MG234" s="178" t="s">
        <v>152</v>
      </c>
      <c r="MH234" s="178" t="s">
        <v>174</v>
      </c>
      <c r="MI234" s="178" t="s">
        <v>152</v>
      </c>
      <c r="MJ234" s="178" t="s">
        <v>152</v>
      </c>
      <c r="MK234" s="178" t="s">
        <v>152</v>
      </c>
      <c r="ML234" s="178" t="s">
        <v>152</v>
      </c>
      <c r="MM234" s="178" t="s">
        <v>152</v>
      </c>
      <c r="MN234" s="178" t="s">
        <v>152</v>
      </c>
      <c r="MO234" s="178" t="s">
        <v>152</v>
      </c>
      <c r="MP234" s="178" t="s">
        <v>159</v>
      </c>
      <c r="MQ234" s="178" t="s">
        <v>178</v>
      </c>
      <c r="MR234" s="178" t="s">
        <v>178</v>
      </c>
      <c r="MS234" s="178" t="s">
        <v>182</v>
      </c>
      <c r="MT234" s="178" t="s">
        <v>182</v>
      </c>
      <c r="MU234" s="178" t="s">
        <v>182</v>
      </c>
      <c r="MV234" s="178" t="s">
        <v>182</v>
      </c>
      <c r="MW234" s="178" t="s">
        <v>182</v>
      </c>
      <c r="MX234" s="178" t="s">
        <v>182</v>
      </c>
      <c r="MY234" s="178" t="s">
        <v>182</v>
      </c>
      <c r="MZ234" s="178" t="s">
        <v>182</v>
      </c>
      <c r="NA234" s="178" t="s">
        <v>159</v>
      </c>
      <c r="PT234" s="213"/>
    </row>
    <row r="235" spans="14:436" ht="15.75" thickBot="1" x14ac:dyDescent="0.3">
      <c r="FF235" s="213"/>
      <c r="HH235" s="178" t="s">
        <v>158</v>
      </c>
      <c r="HI235" s="178" t="s">
        <v>176</v>
      </c>
      <c r="HJ235" s="178" t="s">
        <v>176</v>
      </c>
      <c r="HK235" s="178" t="s">
        <v>176</v>
      </c>
      <c r="HL235" s="178" t="s">
        <v>169</v>
      </c>
      <c r="HM235" s="178" t="s">
        <v>169</v>
      </c>
      <c r="HN235" s="178" t="s">
        <v>169</v>
      </c>
      <c r="HO235" s="178" t="s">
        <v>169</v>
      </c>
      <c r="HP235" s="178" t="s">
        <v>169</v>
      </c>
      <c r="HQ235" s="178" t="s">
        <v>169</v>
      </c>
      <c r="HR235" s="178" t="s">
        <v>169</v>
      </c>
      <c r="HS235" s="178" t="s">
        <v>158</v>
      </c>
      <c r="HT235" s="178" t="s">
        <v>158</v>
      </c>
      <c r="HU235" s="178" t="s">
        <v>158</v>
      </c>
      <c r="HV235" s="178" t="s">
        <v>169</v>
      </c>
      <c r="HW235" s="178" t="s">
        <v>169</v>
      </c>
      <c r="HX235" s="178" t="s">
        <v>169</v>
      </c>
      <c r="HY235" s="178" t="s">
        <v>176</v>
      </c>
      <c r="HZ235" s="178" t="s">
        <v>176</v>
      </c>
      <c r="IA235" s="178" t="s">
        <v>176</v>
      </c>
      <c r="IB235" s="178" t="s">
        <v>153</v>
      </c>
      <c r="IC235" s="178" t="s">
        <v>153</v>
      </c>
      <c r="ID235" s="178" t="s">
        <v>158</v>
      </c>
      <c r="IE235" s="178" t="s">
        <v>158</v>
      </c>
      <c r="IF235" s="178" t="s">
        <v>158</v>
      </c>
      <c r="IG235" s="178" t="s">
        <v>177</v>
      </c>
      <c r="IH235" s="178" t="s">
        <v>153</v>
      </c>
      <c r="II235" s="178" t="s">
        <v>168</v>
      </c>
      <c r="IJ235" s="178" t="s">
        <v>168</v>
      </c>
      <c r="IK235" s="178" t="s">
        <v>166</v>
      </c>
      <c r="IL235" s="178" t="s">
        <v>166</v>
      </c>
      <c r="IM235" s="178" t="s">
        <v>166</v>
      </c>
      <c r="IN235" s="178" t="s">
        <v>168</v>
      </c>
      <c r="IO235" s="178" t="s">
        <v>168</v>
      </c>
      <c r="IP235" s="178" t="s">
        <v>168</v>
      </c>
      <c r="IQ235" s="178" t="s">
        <v>158</v>
      </c>
      <c r="IR235" s="178" t="s">
        <v>158</v>
      </c>
      <c r="IS235" s="178" t="s">
        <v>158</v>
      </c>
      <c r="IT235" s="178" t="s">
        <v>158</v>
      </c>
      <c r="IU235" s="178" t="s">
        <v>158</v>
      </c>
      <c r="IV235" s="178" t="s">
        <v>158</v>
      </c>
      <c r="IW235" s="178" t="s">
        <v>158</v>
      </c>
      <c r="IX235" s="178" t="s">
        <v>166</v>
      </c>
      <c r="IY235" s="178" t="s">
        <v>166</v>
      </c>
      <c r="IZ235" s="178" t="s">
        <v>166</v>
      </c>
      <c r="JA235" s="178" t="s">
        <v>166</v>
      </c>
      <c r="JB235" s="178" t="s">
        <v>153</v>
      </c>
      <c r="JC235" s="178" t="s">
        <v>153</v>
      </c>
      <c r="JD235" s="178" t="s">
        <v>153</v>
      </c>
      <c r="JE235" s="178" t="s">
        <v>166</v>
      </c>
      <c r="JF235" s="178" t="s">
        <v>166</v>
      </c>
      <c r="JG235" s="178" t="s">
        <v>166</v>
      </c>
      <c r="JH235" s="178" t="s">
        <v>173</v>
      </c>
      <c r="JI235" s="178" t="s">
        <v>173</v>
      </c>
      <c r="JJ235" s="178" t="s">
        <v>169</v>
      </c>
      <c r="JK235" s="178" t="s">
        <v>177</v>
      </c>
      <c r="JL235" s="178" t="s">
        <v>176</v>
      </c>
      <c r="JM235" s="178" t="s">
        <v>176</v>
      </c>
      <c r="JN235" s="178" t="s">
        <v>166</v>
      </c>
      <c r="JO235" s="178" t="s">
        <v>166</v>
      </c>
      <c r="JP235" s="178" t="s">
        <v>166</v>
      </c>
      <c r="JQ235" s="178" t="s">
        <v>166</v>
      </c>
      <c r="JR235" s="178" t="s">
        <v>153</v>
      </c>
      <c r="JS235" s="178" t="s">
        <v>153</v>
      </c>
      <c r="JT235" s="178" t="s">
        <v>153</v>
      </c>
      <c r="JU235" s="178" t="s">
        <v>166</v>
      </c>
      <c r="JV235" s="178" t="s">
        <v>166</v>
      </c>
      <c r="JW235" s="178" t="s">
        <v>166</v>
      </c>
      <c r="JX235" s="178" t="s">
        <v>166</v>
      </c>
      <c r="JY235" s="178" t="s">
        <v>153</v>
      </c>
      <c r="JZ235" s="178" t="s">
        <v>153</v>
      </c>
      <c r="KA235" s="178" t="s">
        <v>153</v>
      </c>
      <c r="KB235" s="178" t="s">
        <v>153</v>
      </c>
      <c r="KC235" s="178" t="s">
        <v>153</v>
      </c>
      <c r="KD235" s="178" t="s">
        <v>169</v>
      </c>
      <c r="KE235" s="178" t="s">
        <v>169</v>
      </c>
      <c r="KF235" s="178" t="s">
        <v>169</v>
      </c>
      <c r="KG235" s="178" t="s">
        <v>158</v>
      </c>
      <c r="KH235" s="178" t="s">
        <v>169</v>
      </c>
      <c r="KI235" s="178" t="s">
        <v>169</v>
      </c>
      <c r="KJ235" s="178" t="s">
        <v>169</v>
      </c>
      <c r="KK235" s="178" t="s">
        <v>169</v>
      </c>
      <c r="KL235" s="178" t="s">
        <v>169</v>
      </c>
      <c r="KM235" s="178" t="s">
        <v>158</v>
      </c>
      <c r="KN235" s="178" t="s">
        <v>158</v>
      </c>
      <c r="KO235" s="178" t="s">
        <v>173</v>
      </c>
      <c r="KP235" s="178" t="s">
        <v>153</v>
      </c>
      <c r="KQ235" s="178" t="s">
        <v>166</v>
      </c>
      <c r="KR235" s="178" t="s">
        <v>153</v>
      </c>
      <c r="KS235" s="178" t="s">
        <v>153</v>
      </c>
      <c r="KT235" s="178" t="s">
        <v>153</v>
      </c>
      <c r="KU235" s="178" t="s">
        <v>153</v>
      </c>
      <c r="KV235" s="178" t="s">
        <v>153</v>
      </c>
      <c r="KW235" s="178" t="s">
        <v>168</v>
      </c>
      <c r="KX235" s="178" t="s">
        <v>168</v>
      </c>
      <c r="KY235" s="178" t="s">
        <v>168</v>
      </c>
      <c r="KZ235" s="178" t="s">
        <v>168</v>
      </c>
      <c r="LA235" s="178" t="s">
        <v>153</v>
      </c>
      <c r="LB235" s="178" t="s">
        <v>153</v>
      </c>
      <c r="LC235" s="178" t="s">
        <v>153</v>
      </c>
      <c r="LD235" s="178" t="s">
        <v>153</v>
      </c>
      <c r="LE235" s="178" t="s">
        <v>176</v>
      </c>
      <c r="LF235" s="178" t="s">
        <v>176</v>
      </c>
      <c r="LG235" s="178" t="s">
        <v>176</v>
      </c>
      <c r="LH235" s="178" t="s">
        <v>169</v>
      </c>
      <c r="LI235" s="178" t="s">
        <v>169</v>
      </c>
      <c r="LJ235" s="178" t="s">
        <v>168</v>
      </c>
      <c r="LK235" s="178" t="s">
        <v>168</v>
      </c>
      <c r="LL235" s="178" t="s">
        <v>176</v>
      </c>
      <c r="LM235" s="178" t="s">
        <v>176</v>
      </c>
      <c r="LN235" s="178" t="s">
        <v>176</v>
      </c>
      <c r="LO235" s="178" t="s">
        <v>176</v>
      </c>
      <c r="LP235" s="178" t="s">
        <v>176</v>
      </c>
      <c r="LQ235" s="178" t="s">
        <v>176</v>
      </c>
      <c r="LR235" s="178" t="s">
        <v>176</v>
      </c>
      <c r="LS235" s="178" t="s">
        <v>169</v>
      </c>
      <c r="LT235" s="178" t="s">
        <v>177</v>
      </c>
      <c r="LU235" s="178" t="s">
        <v>168</v>
      </c>
      <c r="LV235" s="178" t="s">
        <v>169</v>
      </c>
      <c r="LW235" s="178" t="s">
        <v>169</v>
      </c>
      <c r="LX235" s="178" t="s">
        <v>169</v>
      </c>
      <c r="LY235" s="178" t="s">
        <v>176</v>
      </c>
      <c r="LZ235" s="178" t="s">
        <v>176</v>
      </c>
      <c r="MA235" s="178" t="s">
        <v>177</v>
      </c>
      <c r="MB235" s="178" t="s">
        <v>168</v>
      </c>
      <c r="MC235" s="178" t="s">
        <v>158</v>
      </c>
      <c r="MD235" s="178" t="s">
        <v>168</v>
      </c>
      <c r="ME235" s="178" t="s">
        <v>168</v>
      </c>
      <c r="MF235" s="178" t="s">
        <v>177</v>
      </c>
      <c r="MG235" s="178" t="s">
        <v>153</v>
      </c>
      <c r="MH235" s="178" t="s">
        <v>166</v>
      </c>
      <c r="MI235" s="178" t="s">
        <v>153</v>
      </c>
      <c r="MJ235" s="178" t="s">
        <v>153</v>
      </c>
      <c r="MK235" s="178" t="s">
        <v>153</v>
      </c>
      <c r="ML235" s="178" t="s">
        <v>168</v>
      </c>
      <c r="MM235" s="178" t="s">
        <v>177</v>
      </c>
      <c r="MN235" s="178" t="s">
        <v>173</v>
      </c>
      <c r="MO235" s="178" t="s">
        <v>173</v>
      </c>
      <c r="MP235" s="178" t="s">
        <v>158</v>
      </c>
      <c r="MQ235" s="178" t="s">
        <v>173</v>
      </c>
      <c r="MR235" s="178" t="s">
        <v>158</v>
      </c>
      <c r="MS235" s="178" t="s">
        <v>166</v>
      </c>
      <c r="MT235" s="178" t="s">
        <v>166</v>
      </c>
      <c r="MU235" s="178" t="s">
        <v>166</v>
      </c>
      <c r="MV235" s="178" t="s">
        <v>166</v>
      </c>
      <c r="MW235" s="178" t="s">
        <v>166</v>
      </c>
      <c r="MX235" s="178" t="s">
        <v>173</v>
      </c>
      <c r="MY235" s="178" t="s">
        <v>173</v>
      </c>
      <c r="MZ235" s="178" t="s">
        <v>173</v>
      </c>
      <c r="NA235" s="178" t="s">
        <v>158</v>
      </c>
      <c r="PT235" s="213"/>
    </row>
    <row r="236" spans="14:436" ht="15.75" thickBot="1" x14ac:dyDescent="0.3">
      <c r="FF236" s="213"/>
      <c r="HH236" s="148" t="s">
        <v>154</v>
      </c>
      <c r="HI236" s="148" t="s">
        <v>154</v>
      </c>
      <c r="HJ236" s="148" t="s">
        <v>154</v>
      </c>
      <c r="HK236" s="148" t="s">
        <v>154</v>
      </c>
      <c r="HL236" s="148" t="s">
        <v>162</v>
      </c>
      <c r="HM236" s="148" t="s">
        <v>162</v>
      </c>
      <c r="HN236" s="148" t="s">
        <v>162</v>
      </c>
      <c r="HO236" s="148" t="s">
        <v>162</v>
      </c>
      <c r="HP236" s="148" t="s">
        <v>162</v>
      </c>
      <c r="HQ236" s="148" t="s">
        <v>162</v>
      </c>
      <c r="HR236" s="148" t="s">
        <v>162</v>
      </c>
      <c r="HS236" s="148" t="s">
        <v>154</v>
      </c>
      <c r="HT236" s="148" t="s">
        <v>154</v>
      </c>
      <c r="HU236" s="148" t="s">
        <v>154</v>
      </c>
      <c r="HV236" s="148" t="s">
        <v>170</v>
      </c>
      <c r="HW236" s="148" t="s">
        <v>162</v>
      </c>
      <c r="HX236" s="148" t="s">
        <v>162</v>
      </c>
      <c r="HY236" s="148" t="s">
        <v>154</v>
      </c>
      <c r="HZ236" s="148" t="s">
        <v>160</v>
      </c>
      <c r="IA236" s="148" t="s">
        <v>154</v>
      </c>
      <c r="IB236" s="148" t="s">
        <v>156</v>
      </c>
      <c r="IC236" s="147" t="s">
        <v>196</v>
      </c>
      <c r="ID236" s="147" t="s">
        <v>197</v>
      </c>
      <c r="IE236" s="147" t="s">
        <v>197</v>
      </c>
      <c r="IF236" s="147" t="s">
        <v>199</v>
      </c>
      <c r="IG236" s="148" t="s">
        <v>181</v>
      </c>
      <c r="IH236" s="148" t="s">
        <v>160</v>
      </c>
      <c r="II236" s="148" t="s">
        <v>172</v>
      </c>
      <c r="IJ236" s="148" t="s">
        <v>172</v>
      </c>
      <c r="IK236" s="148" t="s">
        <v>157</v>
      </c>
      <c r="IL236" s="148" t="s">
        <v>157</v>
      </c>
      <c r="IM236" s="148" t="s">
        <v>157</v>
      </c>
      <c r="IN236" s="148" t="s">
        <v>172</v>
      </c>
      <c r="IO236" s="148" t="s">
        <v>170</v>
      </c>
      <c r="IP236" s="148" t="s">
        <v>170</v>
      </c>
      <c r="IQ236" s="148" t="s">
        <v>157</v>
      </c>
      <c r="IR236" s="148" t="s">
        <v>179</v>
      </c>
      <c r="IS236" s="148" t="s">
        <v>179</v>
      </c>
      <c r="IT236" s="148" t="s">
        <v>179</v>
      </c>
      <c r="IU236" s="148" t="s">
        <v>179</v>
      </c>
      <c r="IV236" s="148" t="s">
        <v>172</v>
      </c>
      <c r="IW236" s="148" t="s">
        <v>172</v>
      </c>
      <c r="IX236" s="148" t="s">
        <v>160</v>
      </c>
      <c r="IY236" s="148" t="s">
        <v>155</v>
      </c>
      <c r="IZ236" s="148" t="s">
        <v>162</v>
      </c>
      <c r="JA236" s="148" t="s">
        <v>170</v>
      </c>
      <c r="JB236" s="148" t="s">
        <v>172</v>
      </c>
      <c r="JC236" s="148" t="s">
        <v>179</v>
      </c>
      <c r="JD236" s="148" t="s">
        <v>172</v>
      </c>
      <c r="JE236" s="148" t="s">
        <v>170</v>
      </c>
      <c r="JF236" s="148" t="s">
        <v>160</v>
      </c>
      <c r="JG236" s="148" t="s">
        <v>160</v>
      </c>
      <c r="JH236" s="148" t="s">
        <v>154</v>
      </c>
      <c r="JI236" s="148" t="s">
        <v>154</v>
      </c>
      <c r="JJ236" s="148" t="s">
        <v>170</v>
      </c>
      <c r="JK236" s="148" t="s">
        <v>162</v>
      </c>
      <c r="JL236" s="148" t="s">
        <v>160</v>
      </c>
      <c r="JM236" s="148" t="s">
        <v>172</v>
      </c>
      <c r="JN236" s="148" t="s">
        <v>162</v>
      </c>
      <c r="JO236" s="148" t="s">
        <v>162</v>
      </c>
      <c r="JP236" s="148" t="s">
        <v>162</v>
      </c>
      <c r="JQ236" s="148" t="s">
        <v>160</v>
      </c>
      <c r="JR236" s="148" t="s">
        <v>160</v>
      </c>
      <c r="JS236" s="148" t="s">
        <v>160</v>
      </c>
      <c r="JT236" s="148" t="s">
        <v>162</v>
      </c>
      <c r="JU236" s="148" t="s">
        <v>160</v>
      </c>
      <c r="JV236" s="148" t="s">
        <v>160</v>
      </c>
      <c r="JW236" s="148" t="s">
        <v>160</v>
      </c>
      <c r="JX236" s="148" t="s">
        <v>162</v>
      </c>
      <c r="JY236" s="148" t="s">
        <v>160</v>
      </c>
      <c r="JZ236" s="148" t="s">
        <v>160</v>
      </c>
      <c r="KA236" s="148" t="s">
        <v>157</v>
      </c>
      <c r="KB236" s="148" t="s">
        <v>157</v>
      </c>
      <c r="KC236" s="148" t="s">
        <v>154</v>
      </c>
      <c r="KD236" s="148" t="s">
        <v>181</v>
      </c>
      <c r="KE236" s="148" t="s">
        <v>181</v>
      </c>
      <c r="KF236" s="148" t="s">
        <v>170</v>
      </c>
      <c r="KG236" s="148" t="s">
        <v>154</v>
      </c>
      <c r="KH236" s="148" t="s">
        <v>172</v>
      </c>
      <c r="KI236" s="148" t="s">
        <v>179</v>
      </c>
      <c r="KJ236" s="148" t="s">
        <v>172</v>
      </c>
      <c r="KK236" s="148" t="s">
        <v>172</v>
      </c>
      <c r="KL236" s="148" t="s">
        <v>162</v>
      </c>
      <c r="KM236" s="148" t="s">
        <v>181</v>
      </c>
      <c r="KN236" s="148" t="s">
        <v>179</v>
      </c>
      <c r="KO236" s="148" t="s">
        <v>170</v>
      </c>
      <c r="KP236" s="148" t="s">
        <v>179</v>
      </c>
      <c r="KQ236" s="148" t="s">
        <v>181</v>
      </c>
      <c r="KR236" s="148" t="s">
        <v>154</v>
      </c>
      <c r="KS236" s="148" t="s">
        <v>154</v>
      </c>
      <c r="KT236" s="148" t="s">
        <v>154</v>
      </c>
      <c r="KU236" s="148" t="s">
        <v>157</v>
      </c>
      <c r="KV236" s="148" t="s">
        <v>157</v>
      </c>
      <c r="KW236" s="148" t="s">
        <v>181</v>
      </c>
      <c r="KX236" s="148" t="s">
        <v>181</v>
      </c>
      <c r="KY236" s="148" t="s">
        <v>162</v>
      </c>
      <c r="KZ236" s="148" t="s">
        <v>172</v>
      </c>
      <c r="LA236" s="148" t="s">
        <v>172</v>
      </c>
      <c r="LB236" s="148" t="s">
        <v>163</v>
      </c>
      <c r="LC236" s="147" t="s">
        <v>194</v>
      </c>
      <c r="LD236" s="148" t="s">
        <v>157</v>
      </c>
      <c r="LE236" s="148" t="s">
        <v>157</v>
      </c>
      <c r="LF236" s="148" t="s">
        <v>172</v>
      </c>
      <c r="LG236" s="148" t="s">
        <v>154</v>
      </c>
      <c r="LH236" s="148" t="s">
        <v>181</v>
      </c>
      <c r="LI236" s="148" t="s">
        <v>181</v>
      </c>
      <c r="LJ236" s="148" t="s">
        <v>154</v>
      </c>
      <c r="LK236" s="148" t="s">
        <v>154</v>
      </c>
      <c r="LL236" s="148" t="s">
        <v>154</v>
      </c>
      <c r="LM236" s="148" t="s">
        <v>154</v>
      </c>
      <c r="LN236" s="148" t="s">
        <v>154</v>
      </c>
      <c r="LO236" s="148" t="s">
        <v>154</v>
      </c>
      <c r="LP236" s="148" t="s">
        <v>154</v>
      </c>
      <c r="LQ236" s="148" t="s">
        <v>154</v>
      </c>
      <c r="LR236" s="148" t="s">
        <v>154</v>
      </c>
      <c r="LS236" s="148" t="s">
        <v>162</v>
      </c>
      <c r="LT236" s="148" t="s">
        <v>154</v>
      </c>
      <c r="LU236" s="148" t="s">
        <v>154</v>
      </c>
      <c r="LV236" s="148" t="s">
        <v>157</v>
      </c>
      <c r="LW236" s="148" t="s">
        <v>162</v>
      </c>
      <c r="LX236" s="148" t="s">
        <v>162</v>
      </c>
      <c r="LY236" s="148" t="s">
        <v>160</v>
      </c>
      <c r="LZ236" s="148" t="s">
        <v>157</v>
      </c>
      <c r="MA236" s="148" t="s">
        <v>162</v>
      </c>
      <c r="MB236" s="148" t="s">
        <v>170</v>
      </c>
      <c r="MC236" s="148" t="s">
        <v>157</v>
      </c>
      <c r="MD236" s="148" t="s">
        <v>154</v>
      </c>
      <c r="ME236" s="148" t="s">
        <v>181</v>
      </c>
      <c r="MF236" s="148" t="s">
        <v>172</v>
      </c>
      <c r="MG236" s="148" t="s">
        <v>157</v>
      </c>
      <c r="MH236" s="148" t="s">
        <v>157</v>
      </c>
      <c r="MI236" s="148" t="s">
        <v>157</v>
      </c>
      <c r="MJ236" s="148" t="s">
        <v>157</v>
      </c>
      <c r="MK236" s="148" t="s">
        <v>157</v>
      </c>
      <c r="ML236" s="148" t="s">
        <v>181</v>
      </c>
      <c r="MM236" s="148" t="s">
        <v>181</v>
      </c>
      <c r="MN236" s="148" t="s">
        <v>170</v>
      </c>
      <c r="MO236" s="148" t="s">
        <v>170</v>
      </c>
      <c r="MP236" s="148" t="s">
        <v>172</v>
      </c>
      <c r="MQ236" s="148" t="s">
        <v>181</v>
      </c>
      <c r="MR236" s="148" t="s">
        <v>172</v>
      </c>
      <c r="MS236" s="148" t="s">
        <v>154</v>
      </c>
      <c r="MT236" s="148" t="s">
        <v>181</v>
      </c>
      <c r="MU236" s="148" t="s">
        <v>181</v>
      </c>
      <c r="MV236" s="148" t="s">
        <v>181</v>
      </c>
      <c r="MW236" s="148" t="s">
        <v>179</v>
      </c>
      <c r="MX236" s="148" t="s">
        <v>172</v>
      </c>
      <c r="MY236" s="147" t="s">
        <v>183</v>
      </c>
      <c r="MZ236" s="148" t="s">
        <v>162</v>
      </c>
      <c r="NA236" s="148" t="s">
        <v>160</v>
      </c>
      <c r="PT236" s="213"/>
    </row>
    <row r="237" spans="14:436" ht="15.75" thickBot="1" x14ac:dyDescent="0.3">
      <c r="FF237" s="213"/>
      <c r="HH237" s="147" t="s">
        <v>192</v>
      </c>
      <c r="HI237" s="147" t="s">
        <v>192</v>
      </c>
      <c r="HJ237" s="147" t="s">
        <v>192</v>
      </c>
      <c r="HK237" s="147" t="s">
        <v>192</v>
      </c>
      <c r="HL237" s="147" t="s">
        <v>185</v>
      </c>
      <c r="HM237" s="148" t="s">
        <v>163</v>
      </c>
      <c r="HN237" s="148" t="s">
        <v>163</v>
      </c>
      <c r="HO237" s="147" t="s">
        <v>192</v>
      </c>
      <c r="HP237" s="148" t="s">
        <v>175</v>
      </c>
      <c r="HQ237" s="148" t="s">
        <v>175</v>
      </c>
      <c r="HR237" s="148" t="s">
        <v>175</v>
      </c>
      <c r="HS237" s="148" t="s">
        <v>156</v>
      </c>
      <c r="HT237" s="148" t="s">
        <v>156</v>
      </c>
      <c r="HU237" s="148" t="s">
        <v>156</v>
      </c>
      <c r="HV237" s="148" t="s">
        <v>156</v>
      </c>
      <c r="HW237" s="148" t="s">
        <v>180</v>
      </c>
      <c r="HX237" s="148" t="s">
        <v>180</v>
      </c>
      <c r="HY237" s="148" t="s">
        <v>155</v>
      </c>
      <c r="HZ237" s="148" t="s">
        <v>161</v>
      </c>
      <c r="IA237" s="147" t="s">
        <v>193</v>
      </c>
      <c r="IB237" s="147" t="s">
        <v>194</v>
      </c>
      <c r="IC237" s="147" t="s">
        <v>195</v>
      </c>
      <c r="ID237" s="147" t="s">
        <v>183</v>
      </c>
      <c r="IE237" s="147" t="s">
        <v>193</v>
      </c>
      <c r="IF237" s="147" t="s">
        <v>193</v>
      </c>
      <c r="IG237" s="148" t="s">
        <v>180</v>
      </c>
      <c r="IH237" s="148" t="s">
        <v>171</v>
      </c>
      <c r="II237" s="148" t="s">
        <v>155</v>
      </c>
      <c r="IJ237" s="148" t="s">
        <v>155</v>
      </c>
      <c r="IK237" s="148" t="s">
        <v>155</v>
      </c>
      <c r="IL237" s="148" t="s">
        <v>155</v>
      </c>
      <c r="IM237" s="147" t="s">
        <v>193</v>
      </c>
      <c r="IN237" s="147" t="s">
        <v>164</v>
      </c>
      <c r="IO237" s="147" t="s">
        <v>195</v>
      </c>
      <c r="IP237" s="147" t="s">
        <v>195</v>
      </c>
      <c r="IQ237" s="148" t="s">
        <v>171</v>
      </c>
      <c r="IR237" s="147" t="s">
        <v>200</v>
      </c>
      <c r="IS237" s="147" t="s">
        <v>200</v>
      </c>
      <c r="IT237" s="147" t="s">
        <v>195</v>
      </c>
      <c r="IU237" s="148" t="s">
        <v>171</v>
      </c>
      <c r="IV237" s="147" t="s">
        <v>192</v>
      </c>
      <c r="IW237" s="148" t="s">
        <v>155</v>
      </c>
      <c r="IX237" s="148" t="s">
        <v>180</v>
      </c>
      <c r="IY237" s="147" t="s">
        <v>201</v>
      </c>
      <c r="IZ237" s="148" t="s">
        <v>163</v>
      </c>
      <c r="JA237" s="148" t="s">
        <v>156</v>
      </c>
      <c r="JB237" s="147" t="s">
        <v>185</v>
      </c>
      <c r="JC237" s="147" t="s">
        <v>195</v>
      </c>
      <c r="JD237" s="148" t="s">
        <v>155</v>
      </c>
      <c r="JE237" s="148" t="s">
        <v>155</v>
      </c>
      <c r="JF237" s="147" t="s">
        <v>192</v>
      </c>
      <c r="JG237" s="148" t="s">
        <v>175</v>
      </c>
      <c r="JH237" s="148" t="s">
        <v>180</v>
      </c>
      <c r="JI237" s="148" t="s">
        <v>155</v>
      </c>
      <c r="JJ237" s="148" t="s">
        <v>167</v>
      </c>
      <c r="JK237" s="148" t="s">
        <v>175</v>
      </c>
      <c r="JL237" s="148" t="s">
        <v>175</v>
      </c>
      <c r="JM237" s="148" t="s">
        <v>155</v>
      </c>
      <c r="JN237" s="148" t="s">
        <v>155</v>
      </c>
      <c r="JO237" s="148" t="s">
        <v>155</v>
      </c>
      <c r="JP237" s="148" t="s">
        <v>155</v>
      </c>
      <c r="JQ237" s="147" t="s">
        <v>183</v>
      </c>
      <c r="JR237" s="148" t="s">
        <v>156</v>
      </c>
      <c r="JS237" s="148" t="s">
        <v>156</v>
      </c>
      <c r="JT237" s="148" t="s">
        <v>155</v>
      </c>
      <c r="JU237" s="148" t="s">
        <v>156</v>
      </c>
      <c r="JV237" s="147" t="s">
        <v>183</v>
      </c>
      <c r="JW237" s="147" t="s">
        <v>183</v>
      </c>
      <c r="JX237" s="148" t="s">
        <v>155</v>
      </c>
      <c r="JY237" s="148" t="s">
        <v>156</v>
      </c>
      <c r="JZ237" s="148" t="s">
        <v>163</v>
      </c>
      <c r="KA237" s="148" t="s">
        <v>155</v>
      </c>
      <c r="KB237" s="148" t="s">
        <v>193</v>
      </c>
      <c r="KC237" s="148" t="s">
        <v>156</v>
      </c>
      <c r="KD237" s="148" t="s">
        <v>156</v>
      </c>
      <c r="KE237" s="148" t="s">
        <v>156</v>
      </c>
      <c r="KF237" s="148" t="s">
        <v>167</v>
      </c>
      <c r="KG237" s="148" t="s">
        <v>167</v>
      </c>
      <c r="KH237" s="147" t="s">
        <v>167</v>
      </c>
      <c r="KI237" s="148" t="s">
        <v>171</v>
      </c>
      <c r="KJ237" s="148" t="s">
        <v>175</v>
      </c>
      <c r="KK237" s="148" t="s">
        <v>167</v>
      </c>
      <c r="KL237" s="148" t="s">
        <v>167</v>
      </c>
      <c r="KM237" s="148" t="s">
        <v>175</v>
      </c>
      <c r="KN237" s="148" t="s">
        <v>167</v>
      </c>
      <c r="KO237" s="148" t="s">
        <v>156</v>
      </c>
      <c r="KP237" s="148" t="s">
        <v>171</v>
      </c>
      <c r="KQ237" s="148" t="s">
        <v>175</v>
      </c>
      <c r="KR237" s="147" t="s">
        <v>193</v>
      </c>
      <c r="KS237" s="148" t="s">
        <v>155</v>
      </c>
      <c r="KT237" s="147" t="s">
        <v>193</v>
      </c>
      <c r="KU237" s="148" t="s">
        <v>161</v>
      </c>
      <c r="KV237" s="148" t="s">
        <v>161</v>
      </c>
      <c r="KW237" s="148" t="s">
        <v>161</v>
      </c>
      <c r="KX237" s="148" t="s">
        <v>161</v>
      </c>
      <c r="KY237" s="148" t="s">
        <v>161</v>
      </c>
      <c r="KZ237" s="148" t="s">
        <v>167</v>
      </c>
      <c r="LA237" s="148" t="s">
        <v>163</v>
      </c>
      <c r="LB237" s="147" t="s">
        <v>194</v>
      </c>
      <c r="LC237" s="147" t="s">
        <v>185</v>
      </c>
      <c r="LD237" s="147" t="s">
        <v>195</v>
      </c>
      <c r="LE237" s="148" t="s">
        <v>171</v>
      </c>
      <c r="LF237" s="148" t="s">
        <v>163</v>
      </c>
      <c r="LG237" s="148" t="s">
        <v>171</v>
      </c>
      <c r="LH237" s="148" t="s">
        <v>163</v>
      </c>
      <c r="LI237" s="148" t="s">
        <v>163</v>
      </c>
      <c r="LJ237" s="148" t="s">
        <v>167</v>
      </c>
      <c r="LK237" s="148" t="s">
        <v>167</v>
      </c>
      <c r="LL237" s="148" t="s">
        <v>167</v>
      </c>
      <c r="LM237" s="147" t="s">
        <v>295</v>
      </c>
      <c r="LN237" s="147" t="s">
        <v>295</v>
      </c>
      <c r="LO237" s="147" t="s">
        <v>295</v>
      </c>
      <c r="LP237" s="147" t="s">
        <v>193</v>
      </c>
      <c r="LQ237" s="148" t="s">
        <v>167</v>
      </c>
      <c r="LR237" s="148" t="s">
        <v>167</v>
      </c>
      <c r="LS237" s="147" t="s">
        <v>295</v>
      </c>
      <c r="LT237" s="148" t="s">
        <v>156</v>
      </c>
      <c r="LU237" s="148" t="s">
        <v>156</v>
      </c>
      <c r="LV237" s="148" t="s">
        <v>156</v>
      </c>
      <c r="LW237" s="148" t="s">
        <v>163</v>
      </c>
      <c r="LX237" s="148" t="s">
        <v>163</v>
      </c>
      <c r="LY237" s="148" t="s">
        <v>161</v>
      </c>
      <c r="LZ237" s="148" t="s">
        <v>167</v>
      </c>
      <c r="MA237" s="148" t="s">
        <v>167</v>
      </c>
      <c r="MB237" s="148" t="s">
        <v>156</v>
      </c>
      <c r="MC237" s="148" t="s">
        <v>161</v>
      </c>
      <c r="MD237" s="148" t="s">
        <v>167</v>
      </c>
      <c r="ME237" s="148" t="s">
        <v>161</v>
      </c>
      <c r="MF237" s="148" t="s">
        <v>163</v>
      </c>
      <c r="MG237" s="148" t="s">
        <v>155</v>
      </c>
      <c r="MH237" s="148" t="s">
        <v>155</v>
      </c>
      <c r="MI237" s="147" t="s">
        <v>193</v>
      </c>
      <c r="MJ237" s="148" t="s">
        <v>155</v>
      </c>
      <c r="MK237" s="148" t="s">
        <v>155</v>
      </c>
      <c r="ML237" s="148" t="s">
        <v>155</v>
      </c>
      <c r="MM237" s="147" t="s">
        <v>185</v>
      </c>
      <c r="MN237" s="148" t="s">
        <v>155</v>
      </c>
      <c r="MO237" s="148" t="s">
        <v>167</v>
      </c>
      <c r="MP237" s="148" t="s">
        <v>167</v>
      </c>
      <c r="MQ237" s="148" t="s">
        <v>180</v>
      </c>
      <c r="MR237" s="148" t="s">
        <v>167</v>
      </c>
      <c r="MS237" s="148" t="s">
        <v>167</v>
      </c>
      <c r="MT237" s="148" t="s">
        <v>161</v>
      </c>
      <c r="MU237" s="148" t="s">
        <v>161</v>
      </c>
      <c r="MV237" s="147" t="s">
        <v>200</v>
      </c>
      <c r="MW237" s="147" t="s">
        <v>200</v>
      </c>
      <c r="MX237" s="147" t="s">
        <v>200</v>
      </c>
      <c r="MY237" s="147" t="s">
        <v>389</v>
      </c>
      <c r="MZ237" s="147" t="s">
        <v>193</v>
      </c>
      <c r="NA237" s="148" t="s">
        <v>156</v>
      </c>
      <c r="PT237" s="213"/>
    </row>
    <row r="238" spans="14:436" ht="15.75" thickBot="1" x14ac:dyDescent="0.3">
      <c r="FF238" s="213"/>
      <c r="HH238" s="147" t="s">
        <v>155</v>
      </c>
      <c r="HI238" s="147" t="s">
        <v>155</v>
      </c>
      <c r="HJ238" s="147" t="s">
        <v>167</v>
      </c>
      <c r="HK238" s="147" t="s">
        <v>167</v>
      </c>
      <c r="HL238" s="147" t="s">
        <v>167</v>
      </c>
      <c r="HM238" s="147" t="s">
        <v>171</v>
      </c>
      <c r="HN238" s="147" t="s">
        <v>175</v>
      </c>
      <c r="HO238" s="147" t="s">
        <v>163</v>
      </c>
      <c r="HP238" s="147" t="s">
        <v>163</v>
      </c>
      <c r="HQ238" s="147" t="s">
        <v>171</v>
      </c>
      <c r="HR238" s="147" t="s">
        <v>171</v>
      </c>
      <c r="HS238" s="147" t="s">
        <v>155</v>
      </c>
      <c r="HT238" s="147" t="s">
        <v>155</v>
      </c>
      <c r="HU238" s="147" t="s">
        <v>155</v>
      </c>
      <c r="HV238" s="148" t="s">
        <v>193</v>
      </c>
      <c r="HW238" s="148" t="s">
        <v>193</v>
      </c>
      <c r="HX238" s="147" t="s">
        <v>155</v>
      </c>
      <c r="HY238" s="147" t="s">
        <v>180</v>
      </c>
      <c r="HZ238" s="147" t="s">
        <v>163</v>
      </c>
      <c r="IA238" s="147" t="s">
        <v>171</v>
      </c>
      <c r="IB238" s="147" t="s">
        <v>188</v>
      </c>
      <c r="IC238" s="147" t="s">
        <v>156</v>
      </c>
      <c r="ID238" s="147" t="s">
        <v>161</v>
      </c>
      <c r="IE238" s="147" t="s">
        <v>171</v>
      </c>
      <c r="IF238" s="147" t="s">
        <v>167</v>
      </c>
      <c r="IG238" s="148" t="s">
        <v>192</v>
      </c>
      <c r="IH238" s="147" t="s">
        <v>175</v>
      </c>
      <c r="II238" s="147" t="s">
        <v>175</v>
      </c>
      <c r="IJ238" s="147" t="s">
        <v>175</v>
      </c>
      <c r="IK238" s="147" t="s">
        <v>161</v>
      </c>
      <c r="IL238" s="147" t="s">
        <v>180</v>
      </c>
      <c r="IM238" s="147" t="s">
        <v>180</v>
      </c>
      <c r="IN238" s="147" t="s">
        <v>161</v>
      </c>
      <c r="IO238" s="147" t="s">
        <v>161</v>
      </c>
      <c r="IP238" s="147" t="s">
        <v>155</v>
      </c>
      <c r="IQ238" s="147" t="s">
        <v>161</v>
      </c>
      <c r="IR238" s="147" t="s">
        <v>171</v>
      </c>
      <c r="IS238" s="147" t="s">
        <v>156</v>
      </c>
      <c r="IT238" s="147" t="s">
        <v>155</v>
      </c>
      <c r="IU238" s="147" t="s">
        <v>155</v>
      </c>
      <c r="IV238" s="147" t="s">
        <v>155</v>
      </c>
      <c r="IW238" s="147" t="s">
        <v>175</v>
      </c>
      <c r="IX238" s="147" t="s">
        <v>163</v>
      </c>
      <c r="IY238" s="147" t="s">
        <v>180</v>
      </c>
      <c r="IZ238" s="147" t="s">
        <v>180</v>
      </c>
      <c r="JA238" s="148" t="s">
        <v>200</v>
      </c>
      <c r="JB238" s="147" t="s">
        <v>161</v>
      </c>
      <c r="JC238" s="147" t="s">
        <v>161</v>
      </c>
      <c r="JD238" s="147" t="s">
        <v>175</v>
      </c>
      <c r="JE238" s="147" t="s">
        <v>175</v>
      </c>
      <c r="JF238" s="147" t="s">
        <v>180</v>
      </c>
      <c r="JG238" s="148" t="s">
        <v>200</v>
      </c>
      <c r="JH238" s="148" t="s">
        <v>193</v>
      </c>
      <c r="JI238" s="148" t="s">
        <v>164</v>
      </c>
      <c r="JJ238" s="148" t="s">
        <v>183</v>
      </c>
      <c r="JK238" s="148" t="s">
        <v>200</v>
      </c>
      <c r="JL238" s="148" t="s">
        <v>200</v>
      </c>
      <c r="JM238" s="148" t="s">
        <v>200</v>
      </c>
      <c r="JN238" s="147" t="s">
        <v>161</v>
      </c>
      <c r="JO238" s="147" t="s">
        <v>161</v>
      </c>
      <c r="JP238" s="147" t="s">
        <v>175</v>
      </c>
      <c r="JQ238" s="147" t="s">
        <v>161</v>
      </c>
      <c r="JR238" s="147" t="s">
        <v>161</v>
      </c>
      <c r="JS238" s="147" t="s">
        <v>161</v>
      </c>
      <c r="JT238" s="147" t="s">
        <v>161</v>
      </c>
      <c r="JU238" s="147" t="s">
        <v>163</v>
      </c>
      <c r="JV238" s="147" t="s">
        <v>163</v>
      </c>
      <c r="JW238" s="147" t="s">
        <v>163</v>
      </c>
      <c r="JX238" s="147" t="s">
        <v>163</v>
      </c>
      <c r="JY238" s="148" t="s">
        <v>185</v>
      </c>
      <c r="JZ238" s="147" t="s">
        <v>156</v>
      </c>
      <c r="KA238" s="147" t="s">
        <v>156</v>
      </c>
      <c r="KB238" s="147" t="s">
        <v>183</v>
      </c>
      <c r="KC238" s="148" t="s">
        <v>185</v>
      </c>
      <c r="KD238" s="147" t="s">
        <v>180</v>
      </c>
      <c r="KE238" s="148" t="s">
        <v>164</v>
      </c>
      <c r="KF238" s="148" t="s">
        <v>183</v>
      </c>
      <c r="KG238" s="147" t="s">
        <v>156</v>
      </c>
      <c r="KH238" s="147" t="s">
        <v>192</v>
      </c>
      <c r="KI238" s="148" t="s">
        <v>193</v>
      </c>
      <c r="KJ238" s="148" t="s">
        <v>295</v>
      </c>
      <c r="KK238" s="147" t="s">
        <v>156</v>
      </c>
      <c r="KL238" s="148" t="s">
        <v>195</v>
      </c>
      <c r="KM238" s="148" t="s">
        <v>194</v>
      </c>
      <c r="KN238" s="148" t="s">
        <v>183</v>
      </c>
      <c r="KO238" s="148" t="s">
        <v>295</v>
      </c>
      <c r="KP238" s="148" t="s">
        <v>183</v>
      </c>
      <c r="KQ238" s="147" t="s">
        <v>156</v>
      </c>
      <c r="KR238" s="147" t="s">
        <v>175</v>
      </c>
      <c r="KS238" s="147" t="s">
        <v>163</v>
      </c>
      <c r="KT238" s="147" t="s">
        <v>156</v>
      </c>
      <c r="KU238" s="147" t="s">
        <v>156</v>
      </c>
      <c r="KV238" s="147" t="s">
        <v>156</v>
      </c>
      <c r="KW238" s="147" t="s">
        <v>156</v>
      </c>
      <c r="KX238" s="147" t="s">
        <v>156</v>
      </c>
      <c r="KY238" s="147" t="s">
        <v>167</v>
      </c>
      <c r="KZ238" s="148" t="s">
        <v>200</v>
      </c>
      <c r="LA238" s="147" t="s">
        <v>180</v>
      </c>
      <c r="LB238" s="147" t="s">
        <v>180</v>
      </c>
      <c r="LC238" s="147" t="s">
        <v>161</v>
      </c>
      <c r="LD238" s="147" t="s">
        <v>161</v>
      </c>
      <c r="LE238" s="147" t="s">
        <v>161</v>
      </c>
      <c r="LF238" s="148" t="s">
        <v>200</v>
      </c>
      <c r="LG238" s="148" t="s">
        <v>185</v>
      </c>
      <c r="LH238" s="147" t="s">
        <v>171</v>
      </c>
      <c r="LI238" s="147" t="s">
        <v>171</v>
      </c>
      <c r="LJ238" s="147" t="s">
        <v>180</v>
      </c>
      <c r="LK238" s="148" t="s">
        <v>164</v>
      </c>
      <c r="LL238" s="148" t="s">
        <v>164</v>
      </c>
      <c r="LM238" s="147" t="s">
        <v>180</v>
      </c>
      <c r="LN238" s="147" t="s">
        <v>180</v>
      </c>
      <c r="LO238" s="147" t="s">
        <v>155</v>
      </c>
      <c r="LP238" s="147" t="s">
        <v>167</v>
      </c>
      <c r="LQ238" s="147" t="s">
        <v>155</v>
      </c>
      <c r="LR238" s="147" t="s">
        <v>155</v>
      </c>
      <c r="LS238" s="147" t="s">
        <v>155</v>
      </c>
      <c r="LT238" s="147" t="s">
        <v>167</v>
      </c>
      <c r="LU238" s="148" t="s">
        <v>295</v>
      </c>
      <c r="LV238" s="147" t="s">
        <v>167</v>
      </c>
      <c r="LW238" s="147" t="s">
        <v>167</v>
      </c>
      <c r="LX238" s="148" t="s">
        <v>295</v>
      </c>
      <c r="LY238" s="148" t="s">
        <v>295</v>
      </c>
      <c r="LZ238" s="147" t="s">
        <v>161</v>
      </c>
      <c r="MA238" s="148" t="s">
        <v>200</v>
      </c>
      <c r="MB238" s="147" t="s">
        <v>161</v>
      </c>
      <c r="MC238" s="147" t="s">
        <v>175</v>
      </c>
      <c r="MD238" s="147" t="s">
        <v>156</v>
      </c>
      <c r="ME238" s="147" t="s">
        <v>171</v>
      </c>
      <c r="MF238" s="147" t="s">
        <v>161</v>
      </c>
      <c r="MG238" s="147" t="s">
        <v>161</v>
      </c>
      <c r="MH238" s="147" t="s">
        <v>156</v>
      </c>
      <c r="MI238" s="147" t="s">
        <v>156</v>
      </c>
      <c r="MJ238" s="147" t="s">
        <v>156</v>
      </c>
      <c r="MK238" s="147" t="s">
        <v>156</v>
      </c>
      <c r="ML238" s="147" t="s">
        <v>156</v>
      </c>
      <c r="MM238" s="147" t="s">
        <v>175</v>
      </c>
      <c r="MN238" s="148" t="s">
        <v>295</v>
      </c>
      <c r="MO238" s="148" t="s">
        <v>193</v>
      </c>
      <c r="MP238" s="148" t="s">
        <v>200</v>
      </c>
      <c r="MQ238" s="148" t="s">
        <v>183</v>
      </c>
      <c r="MR238" s="148" t="s">
        <v>183</v>
      </c>
      <c r="MS238" s="148" t="s">
        <v>183</v>
      </c>
      <c r="MT238" s="148" t="s">
        <v>192</v>
      </c>
      <c r="MU238" s="147" t="s">
        <v>156</v>
      </c>
      <c r="MV238" s="147" t="s">
        <v>156</v>
      </c>
      <c r="MW238" s="147" t="s">
        <v>156</v>
      </c>
      <c r="MX238" s="147" t="s">
        <v>156</v>
      </c>
      <c r="MY238" s="147" t="s">
        <v>155</v>
      </c>
      <c r="MZ238" s="147" t="s">
        <v>161</v>
      </c>
      <c r="NA238" s="147" t="s">
        <v>163</v>
      </c>
      <c r="PT238" s="213"/>
    </row>
    <row r="239" spans="14:436" ht="15.75" thickBot="1" x14ac:dyDescent="0.3">
      <c r="N239" t="s">
        <v>0</v>
      </c>
      <c r="FF239" s="213"/>
      <c r="HH239" s="147" t="s">
        <v>157</v>
      </c>
      <c r="HI239" s="147" t="s">
        <v>157</v>
      </c>
      <c r="HJ239" s="147" t="s">
        <v>160</v>
      </c>
      <c r="HK239" s="147" t="s">
        <v>157</v>
      </c>
      <c r="HL239" s="147" t="s">
        <v>179</v>
      </c>
      <c r="HM239" s="147" t="s">
        <v>181</v>
      </c>
      <c r="HN239" s="147" t="s">
        <v>172</v>
      </c>
      <c r="HO239" s="147" t="s">
        <v>172</v>
      </c>
      <c r="HP239" s="147" t="s">
        <v>172</v>
      </c>
      <c r="HQ239" s="147" t="s">
        <v>160</v>
      </c>
      <c r="HR239" s="147" t="s">
        <v>160</v>
      </c>
      <c r="HS239" s="147" t="s">
        <v>172</v>
      </c>
      <c r="HT239" s="147" t="s">
        <v>172</v>
      </c>
      <c r="HU239" s="147" t="s">
        <v>172</v>
      </c>
      <c r="HV239" s="147" t="s">
        <v>172</v>
      </c>
      <c r="HW239" s="147" t="s">
        <v>172</v>
      </c>
      <c r="HX239" s="147" t="s">
        <v>172</v>
      </c>
      <c r="HY239" s="147" t="s">
        <v>172</v>
      </c>
      <c r="HZ239" s="147" t="s">
        <v>172</v>
      </c>
      <c r="IA239" s="147" t="s">
        <v>179</v>
      </c>
      <c r="IB239" s="147" t="s">
        <v>170</v>
      </c>
      <c r="IC239" s="147" t="s">
        <v>154</v>
      </c>
      <c r="ID239" s="147" t="s">
        <v>172</v>
      </c>
      <c r="IE239" s="147" t="s">
        <v>179</v>
      </c>
      <c r="IF239" s="147" t="s">
        <v>172</v>
      </c>
      <c r="IG239" s="147" t="s">
        <v>172</v>
      </c>
      <c r="IH239" s="147" t="s">
        <v>170</v>
      </c>
      <c r="II239" s="147" t="s">
        <v>170</v>
      </c>
      <c r="IJ239" s="147" t="s">
        <v>170</v>
      </c>
      <c r="IK239" s="147" t="s">
        <v>170</v>
      </c>
      <c r="IL239" s="147" t="s">
        <v>154</v>
      </c>
      <c r="IM239" s="147" t="s">
        <v>154</v>
      </c>
      <c r="IN239" s="147" t="s">
        <v>160</v>
      </c>
      <c r="IO239" s="147" t="s">
        <v>160</v>
      </c>
      <c r="IP239" s="147" t="s">
        <v>154</v>
      </c>
      <c r="IQ239" s="147" t="s">
        <v>179</v>
      </c>
      <c r="IR239" s="147" t="s">
        <v>157</v>
      </c>
      <c r="IS239" s="147" t="s">
        <v>172</v>
      </c>
      <c r="IT239" s="147" t="s">
        <v>154</v>
      </c>
      <c r="IU239" s="147" t="s">
        <v>154</v>
      </c>
      <c r="IV239" s="147" t="s">
        <v>157</v>
      </c>
      <c r="IW239" s="147" t="s">
        <v>157</v>
      </c>
      <c r="IX239" s="147" t="s">
        <v>179</v>
      </c>
      <c r="IY239" s="147" t="s">
        <v>162</v>
      </c>
      <c r="IZ239" s="147" t="s">
        <v>154</v>
      </c>
      <c r="JA239" s="147" t="s">
        <v>157</v>
      </c>
      <c r="JB239" s="147" t="s">
        <v>162</v>
      </c>
      <c r="JC239" s="147" t="s">
        <v>157</v>
      </c>
      <c r="JD239" s="147" t="s">
        <v>154</v>
      </c>
      <c r="JE239" s="147" t="s">
        <v>154</v>
      </c>
      <c r="JF239" s="147" t="s">
        <v>154</v>
      </c>
      <c r="JG239" s="147" t="s">
        <v>170</v>
      </c>
      <c r="JH239" s="148" t="s">
        <v>203</v>
      </c>
      <c r="JI239" s="147" t="s">
        <v>162</v>
      </c>
      <c r="JJ239" s="148" t="s">
        <v>191</v>
      </c>
      <c r="JK239" s="148" t="s">
        <v>196</v>
      </c>
      <c r="JL239" s="147" t="s">
        <v>172</v>
      </c>
      <c r="JM239" s="147" t="s">
        <v>179</v>
      </c>
      <c r="JN239" s="147" t="s">
        <v>179</v>
      </c>
      <c r="JO239" s="147" t="s">
        <v>179</v>
      </c>
      <c r="JP239" s="147" t="s">
        <v>154</v>
      </c>
      <c r="JQ239" s="147" t="s">
        <v>157</v>
      </c>
      <c r="JR239" s="147" t="s">
        <v>157</v>
      </c>
      <c r="JS239" s="147" t="s">
        <v>157</v>
      </c>
      <c r="JT239" s="147" t="s">
        <v>157</v>
      </c>
      <c r="JU239" s="147" t="s">
        <v>154</v>
      </c>
      <c r="JV239" s="147" t="s">
        <v>154</v>
      </c>
      <c r="JW239" s="147" t="s">
        <v>154</v>
      </c>
      <c r="JX239" s="147" t="s">
        <v>154</v>
      </c>
      <c r="JY239" s="147" t="s">
        <v>154</v>
      </c>
      <c r="JZ239" s="147" t="s">
        <v>154</v>
      </c>
      <c r="KA239" s="147" t="s">
        <v>154</v>
      </c>
      <c r="KB239" s="147" t="s">
        <v>154</v>
      </c>
      <c r="KC239" s="147" t="s">
        <v>170</v>
      </c>
      <c r="KD239" s="147" t="s">
        <v>157</v>
      </c>
      <c r="KE239" s="147" t="s">
        <v>157</v>
      </c>
      <c r="KF239" s="147" t="s">
        <v>157</v>
      </c>
      <c r="KG239" s="147" t="s">
        <v>157</v>
      </c>
      <c r="KH239" s="147" t="s">
        <v>162</v>
      </c>
      <c r="KI239" s="147" t="s">
        <v>181</v>
      </c>
      <c r="KJ239" s="148" t="s">
        <v>191</v>
      </c>
      <c r="KK239" s="147" t="s">
        <v>160</v>
      </c>
      <c r="KL239" s="148" t="s">
        <v>199</v>
      </c>
      <c r="KM239" s="147" t="s">
        <v>156</v>
      </c>
      <c r="KN239" s="148" t="s">
        <v>194</v>
      </c>
      <c r="KO239" s="148" t="s">
        <v>194</v>
      </c>
      <c r="KP239" s="147" t="s">
        <v>191</v>
      </c>
      <c r="KQ239" s="147" t="s">
        <v>160</v>
      </c>
      <c r="KR239" s="147" t="s">
        <v>162</v>
      </c>
      <c r="KS239" s="147" t="s">
        <v>162</v>
      </c>
      <c r="KT239" s="147" t="s">
        <v>157</v>
      </c>
      <c r="KU239" s="147" t="s">
        <v>160</v>
      </c>
      <c r="KV239" s="147" t="s">
        <v>160</v>
      </c>
      <c r="KW239" s="147" t="s">
        <v>160</v>
      </c>
      <c r="KX239" s="147" t="s">
        <v>170</v>
      </c>
      <c r="KY239" s="147" t="s">
        <v>170</v>
      </c>
      <c r="KZ239" s="147" t="s">
        <v>170</v>
      </c>
      <c r="LA239" s="147" t="s">
        <v>160</v>
      </c>
      <c r="LB239" s="147" t="s">
        <v>160</v>
      </c>
      <c r="LC239" s="147" t="s">
        <v>170</v>
      </c>
      <c r="LD239" s="147" t="s">
        <v>160</v>
      </c>
      <c r="LE239" s="147" t="s">
        <v>160</v>
      </c>
      <c r="LF239" s="147" t="s">
        <v>160</v>
      </c>
      <c r="LG239" s="147" t="s">
        <v>160</v>
      </c>
      <c r="LH239" s="147" t="s">
        <v>160</v>
      </c>
      <c r="LI239" s="147" t="s">
        <v>160</v>
      </c>
      <c r="LJ239" s="147" t="s">
        <v>172</v>
      </c>
      <c r="LK239" s="147" t="s">
        <v>172</v>
      </c>
      <c r="LL239" s="147" t="s">
        <v>172</v>
      </c>
      <c r="LM239" s="147" t="s">
        <v>172</v>
      </c>
      <c r="LN239" s="147" t="s">
        <v>160</v>
      </c>
      <c r="LO239" s="147" t="s">
        <v>170</v>
      </c>
      <c r="LP239" s="147" t="s">
        <v>170</v>
      </c>
      <c r="LQ239" s="147" t="s">
        <v>172</v>
      </c>
      <c r="LR239" s="147" t="s">
        <v>170</v>
      </c>
      <c r="LS239" s="147" t="s">
        <v>170</v>
      </c>
      <c r="LT239" s="147" t="s">
        <v>179</v>
      </c>
      <c r="LU239" s="147" t="s">
        <v>179</v>
      </c>
      <c r="LV239" s="147" t="s">
        <v>179</v>
      </c>
      <c r="LW239" s="147" t="s">
        <v>179</v>
      </c>
      <c r="LX239" s="147" t="s">
        <v>179</v>
      </c>
      <c r="LY239" s="147" t="s">
        <v>170</v>
      </c>
      <c r="LZ239" s="147" t="s">
        <v>170</v>
      </c>
      <c r="MA239" s="147" t="s">
        <v>170</v>
      </c>
      <c r="MB239" s="147" t="s">
        <v>181</v>
      </c>
      <c r="MC239" s="147" t="s">
        <v>162</v>
      </c>
      <c r="MD239" s="147" t="s">
        <v>179</v>
      </c>
      <c r="ME239" s="147" t="s">
        <v>162</v>
      </c>
      <c r="MF239" s="147" t="s">
        <v>162</v>
      </c>
      <c r="MG239" s="147" t="s">
        <v>162</v>
      </c>
      <c r="MH239" s="147" t="s">
        <v>154</v>
      </c>
      <c r="MI239" s="147" t="s">
        <v>154</v>
      </c>
      <c r="MJ239" s="147" t="s">
        <v>154</v>
      </c>
      <c r="MK239" s="147" t="s">
        <v>179</v>
      </c>
      <c r="ML239" s="147" t="s">
        <v>179</v>
      </c>
      <c r="MM239" s="147" t="s">
        <v>162</v>
      </c>
      <c r="MN239" s="147" t="s">
        <v>162</v>
      </c>
      <c r="MO239" s="147" t="s">
        <v>162</v>
      </c>
      <c r="MP239" s="148" t="s">
        <v>370</v>
      </c>
      <c r="MQ239" s="148" t="s">
        <v>194</v>
      </c>
      <c r="MR239" s="148" t="s">
        <v>199</v>
      </c>
      <c r="MS239" s="148" t="s">
        <v>199</v>
      </c>
      <c r="MT239" s="147" t="s">
        <v>162</v>
      </c>
      <c r="MU239" s="147" t="s">
        <v>179</v>
      </c>
      <c r="MV239" s="147" t="s">
        <v>179</v>
      </c>
      <c r="MW239" s="147" t="s">
        <v>181</v>
      </c>
      <c r="MX239" s="147" t="s">
        <v>160</v>
      </c>
      <c r="MY239" s="147" t="s">
        <v>172</v>
      </c>
      <c r="MZ239" s="147" t="s">
        <v>157</v>
      </c>
      <c r="NA239" s="147" t="s">
        <v>154</v>
      </c>
      <c r="PT239" s="213"/>
    </row>
    <row r="240" spans="14:436" ht="15.75" thickBot="1" x14ac:dyDescent="0.3">
      <c r="FF240" s="213"/>
      <c r="HH240" s="147" t="s">
        <v>153</v>
      </c>
      <c r="HI240" s="147" t="s">
        <v>153</v>
      </c>
      <c r="HJ240" s="147" t="s">
        <v>284</v>
      </c>
      <c r="HK240" s="147" t="s">
        <v>177</v>
      </c>
      <c r="HL240" s="147" t="s">
        <v>166</v>
      </c>
      <c r="HM240" s="147" t="s">
        <v>173</v>
      </c>
      <c r="HN240" s="147" t="s">
        <v>153</v>
      </c>
      <c r="HO240" s="147" t="s">
        <v>153</v>
      </c>
      <c r="HP240" s="147" t="s">
        <v>177</v>
      </c>
      <c r="HQ240" s="147" t="s">
        <v>284</v>
      </c>
      <c r="HR240" s="147" t="s">
        <v>284</v>
      </c>
      <c r="HS240" s="147" t="s">
        <v>168</v>
      </c>
      <c r="HT240" s="147" t="s">
        <v>168</v>
      </c>
      <c r="HU240" s="147" t="s">
        <v>168</v>
      </c>
      <c r="HV240" s="147" t="s">
        <v>168</v>
      </c>
      <c r="HW240" s="147" t="s">
        <v>168</v>
      </c>
      <c r="HX240" s="147" t="s">
        <v>153</v>
      </c>
      <c r="HY240" s="147" t="s">
        <v>153</v>
      </c>
      <c r="HZ240" s="147" t="s">
        <v>153</v>
      </c>
      <c r="IA240" s="147" t="s">
        <v>153</v>
      </c>
      <c r="IB240" s="147" t="s">
        <v>177</v>
      </c>
      <c r="IC240" s="147" t="s">
        <v>177</v>
      </c>
      <c r="ID240" s="147" t="s">
        <v>177</v>
      </c>
      <c r="IE240" s="147" t="s">
        <v>169</v>
      </c>
      <c r="IF240" s="147" t="s">
        <v>169</v>
      </c>
      <c r="IG240" s="147" t="s">
        <v>169</v>
      </c>
      <c r="IH240" s="147" t="s">
        <v>169</v>
      </c>
      <c r="II240" s="147" t="s">
        <v>169</v>
      </c>
      <c r="IJ240" s="147" t="s">
        <v>169</v>
      </c>
      <c r="IK240" s="147" t="s">
        <v>173</v>
      </c>
      <c r="IL240" s="147" t="s">
        <v>173</v>
      </c>
      <c r="IM240" s="147" t="s">
        <v>176</v>
      </c>
      <c r="IN240" s="147" t="s">
        <v>176</v>
      </c>
      <c r="IO240" s="147" t="s">
        <v>173</v>
      </c>
      <c r="IP240" s="147" t="s">
        <v>173</v>
      </c>
      <c r="IQ240" s="147" t="s">
        <v>176</v>
      </c>
      <c r="IR240" s="147" t="s">
        <v>176</v>
      </c>
      <c r="IS240" s="147" t="s">
        <v>168</v>
      </c>
      <c r="IT240" s="147" t="s">
        <v>168</v>
      </c>
      <c r="IU240" s="147" t="s">
        <v>168</v>
      </c>
      <c r="IV240" s="147" t="s">
        <v>176</v>
      </c>
      <c r="IW240" s="147" t="s">
        <v>176</v>
      </c>
      <c r="IX240" s="147" t="s">
        <v>176</v>
      </c>
      <c r="IY240" s="147" t="s">
        <v>169</v>
      </c>
      <c r="IZ240" s="147" t="s">
        <v>177</v>
      </c>
      <c r="JA240" s="147" t="s">
        <v>173</v>
      </c>
      <c r="JB240" s="147" t="s">
        <v>173</v>
      </c>
      <c r="JC240" s="147" t="s">
        <v>176</v>
      </c>
      <c r="JD240" s="147" t="s">
        <v>176</v>
      </c>
      <c r="JE240" s="147" t="s">
        <v>176</v>
      </c>
      <c r="JF240" s="147" t="s">
        <v>176</v>
      </c>
      <c r="JG240" s="147" t="s">
        <v>176</v>
      </c>
      <c r="JH240" s="147" t="s">
        <v>176</v>
      </c>
      <c r="JI240" s="147" t="s">
        <v>166</v>
      </c>
      <c r="JJ240" s="147" t="s">
        <v>166</v>
      </c>
      <c r="JK240" s="147" t="s">
        <v>166</v>
      </c>
      <c r="JL240" s="147" t="s">
        <v>158</v>
      </c>
      <c r="JM240" s="147" t="s">
        <v>158</v>
      </c>
      <c r="JN240" s="147" t="s">
        <v>158</v>
      </c>
      <c r="JO240" s="147" t="s">
        <v>158</v>
      </c>
      <c r="JP240" s="147" t="s">
        <v>158</v>
      </c>
      <c r="JQ240" s="147" t="s">
        <v>173</v>
      </c>
      <c r="JR240" s="147" t="s">
        <v>173</v>
      </c>
      <c r="JS240" s="147" t="s">
        <v>173</v>
      </c>
      <c r="JT240" s="147" t="s">
        <v>173</v>
      </c>
      <c r="JU240" s="147" t="s">
        <v>173</v>
      </c>
      <c r="JV240" s="147" t="s">
        <v>173</v>
      </c>
      <c r="JW240" s="147" t="s">
        <v>173</v>
      </c>
      <c r="JX240" s="147" t="s">
        <v>173</v>
      </c>
      <c r="JY240" s="147" t="s">
        <v>173</v>
      </c>
      <c r="JZ240" s="147" t="s">
        <v>173</v>
      </c>
      <c r="KA240" s="147" t="s">
        <v>173</v>
      </c>
      <c r="KB240" s="147" t="s">
        <v>158</v>
      </c>
      <c r="KC240" s="147" t="s">
        <v>177</v>
      </c>
      <c r="KD240" s="147" t="s">
        <v>177</v>
      </c>
      <c r="KE240" s="147" t="s">
        <v>177</v>
      </c>
      <c r="KF240" s="147" t="s">
        <v>177</v>
      </c>
      <c r="KG240" s="147" t="s">
        <v>177</v>
      </c>
      <c r="KH240" s="147" t="s">
        <v>177</v>
      </c>
      <c r="KI240" s="147" t="s">
        <v>176</v>
      </c>
      <c r="KJ240" s="147" t="s">
        <v>176</v>
      </c>
      <c r="KK240" s="147" t="s">
        <v>173</v>
      </c>
      <c r="KL240" s="147" t="s">
        <v>177</v>
      </c>
      <c r="KM240" s="147" t="s">
        <v>177</v>
      </c>
      <c r="KN240" s="147" t="s">
        <v>177</v>
      </c>
      <c r="KO240" s="147" t="s">
        <v>177</v>
      </c>
      <c r="KP240" s="147" t="s">
        <v>158</v>
      </c>
      <c r="KQ240" s="147" t="s">
        <v>158</v>
      </c>
      <c r="KR240" s="147" t="s">
        <v>168</v>
      </c>
      <c r="KS240" s="147" t="s">
        <v>158</v>
      </c>
      <c r="KT240" s="147" t="s">
        <v>173</v>
      </c>
      <c r="KU240" s="147" t="s">
        <v>173</v>
      </c>
      <c r="KV240" s="147" t="s">
        <v>173</v>
      </c>
      <c r="KW240" s="147" t="s">
        <v>158</v>
      </c>
      <c r="KX240" s="147" t="s">
        <v>177</v>
      </c>
      <c r="KY240" s="147" t="s">
        <v>173</v>
      </c>
      <c r="KZ240" s="147" t="s">
        <v>173</v>
      </c>
      <c r="LA240" s="147" t="s">
        <v>169</v>
      </c>
      <c r="LB240" s="147" t="s">
        <v>173</v>
      </c>
      <c r="LC240" s="147" t="s">
        <v>177</v>
      </c>
      <c r="LD240" s="147" t="s">
        <v>158</v>
      </c>
      <c r="LE240" s="147" t="s">
        <v>158</v>
      </c>
      <c r="LF240" s="147" t="s">
        <v>158</v>
      </c>
      <c r="LG240" s="147" t="s">
        <v>158</v>
      </c>
      <c r="LH240" s="147" t="s">
        <v>158</v>
      </c>
      <c r="LI240" s="147" t="s">
        <v>158</v>
      </c>
      <c r="LJ240" s="147" t="s">
        <v>177</v>
      </c>
      <c r="LK240" s="147" t="s">
        <v>177</v>
      </c>
      <c r="LL240" s="147" t="s">
        <v>177</v>
      </c>
      <c r="LM240" s="147" t="s">
        <v>177</v>
      </c>
      <c r="LN240" s="147" t="s">
        <v>166</v>
      </c>
      <c r="LO240" s="147" t="s">
        <v>173</v>
      </c>
      <c r="LP240" s="147" t="s">
        <v>166</v>
      </c>
      <c r="LQ240" s="147" t="s">
        <v>158</v>
      </c>
      <c r="LR240" s="147" t="s">
        <v>173</v>
      </c>
      <c r="LS240" s="147" t="s">
        <v>173</v>
      </c>
      <c r="LT240" s="147" t="s">
        <v>158</v>
      </c>
      <c r="LU240" s="147" t="s">
        <v>158</v>
      </c>
      <c r="LV240" s="147" t="s">
        <v>158</v>
      </c>
      <c r="LW240" s="147" t="s">
        <v>158</v>
      </c>
      <c r="LX240" s="147" t="s">
        <v>158</v>
      </c>
      <c r="LY240" s="147" t="s">
        <v>173</v>
      </c>
      <c r="LZ240" s="147" t="s">
        <v>173</v>
      </c>
      <c r="MA240" s="147" t="s">
        <v>173</v>
      </c>
      <c r="MB240" s="147" t="s">
        <v>173</v>
      </c>
      <c r="MC240" s="147" t="s">
        <v>153</v>
      </c>
      <c r="MD240" s="147" t="s">
        <v>158</v>
      </c>
      <c r="ME240" s="147" t="s">
        <v>158</v>
      </c>
      <c r="MF240" s="147" t="s">
        <v>173</v>
      </c>
      <c r="MG240" s="147" t="s">
        <v>158</v>
      </c>
      <c r="MH240" s="147" t="s">
        <v>158</v>
      </c>
      <c r="MI240" s="147" t="s">
        <v>158</v>
      </c>
      <c r="MJ240" s="147" t="s">
        <v>173</v>
      </c>
      <c r="MK240" s="147" t="s">
        <v>169</v>
      </c>
      <c r="ML240" s="147" t="s">
        <v>158</v>
      </c>
      <c r="MM240" s="147" t="s">
        <v>158</v>
      </c>
      <c r="MN240" s="147" t="s">
        <v>169</v>
      </c>
      <c r="MO240" s="147" t="s">
        <v>169</v>
      </c>
      <c r="MP240" s="148" t="s">
        <v>371</v>
      </c>
      <c r="MQ240" s="148" t="s">
        <v>371</v>
      </c>
      <c r="MR240" s="148" t="s">
        <v>371</v>
      </c>
      <c r="MS240" s="147" t="s">
        <v>177</v>
      </c>
      <c r="MT240" s="147" t="s">
        <v>177</v>
      </c>
      <c r="MU240" s="147" t="s">
        <v>177</v>
      </c>
      <c r="MV240" s="147" t="s">
        <v>177</v>
      </c>
      <c r="MW240" s="147" t="s">
        <v>177</v>
      </c>
      <c r="MX240" s="147" t="s">
        <v>153</v>
      </c>
      <c r="MY240" s="147" t="s">
        <v>168</v>
      </c>
      <c r="MZ240" s="147" t="s">
        <v>166</v>
      </c>
      <c r="NA240" s="147" t="s">
        <v>166</v>
      </c>
      <c r="PT240" s="213"/>
    </row>
    <row r="241" spans="14:436" ht="15.75" thickBot="1" x14ac:dyDescent="0.3">
      <c r="N241" t="s">
        <v>0</v>
      </c>
      <c r="FF241" s="213"/>
      <c r="HH241" s="147" t="s">
        <v>152</v>
      </c>
      <c r="HI241" s="147" t="s">
        <v>152</v>
      </c>
      <c r="HJ241" s="147" t="s">
        <v>152</v>
      </c>
      <c r="HK241" s="147" t="s">
        <v>152</v>
      </c>
      <c r="HL241" s="147" t="s">
        <v>165</v>
      </c>
      <c r="HM241" s="147" t="s">
        <v>165</v>
      </c>
      <c r="HN241" s="147" t="s">
        <v>165</v>
      </c>
      <c r="HO241" s="147" t="s">
        <v>165</v>
      </c>
      <c r="HP241" s="147" t="s">
        <v>174</v>
      </c>
      <c r="HQ241" s="147" t="s">
        <v>174</v>
      </c>
      <c r="HR241" s="147" t="s">
        <v>174</v>
      </c>
      <c r="HS241" s="147" t="s">
        <v>174</v>
      </c>
      <c r="HT241" s="147" t="s">
        <v>174</v>
      </c>
      <c r="HU241" s="147" t="s">
        <v>174</v>
      </c>
      <c r="HV241" s="147" t="s">
        <v>174</v>
      </c>
      <c r="HW241" s="147" t="s">
        <v>174</v>
      </c>
      <c r="HX241" s="147" t="s">
        <v>184</v>
      </c>
      <c r="HY241" s="147" t="s">
        <v>184</v>
      </c>
      <c r="HZ241" s="147" t="s">
        <v>182</v>
      </c>
      <c r="IA241" s="147" t="s">
        <v>182</v>
      </c>
      <c r="IB241" s="147" t="s">
        <v>159</v>
      </c>
      <c r="IC241" s="147" t="s">
        <v>159</v>
      </c>
      <c r="ID241" s="147" t="s">
        <v>159</v>
      </c>
      <c r="IE241" s="147" t="s">
        <v>187</v>
      </c>
      <c r="IF241" s="147" t="s">
        <v>187</v>
      </c>
      <c r="IG241" s="147" t="s">
        <v>187</v>
      </c>
      <c r="IH241" s="147" t="s">
        <v>187</v>
      </c>
      <c r="II241" s="147" t="s">
        <v>187</v>
      </c>
      <c r="IJ241" s="147" t="s">
        <v>187</v>
      </c>
      <c r="IK241" s="147" t="s">
        <v>187</v>
      </c>
      <c r="IL241" s="147" t="s">
        <v>187</v>
      </c>
      <c r="IM241" s="147" t="s">
        <v>159</v>
      </c>
      <c r="IN241" s="147" t="s">
        <v>159</v>
      </c>
      <c r="IO241" s="147" t="s">
        <v>187</v>
      </c>
      <c r="IP241" s="147" t="s">
        <v>187</v>
      </c>
      <c r="IQ241" s="147" t="s">
        <v>165</v>
      </c>
      <c r="IR241" s="147" t="s">
        <v>165</v>
      </c>
      <c r="IS241" s="147" t="s">
        <v>165</v>
      </c>
      <c r="IT241" s="147" t="s">
        <v>187</v>
      </c>
      <c r="IU241" s="147" t="s">
        <v>187</v>
      </c>
      <c r="IV241" s="147" t="s">
        <v>178</v>
      </c>
      <c r="IW241" s="147" t="s">
        <v>178</v>
      </c>
      <c r="IX241" s="147" t="s">
        <v>178</v>
      </c>
      <c r="IY241" s="147" t="s">
        <v>159</v>
      </c>
      <c r="IZ241" s="147" t="s">
        <v>159</v>
      </c>
      <c r="JA241" s="147" t="s">
        <v>165</v>
      </c>
      <c r="JB241" s="147" t="s">
        <v>165</v>
      </c>
      <c r="JC241" s="147" t="s">
        <v>165</v>
      </c>
      <c r="JD241" s="147" t="s">
        <v>184</v>
      </c>
      <c r="JE241" s="147" t="s">
        <v>184</v>
      </c>
      <c r="JF241" s="147" t="s">
        <v>184</v>
      </c>
      <c r="JG241" s="147" t="s">
        <v>184</v>
      </c>
      <c r="JH241" s="147" t="s">
        <v>184</v>
      </c>
      <c r="JI241" s="147" t="s">
        <v>184</v>
      </c>
      <c r="JJ241" s="147" t="s">
        <v>184</v>
      </c>
      <c r="JK241" s="147" t="s">
        <v>184</v>
      </c>
      <c r="JL241" s="147" t="s">
        <v>184</v>
      </c>
      <c r="JM241" s="147" t="s">
        <v>184</v>
      </c>
      <c r="JN241" s="147" t="s">
        <v>184</v>
      </c>
      <c r="JO241" s="147" t="s">
        <v>184</v>
      </c>
      <c r="JP241" s="147" t="s">
        <v>184</v>
      </c>
      <c r="JQ241" s="147" t="s">
        <v>182</v>
      </c>
      <c r="JR241" s="147" t="s">
        <v>182</v>
      </c>
      <c r="JS241" s="147" t="s">
        <v>182</v>
      </c>
      <c r="JT241" s="147" t="s">
        <v>182</v>
      </c>
      <c r="JU241" s="147" t="s">
        <v>182</v>
      </c>
      <c r="JV241" s="147" t="s">
        <v>182</v>
      </c>
      <c r="JW241" s="147" t="s">
        <v>182</v>
      </c>
      <c r="JX241" s="147" t="s">
        <v>182</v>
      </c>
      <c r="JY241" s="147" t="s">
        <v>182</v>
      </c>
      <c r="JZ241" s="147" t="s">
        <v>182</v>
      </c>
      <c r="KA241" s="147" t="s">
        <v>182</v>
      </c>
      <c r="KB241" s="147" t="s">
        <v>159</v>
      </c>
      <c r="KC241" s="147" t="s">
        <v>159</v>
      </c>
      <c r="KD241" s="147" t="s">
        <v>159</v>
      </c>
      <c r="KE241" s="147" t="s">
        <v>159</v>
      </c>
      <c r="KF241" s="147" t="s">
        <v>159</v>
      </c>
      <c r="KG241" s="147" t="s">
        <v>159</v>
      </c>
      <c r="KH241" s="147" t="s">
        <v>184</v>
      </c>
      <c r="KI241" s="147" t="s">
        <v>184</v>
      </c>
      <c r="KJ241" s="147" t="s">
        <v>184</v>
      </c>
      <c r="KK241" s="147" t="s">
        <v>184</v>
      </c>
      <c r="KL241" s="147" t="s">
        <v>184</v>
      </c>
      <c r="KM241" s="147" t="s">
        <v>184</v>
      </c>
      <c r="KN241" s="147" t="s">
        <v>184</v>
      </c>
      <c r="KO241" s="147" t="s">
        <v>184</v>
      </c>
      <c r="KP241" s="147" t="s">
        <v>184</v>
      </c>
      <c r="KQ241" s="147" t="s">
        <v>184</v>
      </c>
      <c r="KR241" s="147" t="s">
        <v>182</v>
      </c>
      <c r="KS241" s="147" t="s">
        <v>159</v>
      </c>
      <c r="KT241" s="147" t="s">
        <v>182</v>
      </c>
      <c r="KU241" s="147" t="s">
        <v>182</v>
      </c>
      <c r="KV241" s="147" t="s">
        <v>182</v>
      </c>
      <c r="KW241" s="147" t="s">
        <v>159</v>
      </c>
      <c r="KX241" s="147" t="s">
        <v>159</v>
      </c>
      <c r="KY241" s="147" t="s">
        <v>165</v>
      </c>
      <c r="KZ241" s="147" t="s">
        <v>165</v>
      </c>
      <c r="LA241" s="147" t="s">
        <v>159</v>
      </c>
      <c r="LB241" s="147" t="s">
        <v>178</v>
      </c>
      <c r="LC241" s="147" t="s">
        <v>159</v>
      </c>
      <c r="LD241" s="147" t="s">
        <v>159</v>
      </c>
      <c r="LE241" s="147" t="s">
        <v>159</v>
      </c>
      <c r="LF241" s="147" t="s">
        <v>159</v>
      </c>
      <c r="LG241" s="147" t="s">
        <v>159</v>
      </c>
      <c r="LH241" s="147" t="s">
        <v>159</v>
      </c>
      <c r="LI241" s="147" t="s">
        <v>159</v>
      </c>
      <c r="LJ241" s="147" t="s">
        <v>159</v>
      </c>
      <c r="LK241" s="147" t="s">
        <v>159</v>
      </c>
      <c r="LL241" s="147" t="s">
        <v>159</v>
      </c>
      <c r="LM241" s="147" t="s">
        <v>159</v>
      </c>
      <c r="LN241" s="147" t="s">
        <v>159</v>
      </c>
      <c r="LO241" s="147" t="s">
        <v>152</v>
      </c>
      <c r="LP241" s="147" t="s">
        <v>159</v>
      </c>
      <c r="LQ241" s="147" t="s">
        <v>159</v>
      </c>
      <c r="LR241" s="147" t="s">
        <v>152</v>
      </c>
      <c r="LS241" s="147" t="s">
        <v>152</v>
      </c>
      <c r="LT241" s="147" t="s">
        <v>152</v>
      </c>
      <c r="LU241" s="147" t="s">
        <v>152</v>
      </c>
      <c r="LV241" s="147" t="s">
        <v>152</v>
      </c>
      <c r="LW241" s="147" t="s">
        <v>152</v>
      </c>
      <c r="LX241" s="147" t="s">
        <v>152</v>
      </c>
      <c r="LY241" s="147" t="s">
        <v>152</v>
      </c>
      <c r="LZ241" s="147" t="s">
        <v>152</v>
      </c>
      <c r="MA241" s="147" t="s">
        <v>152</v>
      </c>
      <c r="MB241" s="147" t="s">
        <v>152</v>
      </c>
      <c r="MC241" s="147" t="s">
        <v>152</v>
      </c>
      <c r="MD241" s="147" t="s">
        <v>152</v>
      </c>
      <c r="ME241" s="147" t="s">
        <v>159</v>
      </c>
      <c r="MF241" s="147" t="s">
        <v>182</v>
      </c>
      <c r="MG241" s="147" t="s">
        <v>159</v>
      </c>
      <c r="MH241" s="147" t="s">
        <v>159</v>
      </c>
      <c r="MI241" s="147" t="s">
        <v>159</v>
      </c>
      <c r="MJ241" s="147" t="s">
        <v>182</v>
      </c>
      <c r="MK241" s="147" t="s">
        <v>182</v>
      </c>
      <c r="ML241" s="147" t="s">
        <v>178</v>
      </c>
      <c r="MM241" s="147" t="s">
        <v>178</v>
      </c>
      <c r="MN241" s="147" t="s">
        <v>184</v>
      </c>
      <c r="MO241" s="147" t="s">
        <v>184</v>
      </c>
      <c r="MP241" s="147" t="s">
        <v>184</v>
      </c>
      <c r="MQ241" s="147" t="s">
        <v>184</v>
      </c>
      <c r="MR241" s="147" t="s">
        <v>184</v>
      </c>
      <c r="MS241" s="147" t="s">
        <v>184</v>
      </c>
      <c r="MT241" s="147" t="s">
        <v>184</v>
      </c>
      <c r="MU241" s="147" t="s">
        <v>184</v>
      </c>
      <c r="MV241" s="147" t="s">
        <v>184</v>
      </c>
      <c r="MW241" s="147" t="s">
        <v>184</v>
      </c>
      <c r="MX241" s="147" t="s">
        <v>184</v>
      </c>
      <c r="MY241" s="147" t="s">
        <v>174</v>
      </c>
      <c r="MZ241" s="147" t="s">
        <v>174</v>
      </c>
      <c r="NA241" s="147" t="s">
        <v>174</v>
      </c>
      <c r="PT241" s="213"/>
    </row>
    <row r="242" spans="14:436" x14ac:dyDescent="0.25">
      <c r="FF242" s="213"/>
      <c r="PT242" s="213"/>
    </row>
    <row r="243" spans="14:436" x14ac:dyDescent="0.25">
      <c r="FF243" s="213"/>
      <c r="JT243" t="s">
        <v>0</v>
      </c>
      <c r="KQ243" t="s">
        <v>0</v>
      </c>
      <c r="KR243" s="318" t="s">
        <v>0</v>
      </c>
      <c r="NF243" t="s">
        <v>0</v>
      </c>
      <c r="PT243" s="213"/>
    </row>
    <row r="244" spans="14:436" x14ac:dyDescent="0.25">
      <c r="N244" t="s">
        <v>0</v>
      </c>
      <c r="FF244" s="213"/>
      <c r="PT244" s="213"/>
    </row>
    <row r="245" spans="14:436" x14ac:dyDescent="0.25">
      <c r="N245" t="s">
        <v>0</v>
      </c>
      <c r="FF245" s="213"/>
      <c r="PT245" s="213"/>
    </row>
    <row r="246" spans="14:436" x14ac:dyDescent="0.25">
      <c r="FF246" s="213"/>
      <c r="JT246" t="s">
        <v>0</v>
      </c>
      <c r="KQ246" t="s">
        <v>0</v>
      </c>
      <c r="PT246" s="213"/>
    </row>
    <row r="247" spans="14:436" x14ac:dyDescent="0.25">
      <c r="FF247" s="213"/>
      <c r="PT247" s="213"/>
    </row>
    <row r="248" spans="14:436" x14ac:dyDescent="0.25">
      <c r="FF248" s="213"/>
      <c r="PT248" s="213"/>
    </row>
    <row r="249" spans="14:436" ht="15.75" thickBot="1" x14ac:dyDescent="0.3">
      <c r="N249" t="s">
        <v>0</v>
      </c>
      <c r="FF249" s="213"/>
      <c r="HH249" t="s">
        <v>0</v>
      </c>
      <c r="JT249" t="s">
        <v>0</v>
      </c>
      <c r="JU249" t="s">
        <v>0</v>
      </c>
      <c r="JV249" t="s">
        <v>0</v>
      </c>
      <c r="KQ249" t="s">
        <v>0</v>
      </c>
      <c r="LL249" t="s">
        <v>0</v>
      </c>
      <c r="PT249" s="213"/>
    </row>
    <row r="250" spans="14:436" ht="15.75" thickBot="1" x14ac:dyDescent="0.3">
      <c r="N250" t="s">
        <v>0</v>
      </c>
      <c r="FF250" s="218"/>
      <c r="FG250" s="218"/>
      <c r="FH250" s="218"/>
      <c r="FI250" s="218"/>
      <c r="FJ250" s="218"/>
      <c r="FK250" s="218"/>
      <c r="FL250" s="218"/>
      <c r="FM250" s="218"/>
      <c r="FN250" s="218"/>
      <c r="FO250" s="218"/>
      <c r="FP250" s="218"/>
      <c r="FQ250" s="218"/>
      <c r="FR250" s="218"/>
      <c r="FS250" s="218"/>
      <c r="FT250" s="218"/>
      <c r="FU250" s="218"/>
      <c r="FV250" s="218"/>
      <c r="FW250" s="218"/>
      <c r="FX250" s="218"/>
      <c r="FY250" s="218"/>
      <c r="FZ250" s="218"/>
      <c r="GA250" s="218"/>
      <c r="GB250" s="218"/>
      <c r="GC250" s="218"/>
      <c r="GD250" s="218"/>
      <c r="GE250" s="218"/>
      <c r="GF250" s="218"/>
      <c r="GG250" s="218"/>
      <c r="GH250" s="218"/>
      <c r="GI250" s="218"/>
      <c r="GJ250" s="218"/>
      <c r="GK250" s="218"/>
      <c r="GL250" s="218"/>
      <c r="GM250" s="218"/>
      <c r="GN250" s="218"/>
      <c r="GO250" s="218"/>
      <c r="GP250" s="218"/>
      <c r="GQ250" s="218"/>
      <c r="GR250" s="218"/>
      <c r="GS250" s="218"/>
      <c r="GT250" s="218"/>
      <c r="GU250" s="218"/>
      <c r="GV250" s="218"/>
      <c r="GW250" s="218"/>
      <c r="GX250" s="218"/>
      <c r="GY250" s="218"/>
      <c r="GZ250" s="218"/>
      <c r="HA250" s="218"/>
      <c r="HB250" s="218"/>
      <c r="HC250" s="218"/>
      <c r="HD250" s="218"/>
      <c r="HE250" s="218" t="s">
        <v>0</v>
      </c>
      <c r="HF250" s="218"/>
      <c r="HG250" s="218"/>
      <c r="HH250" s="218"/>
      <c r="HI250" s="218"/>
      <c r="HJ250" s="218"/>
      <c r="HK250" s="218" t="s">
        <v>0</v>
      </c>
      <c r="HL250" s="218"/>
      <c r="HM250" s="218"/>
      <c r="HN250" s="218"/>
      <c r="HO250" s="218" t="s">
        <v>0</v>
      </c>
      <c r="HP250" s="218"/>
      <c r="HQ250" s="218"/>
      <c r="HR250" s="218"/>
      <c r="HS250" s="218"/>
      <c r="HT250" s="218"/>
      <c r="HU250" s="218"/>
      <c r="HV250" s="218"/>
      <c r="HW250" s="218"/>
      <c r="HX250" s="218"/>
      <c r="HY250" s="218"/>
      <c r="HZ250" s="218"/>
      <c r="IA250" s="218"/>
      <c r="IB250" s="218"/>
      <c r="IC250" s="218"/>
      <c r="ID250" s="218"/>
      <c r="IE250" s="218"/>
      <c r="IF250" s="218" t="s">
        <v>0</v>
      </c>
      <c r="IG250" s="218"/>
      <c r="IH250" s="218"/>
      <c r="II250" s="218"/>
      <c r="IJ250" s="218"/>
      <c r="IK250" s="218"/>
      <c r="IL250" s="218"/>
      <c r="IM250" s="218"/>
      <c r="IN250" s="218"/>
      <c r="IO250" s="218"/>
      <c r="IP250" s="218"/>
      <c r="IQ250" s="218"/>
      <c r="IR250" s="218"/>
      <c r="IS250" s="218"/>
      <c r="IT250" s="218"/>
      <c r="IU250" s="218"/>
      <c r="IV250" s="218"/>
      <c r="IW250" s="218"/>
      <c r="IX250" s="218"/>
      <c r="IY250" s="218"/>
      <c r="IZ250" s="218"/>
      <c r="JA250" s="218"/>
      <c r="JB250" s="218"/>
      <c r="JC250" s="218"/>
      <c r="JD250" s="218"/>
      <c r="JE250" s="218"/>
      <c r="JF250" s="218"/>
      <c r="JG250" s="218"/>
      <c r="JH250" s="218"/>
      <c r="JI250" s="218"/>
      <c r="JJ250" s="218"/>
      <c r="JK250" s="218"/>
      <c r="JL250" s="218"/>
      <c r="JM250" s="218"/>
      <c r="JN250" s="218"/>
      <c r="JO250" s="218"/>
      <c r="JP250" s="218"/>
      <c r="JQ250" s="218"/>
      <c r="JR250" s="218"/>
      <c r="JS250" s="218"/>
      <c r="JT250" s="218"/>
      <c r="JU250" s="218"/>
      <c r="JV250" s="218"/>
      <c r="JW250" s="218"/>
      <c r="JX250" s="218"/>
      <c r="JY250" s="218"/>
      <c r="JZ250" s="218"/>
      <c r="KA250" s="218"/>
      <c r="KB250" s="218"/>
      <c r="KC250" s="218"/>
      <c r="KD250" s="218"/>
      <c r="KE250" s="218"/>
      <c r="KF250" s="218"/>
      <c r="KG250" s="218"/>
      <c r="KH250" s="218"/>
      <c r="KI250" s="218"/>
      <c r="KJ250" s="218"/>
      <c r="KK250" s="218"/>
      <c r="KL250" s="218"/>
      <c r="KM250" s="218"/>
      <c r="KN250" s="218"/>
      <c r="KO250" s="218"/>
      <c r="KP250" s="218"/>
      <c r="KQ250" s="218"/>
      <c r="KR250" s="218"/>
      <c r="KS250" s="218"/>
      <c r="KT250" s="218"/>
      <c r="KU250" s="218"/>
      <c r="KV250" s="218"/>
      <c r="KW250" s="218"/>
      <c r="KX250" s="218"/>
      <c r="KY250" s="218" t="s">
        <v>0</v>
      </c>
      <c r="KZ250" s="218"/>
      <c r="LA250" s="218"/>
      <c r="LB250" s="218"/>
      <c r="LC250" s="218"/>
      <c r="LD250" s="218"/>
      <c r="LE250" s="218"/>
      <c r="LF250" s="218"/>
      <c r="LG250" s="218"/>
      <c r="LH250" s="218"/>
      <c r="LI250" s="218"/>
      <c r="LJ250" s="218"/>
      <c r="LK250" s="218"/>
      <c r="LL250" s="218"/>
      <c r="LM250" s="218"/>
      <c r="LN250" s="218"/>
      <c r="LO250" s="218"/>
      <c r="LP250" s="218" t="s">
        <v>0</v>
      </c>
      <c r="LQ250" s="218"/>
      <c r="LR250" s="218"/>
      <c r="LS250" s="218"/>
      <c r="LT250" s="218"/>
      <c r="LU250" s="218"/>
      <c r="LV250" s="218"/>
      <c r="LW250" s="218"/>
      <c r="LX250" s="218"/>
      <c r="LY250" s="218"/>
      <c r="LZ250" s="218"/>
      <c r="MA250" s="218"/>
      <c r="MB250" s="218"/>
      <c r="MC250" s="218"/>
      <c r="MD250" s="218"/>
      <c r="ME250" s="218"/>
      <c r="MF250" s="218"/>
      <c r="MG250" s="218"/>
      <c r="MH250" s="218"/>
      <c r="MI250" s="218"/>
      <c r="MJ250" s="218"/>
      <c r="MK250" s="218"/>
      <c r="ML250" s="218" t="s">
        <v>0</v>
      </c>
      <c r="MM250" s="218" t="s">
        <v>0</v>
      </c>
      <c r="MN250" s="218" t="s">
        <v>0</v>
      </c>
      <c r="MO250" s="218"/>
      <c r="MP250" s="218" t="s">
        <v>0</v>
      </c>
      <c r="MQ250" s="218" t="s">
        <v>0</v>
      </c>
      <c r="MR250" s="218"/>
      <c r="MS250" s="218" t="s">
        <v>0</v>
      </c>
      <c r="MT250" s="218" t="s">
        <v>0</v>
      </c>
      <c r="MU250" s="218"/>
      <c r="MV250" s="218" t="s">
        <v>0</v>
      </c>
      <c r="MW250" s="218"/>
      <c r="MX250" s="218"/>
      <c r="MY250" s="218" t="s">
        <v>0</v>
      </c>
      <c r="MZ250" s="218"/>
      <c r="NA250" s="218"/>
      <c r="NB250" s="218"/>
      <c r="NC250" s="218"/>
      <c r="ND250" s="218"/>
      <c r="NE250" s="218"/>
      <c r="NF250" s="218"/>
      <c r="NG250" s="218"/>
      <c r="NH250" s="218"/>
      <c r="NI250" s="218"/>
      <c r="NJ250" s="218"/>
      <c r="NK250" s="218"/>
      <c r="NL250" s="218"/>
      <c r="NM250" s="218"/>
      <c r="NN250" s="218"/>
      <c r="NO250" s="218"/>
      <c r="NP250" s="218"/>
      <c r="NQ250" s="218"/>
      <c r="NR250" s="218"/>
      <c r="NS250" s="218"/>
      <c r="NT250" s="218"/>
      <c r="NU250" s="218"/>
      <c r="NV250" s="218"/>
      <c r="NW250" s="218"/>
      <c r="NX250" s="218"/>
      <c r="NY250" s="218"/>
      <c r="NZ250" s="218"/>
      <c r="OA250" s="218"/>
      <c r="OB250" s="218"/>
      <c r="OC250" s="218"/>
      <c r="OD250" s="218"/>
      <c r="OE250" s="218"/>
      <c r="OF250" s="218"/>
      <c r="OG250" s="218"/>
      <c r="OH250" s="218"/>
      <c r="OI250" s="218"/>
      <c r="OJ250" s="218"/>
      <c r="OK250" s="218"/>
      <c r="OL250" s="218"/>
      <c r="OM250" s="218"/>
      <c r="ON250" s="218"/>
      <c r="OO250" s="218"/>
      <c r="OP250" s="218"/>
      <c r="OQ250" s="218"/>
      <c r="OR250" s="218"/>
      <c r="OS250" s="218"/>
      <c r="OT250" s="218"/>
      <c r="OU250" s="218"/>
      <c r="OV250" s="218"/>
      <c r="OW250" s="218"/>
      <c r="OX250" s="218"/>
      <c r="OY250" s="218"/>
      <c r="OZ250" s="218"/>
      <c r="PA250" s="218"/>
      <c r="PB250" s="218"/>
      <c r="PC250" s="218"/>
      <c r="PD250" s="218"/>
      <c r="PE250" s="218"/>
      <c r="PF250" s="218"/>
      <c r="PG250" s="218"/>
      <c r="PH250" s="218"/>
      <c r="PI250" s="218"/>
      <c r="PJ250" s="218"/>
      <c r="PK250" s="218"/>
      <c r="PL250" s="218"/>
      <c r="PM250" s="218"/>
      <c r="PN250" s="218"/>
      <c r="PO250" s="218"/>
      <c r="PP250" s="218"/>
      <c r="PQ250" s="218"/>
      <c r="PR250" s="218"/>
      <c r="PS250" s="214"/>
      <c r="PT250" s="213"/>
    </row>
    <row r="251" spans="14:436" ht="15.75" thickBot="1" x14ac:dyDescent="0.3">
      <c r="N251" t="s">
        <v>0</v>
      </c>
      <c r="FK251" t="s">
        <v>0</v>
      </c>
      <c r="GG251" t="s">
        <v>0</v>
      </c>
      <c r="HA251" t="s">
        <v>0</v>
      </c>
      <c r="HB251" t="s">
        <v>0</v>
      </c>
      <c r="HH251" s="179">
        <v>43892</v>
      </c>
      <c r="HI251" s="179">
        <v>43893</v>
      </c>
      <c r="HJ251" s="179">
        <v>43894</v>
      </c>
      <c r="HK251" s="179">
        <v>43895</v>
      </c>
      <c r="HL251" s="179">
        <v>43896</v>
      </c>
      <c r="HM251" s="179">
        <v>43899</v>
      </c>
      <c r="HN251" s="179">
        <v>43900</v>
      </c>
      <c r="HO251" s="179">
        <v>43901</v>
      </c>
      <c r="HP251" s="179">
        <v>43902</v>
      </c>
      <c r="HQ251" s="179">
        <v>43903</v>
      </c>
      <c r="HR251" s="179">
        <v>43906</v>
      </c>
      <c r="HS251" s="179">
        <v>43907</v>
      </c>
      <c r="HT251" s="179">
        <v>43908</v>
      </c>
      <c r="HU251" s="179">
        <v>43909</v>
      </c>
      <c r="HV251" s="179">
        <v>43910</v>
      </c>
      <c r="HW251" s="179">
        <v>43913</v>
      </c>
      <c r="HX251" s="179">
        <v>43914</v>
      </c>
      <c r="HY251" s="179">
        <v>43915</v>
      </c>
      <c r="HZ251" s="179">
        <v>43916</v>
      </c>
      <c r="IA251" s="179">
        <v>43917</v>
      </c>
      <c r="IB251" s="179">
        <v>43920</v>
      </c>
      <c r="IC251" s="179">
        <v>43921</v>
      </c>
      <c r="ID251" s="179">
        <v>43922</v>
      </c>
      <c r="IE251" s="179">
        <v>43923</v>
      </c>
      <c r="IF251" s="179">
        <v>43924</v>
      </c>
      <c r="IG251" s="179">
        <v>43927</v>
      </c>
      <c r="IH251" s="179">
        <v>43928</v>
      </c>
      <c r="II251" s="179">
        <v>43929</v>
      </c>
      <c r="IJ251" s="179">
        <v>43930</v>
      </c>
      <c r="IK251" s="179">
        <v>43931</v>
      </c>
      <c r="IL251" s="179">
        <v>43934</v>
      </c>
      <c r="IM251" s="179">
        <v>43935</v>
      </c>
      <c r="IN251" s="179">
        <v>43936</v>
      </c>
      <c r="IO251" s="179">
        <v>43937</v>
      </c>
      <c r="IP251" s="179">
        <v>43938</v>
      </c>
      <c r="IQ251" s="179">
        <v>43941</v>
      </c>
      <c r="IR251" s="179">
        <v>43942</v>
      </c>
      <c r="IS251" s="179">
        <v>43943</v>
      </c>
      <c r="IT251" s="179">
        <v>43944</v>
      </c>
      <c r="IU251" s="179">
        <v>43945</v>
      </c>
      <c r="IV251" s="179">
        <v>43948</v>
      </c>
      <c r="IW251" s="179">
        <v>43949</v>
      </c>
      <c r="IX251" s="179">
        <v>43950</v>
      </c>
      <c r="IY251" s="179">
        <v>43951</v>
      </c>
      <c r="IZ251" s="179">
        <v>43952</v>
      </c>
      <c r="JA251" s="179">
        <v>43955</v>
      </c>
      <c r="JB251" s="179">
        <v>43956</v>
      </c>
      <c r="JC251" s="179">
        <v>43957</v>
      </c>
      <c r="JD251" s="179">
        <v>43958</v>
      </c>
      <c r="JE251" s="179">
        <v>43959</v>
      </c>
      <c r="JF251" s="179">
        <v>43962</v>
      </c>
      <c r="JG251" s="179">
        <v>43963</v>
      </c>
      <c r="JH251" s="179">
        <v>43964</v>
      </c>
      <c r="JI251" s="179">
        <v>43965</v>
      </c>
      <c r="JJ251" s="179">
        <v>43966</v>
      </c>
      <c r="JK251" s="179">
        <v>43969</v>
      </c>
      <c r="JL251" s="179">
        <v>43970</v>
      </c>
      <c r="JM251" s="179">
        <v>43971</v>
      </c>
      <c r="JN251" s="179">
        <v>43972</v>
      </c>
      <c r="JO251" s="179">
        <v>43973</v>
      </c>
      <c r="JP251" s="179">
        <v>43976</v>
      </c>
      <c r="JQ251" s="179">
        <v>43977</v>
      </c>
      <c r="JR251" s="179">
        <v>43978</v>
      </c>
      <c r="JS251" s="179">
        <v>43979</v>
      </c>
      <c r="JT251" s="179">
        <v>43980</v>
      </c>
      <c r="JU251" s="179">
        <v>43983</v>
      </c>
      <c r="JV251" s="179">
        <v>43984</v>
      </c>
      <c r="JW251" s="179">
        <v>43985</v>
      </c>
      <c r="JX251" s="179">
        <v>43986</v>
      </c>
      <c r="JY251" s="179">
        <v>43987</v>
      </c>
      <c r="JZ251" s="179">
        <v>43990</v>
      </c>
      <c r="KA251" s="179">
        <v>43991</v>
      </c>
      <c r="KB251" s="179">
        <v>43992</v>
      </c>
      <c r="KC251" s="179">
        <v>43993</v>
      </c>
      <c r="KD251" s="179">
        <v>43994</v>
      </c>
      <c r="KE251" s="179">
        <v>43997</v>
      </c>
      <c r="KF251" s="179">
        <v>43998</v>
      </c>
      <c r="KG251" s="179">
        <v>43999</v>
      </c>
      <c r="KH251" s="179">
        <v>44000</v>
      </c>
      <c r="KI251" s="179">
        <v>44001</v>
      </c>
      <c r="KJ251" s="179">
        <v>44004</v>
      </c>
      <c r="KK251" s="179">
        <v>44005</v>
      </c>
      <c r="KL251" s="179">
        <v>44006</v>
      </c>
      <c r="KM251" s="179">
        <v>44007</v>
      </c>
      <c r="KN251" s="179">
        <v>44008</v>
      </c>
      <c r="KO251" s="179">
        <v>44011</v>
      </c>
      <c r="KP251" s="179">
        <v>44012</v>
      </c>
      <c r="KQ251" s="179">
        <v>44013</v>
      </c>
      <c r="KR251" s="179">
        <v>44014</v>
      </c>
      <c r="KS251" s="179">
        <v>44015</v>
      </c>
      <c r="KT251" s="179">
        <v>44018</v>
      </c>
      <c r="KU251" s="179">
        <v>44019</v>
      </c>
      <c r="KV251" s="179">
        <v>44020</v>
      </c>
      <c r="KW251" s="179">
        <v>44021</v>
      </c>
      <c r="KX251" s="179">
        <v>44022</v>
      </c>
      <c r="KY251" s="179">
        <v>44025</v>
      </c>
      <c r="KZ251" s="179">
        <v>44026</v>
      </c>
      <c r="LA251" s="179">
        <v>44027</v>
      </c>
      <c r="LB251" s="179">
        <v>44028</v>
      </c>
      <c r="LC251" s="179">
        <v>44029</v>
      </c>
      <c r="LD251" s="179">
        <v>44032</v>
      </c>
      <c r="LE251" s="179">
        <v>44033</v>
      </c>
      <c r="LF251" s="179">
        <v>44034</v>
      </c>
      <c r="LG251" s="179">
        <v>44035</v>
      </c>
      <c r="LH251" s="179">
        <v>44036</v>
      </c>
      <c r="LI251" s="179">
        <v>44039</v>
      </c>
      <c r="LJ251" s="179">
        <v>44040</v>
      </c>
      <c r="LK251" s="179">
        <v>44041</v>
      </c>
      <c r="LL251" s="179">
        <v>44042</v>
      </c>
      <c r="LM251" s="179">
        <v>44043</v>
      </c>
      <c r="LN251" s="300">
        <v>44046</v>
      </c>
      <c r="LO251" s="301">
        <v>44047</v>
      </c>
      <c r="LP251" s="301">
        <v>44048</v>
      </c>
      <c r="LQ251" s="301">
        <v>44049</v>
      </c>
      <c r="LR251" s="301">
        <v>44050</v>
      </c>
      <c r="LS251" s="301">
        <v>44053</v>
      </c>
      <c r="LT251" s="301">
        <v>44054</v>
      </c>
      <c r="LU251" s="301">
        <v>44055</v>
      </c>
      <c r="LV251" s="301">
        <v>44056</v>
      </c>
      <c r="LW251" s="301">
        <v>44057</v>
      </c>
      <c r="LX251" s="301">
        <v>44060</v>
      </c>
      <c r="LY251" s="301">
        <v>44061</v>
      </c>
      <c r="LZ251" s="301">
        <v>44062</v>
      </c>
      <c r="MA251" s="301">
        <v>44063</v>
      </c>
      <c r="MB251" s="301">
        <v>44064</v>
      </c>
      <c r="MC251" s="301">
        <v>44067</v>
      </c>
      <c r="MD251" s="301">
        <v>44068</v>
      </c>
      <c r="ME251" s="301">
        <v>44069</v>
      </c>
      <c r="MF251" s="301">
        <v>44070</v>
      </c>
      <c r="MG251" s="301">
        <v>44071</v>
      </c>
      <c r="MH251" s="302">
        <v>44074</v>
      </c>
      <c r="MI251" s="300">
        <v>44075</v>
      </c>
      <c r="MJ251" s="301">
        <v>44076</v>
      </c>
      <c r="MK251" s="301">
        <v>44077</v>
      </c>
      <c r="ML251" s="301">
        <v>44078</v>
      </c>
      <c r="MM251" s="301">
        <v>44081</v>
      </c>
      <c r="MN251" s="301">
        <v>44082</v>
      </c>
      <c r="MO251" s="301">
        <v>44083</v>
      </c>
      <c r="MP251" s="301">
        <v>44084</v>
      </c>
      <c r="MQ251" s="301">
        <v>44085</v>
      </c>
      <c r="MR251" s="301">
        <v>44088</v>
      </c>
      <c r="MS251" s="301">
        <v>44089</v>
      </c>
      <c r="MT251" s="301">
        <v>44090</v>
      </c>
      <c r="MU251" s="301">
        <v>44091</v>
      </c>
      <c r="MV251" s="301">
        <v>44092</v>
      </c>
      <c r="MW251" s="301">
        <v>44095</v>
      </c>
      <c r="MX251" s="301">
        <v>44096</v>
      </c>
      <c r="MY251" s="301">
        <v>44097</v>
      </c>
      <c r="MZ251" s="301">
        <v>44098</v>
      </c>
      <c r="NA251" s="301">
        <v>44099</v>
      </c>
      <c r="NB251" s="301">
        <v>44102</v>
      </c>
      <c r="NC251" s="301">
        <v>44103</v>
      </c>
      <c r="ND251" s="302">
        <v>44104</v>
      </c>
      <c r="NG251" t="s">
        <v>0</v>
      </c>
    </row>
    <row r="252" spans="14:436" ht="15.75" thickBot="1" x14ac:dyDescent="0.3">
      <c r="CO252" t="s">
        <v>0</v>
      </c>
      <c r="GW252" t="s">
        <v>0</v>
      </c>
      <c r="HB252" t="s">
        <v>0</v>
      </c>
      <c r="HH252" s="287">
        <f>SUM(HH184,HH177,HH198,HH212,HH205,HH219,HH191,HH226)</f>
        <v>1146</v>
      </c>
      <c r="HI252" s="288">
        <f>SUM(HI184,HI177,HI198,HI212,HI205,HI219,HI191,HI226)</f>
        <v>1122</v>
      </c>
      <c r="HJ252" s="288">
        <f>SUM(HJ184,HJ177,HJ198,HJ212,HJ205,HJ219,HJ191,HJ226)</f>
        <v>-1810</v>
      </c>
      <c r="HK252" s="288">
        <f>SUM(HK184,HK177,HK198,HK212,HK205,HK219,HK191,HK226)</f>
        <v>3210</v>
      </c>
      <c r="HL252" s="288">
        <f>SUM(HL184,HL177,HL198,HL212,HL205,HL219,HL191,HL226)</f>
        <v>896</v>
      </c>
      <c r="HM252" s="288">
        <f>SUM(HM184,HM177,HM198,HM212,HM205,HM219,HM191,HM226)</f>
        <v>7564</v>
      </c>
      <c r="HN252" s="288">
        <f>SUM(HN184,HN177,HN198,HN212,HN205,HN219,HN191,HN226)</f>
        <v>-3936</v>
      </c>
      <c r="HO252" s="288">
        <f>SUM(HO184,HO177,HO198,HO212,HO205,HO219,HO191,HO226)</f>
        <v>1852</v>
      </c>
      <c r="HP252" s="288">
        <f>SUM(HP184,HP177,HP198,HP212,HP205,HP219,HP191,HP226)</f>
        <v>6436</v>
      </c>
      <c r="HQ252" s="288">
        <f>SUM(HQ184,HQ177,HQ198,HQ212,HQ205,HQ219,HQ191,HQ226)</f>
        <v>-1044</v>
      </c>
      <c r="HR252" s="288">
        <f>SUM(HR184,HR177,HR198,HR212,HR205,HR219,HR191,HR226)</f>
        <v>4726</v>
      </c>
      <c r="HS252" s="288">
        <f>SUM(HS184,HS177,HS198,HS212,HS205,HS219,HS191,HS226)</f>
        <v>1486</v>
      </c>
      <c r="HT252" s="288">
        <f>SUM(HT184,HT177,HT198,HT212,HT205,HT219,HT191,HT226)</f>
        <v>8832</v>
      </c>
      <c r="HU252" s="288">
        <f>SUM(HU184,HU177,HU198,HU212,HU205,HU219,HU191,HU226)</f>
        <v>-2850</v>
      </c>
      <c r="HV252" s="288">
        <f>SUM(HV184,HV177,HV198,HV212,HV205,HV219,HV191,HV226)</f>
        <v>-2498</v>
      </c>
      <c r="HW252" s="288">
        <f>SUM(HW184,HW177,HW198,HW212,HW205,HW219,HW191,HW226)</f>
        <v>-132</v>
      </c>
      <c r="HX252" s="288">
        <f>SUM(HX184,HX177,HX198,HX212,HX205,HX219,HX191,HX226)</f>
        <v>-3954</v>
      </c>
      <c r="HY252" s="288">
        <f>SUM(HY184,HY177,HY198,HY212,HY205,HY219,HY191,HY226)</f>
        <v>1524</v>
      </c>
      <c r="HZ252" s="288">
        <f>SUM(HZ184,HZ177,HZ198,HZ212,HZ205,HZ219,HZ191,HZ226)</f>
        <v>-3072</v>
      </c>
      <c r="IA252" s="288">
        <f>SUM(IA184,IA177,IA198,IA212,IA205,IA219,IA191,IA226)</f>
        <v>1792</v>
      </c>
      <c r="IB252" s="288">
        <f>SUM(IB184,IB177,IB198,IB212,IB205,IB219,IB191,IB226)</f>
        <v>-263</v>
      </c>
      <c r="IC252" s="289">
        <f>SUM(IC184,IC177,IC198,IC212,IC205,IC219,IC191,IC226)</f>
        <v>-362</v>
      </c>
      <c r="ID252" s="287">
        <f>SUM(ID184,ID177,ID198,ID212,ID205,ID219,ID191,ID226)</f>
        <v>1708</v>
      </c>
      <c r="IE252" s="288">
        <f>SUM(IE184,IE177,IE198,IE212,IE205,IE219,IE191,IE226)</f>
        <v>426</v>
      </c>
      <c r="IF252" s="288">
        <f>SUM(IF184,IF177,IF198,IF212,IF205,IF219,IF191,IF226)</f>
        <v>-760</v>
      </c>
      <c r="IG252" s="288">
        <f>SUM(IG184,IG177,IG198,IG212,IG205,IG219,IG191,IG226)</f>
        <v>-284</v>
      </c>
      <c r="IH252" s="288">
        <f>SUM(IH184,IH177,IH198,IH212,IH205,IH219,IH191,IH226)</f>
        <v>1054</v>
      </c>
      <c r="II252" s="288">
        <f>SUM(II184,II177,II198,II212,II205,II219,II191,II226)</f>
        <v>1960</v>
      </c>
      <c r="IJ252" s="288">
        <f>SUM(IJ184,IJ177,IJ198,IJ212,IJ205,IJ219,IJ191,IJ226)</f>
        <v>1624</v>
      </c>
      <c r="IK252" s="288">
        <f>SUM(IK184,IK177,IK198,IK212,IK205,IK219,IK191,IK226)</f>
        <v>12</v>
      </c>
      <c r="IL252" s="288">
        <f>SUM(IL184,IL177,IL198,IL212,IL205,IL219,IL191,IL226)</f>
        <v>1140</v>
      </c>
      <c r="IM252" s="288">
        <f>SUM(IM184,IM177,IM198,IM212,IM205,IM219,IM191,IM226)</f>
        <v>1042</v>
      </c>
      <c r="IN252" s="288">
        <f>SUM(IN184,IN177,IN198,IN212,IN205,IN219,IN191,IN226)</f>
        <v>-2464</v>
      </c>
      <c r="IO252" s="288">
        <f>SUM(IO184,IO177,IO198,IO212,IO205,IO219,IO191,IO226)</f>
        <v>50</v>
      </c>
      <c r="IP252" s="288">
        <f>SUM(IP184,IP177,IP198,IP212,IP205,IP219,IP191,IP226)</f>
        <v>-272</v>
      </c>
      <c r="IQ252" s="288">
        <f>SUM(IQ184,IQ177,IQ198,IQ212,IQ205,IQ219,IQ191,IQ226)</f>
        <v>184</v>
      </c>
      <c r="IR252" s="288">
        <f>SUM(IR184,IR177,IR198,IR212,IR205,IR219,IR191,IR226)</f>
        <v>722</v>
      </c>
      <c r="IS252" s="288">
        <f>SUM(IS184,IS177,IS198,IS212,IS205,IS219,IS191,IS226)</f>
        <v>778</v>
      </c>
      <c r="IT252" s="288">
        <f>SUM(IT184,IT177,IT198,IT212,IT205,IT219,IT191,IT226)</f>
        <v>806</v>
      </c>
      <c r="IU252" s="288">
        <f>SUM(IU184,IU177,IU198,IU212,IU205,IU219,IU191,IU226)</f>
        <v>-148</v>
      </c>
      <c r="IV252" s="288">
        <f>SUM(IV184,IV177,IV198,IV212,IV205,IV219,IV191,IV226)</f>
        <v>1396</v>
      </c>
      <c r="IW252" s="288">
        <f>SUM(IW184,IW177,IW198,IW212,IW205,IW219,IW191,IW226)</f>
        <v>1300</v>
      </c>
      <c r="IX252" s="288">
        <f>SUM(IX184,IX177,IX198,IX212,IX205,IX219,IX191,IX226)</f>
        <v>2138</v>
      </c>
      <c r="IY252" s="289">
        <f>SUM(IY184,IY177,IY198,IY212,IY205,IY219,IY191,IY226)</f>
        <v>-3430</v>
      </c>
      <c r="IZ252" s="287">
        <f>SUM(IZ184,IZ177,IZ198,IZ212,IZ205,IZ219,IZ191,IZ226)</f>
        <v>-1598</v>
      </c>
      <c r="JA252" s="288">
        <f>SUM(JA184,JA177,JA198,JA212,JA205,JA219,JA191,JA226)</f>
        <v>42</v>
      </c>
      <c r="JB252" s="288">
        <f>SUM(JB184,JB177,JB198,JB212,JB205,JB219,JB191,JB226)</f>
        <v>1254</v>
      </c>
      <c r="JC252" s="288">
        <f>SUM(JC184,JC177,JC198,JC212,JC205,JC219,JC191,JC226)</f>
        <v>1620</v>
      </c>
      <c r="JD252" s="288">
        <f>SUM(JD184,JD177,JD198,JD212,JD205,JD219,JD191,JD226)</f>
        <v>3060</v>
      </c>
      <c r="JE252" s="288">
        <f>SUM(JE184,JE177,JE198,JE212,JE205,JE219,JE191,JE226)</f>
        <v>778</v>
      </c>
      <c r="JF252" s="288">
        <f>SUM(JF184,JF177,JF198,JF212,JF205,JF219,JF191,JF226)</f>
        <v>-302</v>
      </c>
      <c r="JG252" s="288">
        <f>SUM(JG184,JG177,JG198,JG212,JG205,JG219,JG191,JG226)</f>
        <v>-394</v>
      </c>
      <c r="JH252" s="288">
        <f>SUM(JH184,JH177,JH198,JH212,JH205,JH219,JH191,JH226)</f>
        <v>-574</v>
      </c>
      <c r="JI252" s="288">
        <f>SUM(JI184,JI177,JI198,JI212,JI205,JI219,JI191,JI226)</f>
        <v>376</v>
      </c>
      <c r="JJ252" s="288">
        <f>SUM(JJ184,JJ177,JJ198,JJ212,JJ205,JJ219,JJ191,JJ226)</f>
        <v>2534</v>
      </c>
      <c r="JK252" s="288">
        <f>SUM(JK184,JK177,JK198,JK212,JK205,JK219,JK191,JK226)</f>
        <v>-1222</v>
      </c>
      <c r="JL252" s="288">
        <f>SUM(JL184,JL177,JL198,JL212,JL205,JL219,JL191,JL226)</f>
        <v>-654</v>
      </c>
      <c r="JM252" s="288">
        <f>SUM(JM184,JM177,JM198,JM212,JM205,JM219,JM191,JM226)</f>
        <v>2362</v>
      </c>
      <c r="JN252" s="288">
        <f>SUM(JN184,JN177,JN198,JN212,JN205,JN219,JN191,JN226)</f>
        <v>-714</v>
      </c>
      <c r="JO252" s="288">
        <f>SUM(JO184,JO177,JO198,JO212,JO205,JO219,JO191,JO226)</f>
        <v>-682</v>
      </c>
      <c r="JP252" s="288">
        <f>SUM(JP184,JP177,JP198,JP212,JP205,JP219,JP191,JP226)</f>
        <v>126</v>
      </c>
      <c r="JQ252" s="288">
        <f>SUM(JQ184,JQ177,JQ198,JQ212,JQ205,JQ219,JQ191,JQ226)</f>
        <v>2942</v>
      </c>
      <c r="JR252" s="288">
        <f>SUM(JR184,JR177,JR198,JR212,JR205,JR219,JR191,JR226)</f>
        <v>878</v>
      </c>
      <c r="JS252" s="288">
        <f>SUM(JS184,JS177,JS198,JS212,JS205,JS219,JS191,JS226)</f>
        <v>-24</v>
      </c>
      <c r="JT252" s="289">
        <f>SUM(JT184,JT177,JT198,JT212,JT205,JT219,JT191,JT226)</f>
        <v>150</v>
      </c>
      <c r="JU252" s="287">
        <f>SUM(JU184,JU177,JU198,JU212,JU205,JU219,JU191,JU226)</f>
        <v>2520</v>
      </c>
      <c r="JV252" s="288">
        <f>SUM(JV184,JV177,JV198,JV212,JV205,JV219,JV191,JV226)</f>
        <v>3136</v>
      </c>
      <c r="JW252" s="288">
        <f>SUM(JW184,JW177,JW198,JW212,JW205,JW219,JW191,JW226)</f>
        <v>828</v>
      </c>
      <c r="JX252" s="288">
        <f>SUM(JX184,JX177,JX198,JX212,JX205,JX219,JX191,JX226)</f>
        <v>1060</v>
      </c>
      <c r="JY252" s="288">
        <f>SUM(JY184,JY177,JY198,JY212,JY205,JY219,JY191,JY226)</f>
        <v>1894</v>
      </c>
      <c r="JZ252" s="288">
        <f>SUM(JZ184,JZ177,JZ198,JZ212,JZ205,JZ219,JZ191,JZ226)</f>
        <v>722</v>
      </c>
      <c r="KA252" s="288">
        <f>SUM(KA184,KA177,KA198,KA212,KA205,KA219,KA191,KA226)</f>
        <v>-2722</v>
      </c>
      <c r="KB252" s="288">
        <f>SUM(KB184,KB177,KB198,KB212,KB205,KB219,KB191,KB226)</f>
        <v>-408</v>
      </c>
      <c r="KC252" s="288">
        <f>SUM(KC184,KC177,KC198,KC212,KC205,KC219,KC191,KC226)</f>
        <v>-1634</v>
      </c>
      <c r="KD252" s="288">
        <f>SUM(KD184,KD177,KD198,KD212,KD205,KD219,KD191,KD226)</f>
        <v>52</v>
      </c>
      <c r="KE252" s="288">
        <f>SUM(KE184,KE177,KE198,KE212,KE205,KE219,KE191,KE226)</f>
        <v>646</v>
      </c>
      <c r="KF252" s="288">
        <f>SUM(KF184,KF177,KF198,KF212,KF205,KF219,KF191,KF226)</f>
        <v>-896</v>
      </c>
      <c r="KG252" s="288">
        <f>SUM(KG184,KG177,KG198,KG212,KG205,KG219,KG191,KG226)</f>
        <v>970</v>
      </c>
      <c r="KH252" s="288">
        <f>SUM(KH184,KH177,KH198,KH212,KH205,KH219,KH191,KH226)</f>
        <v>794</v>
      </c>
      <c r="KI252" s="288">
        <f>SUM(KI184,KI177,KI198,KI212,KI205,KI219,KI191,KI226)</f>
        <v>1004</v>
      </c>
      <c r="KJ252" s="288">
        <f>SUM(KJ184,KJ177,KJ198,KJ212,KJ205,KJ219,KJ191,KJ226)</f>
        <v>-156</v>
      </c>
      <c r="KK252" s="288">
        <f>SUM(KK184,KK177,KK198,KK212,KK205,KK219,KK191,KK226)</f>
        <v>206</v>
      </c>
      <c r="KL252" s="288">
        <f>SUM(KL184,KL177,KL198,KL212,KL205,KL219,KL191,KL226)</f>
        <v>70</v>
      </c>
      <c r="KM252" s="288">
        <f>SUM(KM184,KM177,KM198,KM212,KM205,KM219,KM191,KM226)</f>
        <v>678</v>
      </c>
      <c r="KN252" s="288">
        <f>SUM(KN184,KN177,KN198,KN212,KN205,KN219,KN191,KN226)</f>
        <v>0</v>
      </c>
      <c r="KO252" s="288">
        <f>SUM(KO184,KO177,KO198,KO212,KO205,KO219,KO191,KO226)</f>
        <v>92</v>
      </c>
      <c r="KP252" s="289">
        <f>SUM(KP184,KP177,KP198,KP212,KP205,KP219,KP191,KP226)</f>
        <v>-570</v>
      </c>
      <c r="KQ252" s="287">
        <f>SUM(KQ184,KQ177,KQ198,KQ212,KQ205,KQ219,KQ191,KQ226)</f>
        <v>-492</v>
      </c>
      <c r="KR252" s="288">
        <f>SUM(KR184,KR177,KR198,KR212,KR205,KR219,KR191,KR226)</f>
        <v>100</v>
      </c>
      <c r="KS252" s="288">
        <f>SUM(KS184,KS177,KS198,KS212,KS205,KS219,KS191,KS226)</f>
        <v>824</v>
      </c>
      <c r="KT252" s="288">
        <f>SUM(KT184,KT177,KT198,KT212,KT205,KT219,KT191,KT226)</f>
        <v>444</v>
      </c>
      <c r="KU252" s="288">
        <f>SUM(KU184,KU177,KU198,KU212,KU205,KU219,KU191,KU226)</f>
        <v>864</v>
      </c>
      <c r="KV252" s="288">
        <f>SUM(KV184,KV177,KV198,KV212,KV205,KV219,KV191,KV226)</f>
        <v>358</v>
      </c>
      <c r="KW252" s="288">
        <f>SUM(KW184,KW177,KW198,KW212,KW205,KW219,KW191,KW226)</f>
        <v>380</v>
      </c>
      <c r="KX252" s="288">
        <f>SUM(KX184,KX177,KX198,KX212,KX205,KX219,KX191,KX226)</f>
        <v>-368</v>
      </c>
      <c r="KY252" s="288">
        <f>SUM(KY184,KY177,KY198,KY212,KY205,KY219,KY191,KY226)</f>
        <v>178</v>
      </c>
      <c r="KZ252" s="288">
        <f>SUM(KZ184,KZ177,KZ198,KZ212,KZ205,KZ219,KZ191,KZ226)</f>
        <v>664</v>
      </c>
      <c r="LA252" s="288">
        <f>SUM(LA184,LA177,LA198,LA212,LA205,LA219,LA191,LA226)</f>
        <v>322</v>
      </c>
      <c r="LB252" s="288">
        <f>SUM(LB184,LB177,LB198,LB212,LB205,LB219,LB191,LB226)</f>
        <v>4</v>
      </c>
      <c r="LC252" s="288">
        <f>SUM(LC184,LC177,LC198,LC212,LC205,LC219,LC191,LC226)</f>
        <v>358</v>
      </c>
      <c r="LD252" s="288">
        <f>SUM(LD184,LD177,LD198,LD212,LD205,LD219,LD191,LD226)</f>
        <v>1196</v>
      </c>
      <c r="LE252" s="288">
        <f>SUM(LE184,LE177,LE198,LE212,LE205,LE219,LE191,LE226)</f>
        <v>1462</v>
      </c>
      <c r="LF252" s="288">
        <f>SUM(LF184,LF177,LF198,LF212,LF205,LF219,LF191,LF226)</f>
        <v>736</v>
      </c>
      <c r="LG252" s="288">
        <f>SUM(LG184,LG177,LG198,LG212,LG205,LG219,LG191,LG226)</f>
        <v>-358</v>
      </c>
      <c r="LH252" s="288">
        <f>SUM(LH184,LH177,LH198,LH212,LH205,LH219,LH191,LH226)</f>
        <v>856</v>
      </c>
      <c r="LI252" s="288">
        <f>SUM(LI184,LI177,LI198,LI212,LI205,LI219,LI191,LI226)</f>
        <v>500</v>
      </c>
      <c r="LJ252" s="288">
        <f>SUM(LJ184,LJ177,LJ198,LJ212,LJ205,LJ219,LJ191,LJ226)</f>
        <v>688</v>
      </c>
      <c r="LK252" s="288">
        <f>SUM(LK184,LK177,LK198,LK212,LK205,LK219,LK191,LK226)</f>
        <v>1108</v>
      </c>
      <c r="LL252" s="288">
        <f>SUM(LL184,LL177,LL198,LL212,LL205,LL219,LL191,LL226)</f>
        <v>1690</v>
      </c>
      <c r="LM252" s="289">
        <f>SUM(LM184,LM177,LM198,LM212,LM205,LM219,LM191,LM226)</f>
        <v>810</v>
      </c>
      <c r="LN252" s="287">
        <f>SUM(LN184,LN177,LN198,LN212,LN205,LN219,LN191,LN226)</f>
        <v>0</v>
      </c>
      <c r="LO252" s="288">
        <f>SUM(LO184,LO177,LO198,LO212,LO205,LO219,LO191,LO226)</f>
        <v>-308</v>
      </c>
      <c r="LP252" s="288">
        <f>SUM(LP184,LP177,LP198,LP212,LP205,LP219,LP191,LP226)</f>
        <v>110</v>
      </c>
      <c r="LQ252" s="288">
        <f>SUM(LQ184,LQ177,LQ198,LQ212,LQ205,LQ219,LQ191,LQ226)</f>
        <v>344</v>
      </c>
      <c r="LR252" s="288">
        <f>SUM(LR184,LR177,LR198,LR212,LR205,LR219,LR191,LR226)</f>
        <v>564</v>
      </c>
      <c r="LS252" s="288">
        <f>SUM(LS184,LS177,LS198,LS212,LS205,LS219,LS191,LS226)</f>
        <v>-594</v>
      </c>
      <c r="LT252" s="288">
        <f>SUM(LT184,LT177,LT198,LT212,LT205,LT219,LT191,LT226)</f>
        <v>760</v>
      </c>
      <c r="LU252" s="288">
        <f>SUM(LU184,LU177,LU198,LU212,LU205,LU219,LU191,LU226)</f>
        <v>1214</v>
      </c>
      <c r="LV252" s="288">
        <f>SUM(LV184,LV177,LV198,LV212,LV205,LV219,LV191,LV226)</f>
        <v>1670</v>
      </c>
      <c r="LW252" s="288">
        <f>SUM(LW184,LW177,LW198,LW212,LW205,LW219,LW191,LW226)</f>
        <v>-290</v>
      </c>
      <c r="LX252" s="288">
        <f>SUM(LX184,LX177,LX198,LX212,LX205,LX219,LX191,LX226)</f>
        <v>114</v>
      </c>
      <c r="LY252" s="288">
        <f>SUM(LY184,LY177,LY198,LY212,LY205,LY219,LY191,LY226)</f>
        <v>558</v>
      </c>
      <c r="LZ252" s="288">
        <f>SUM(LZ184,LZ177,LZ198,LZ212,LZ205,LZ219,LZ191,LZ226)</f>
        <v>-700</v>
      </c>
      <c r="MA252" s="288">
        <f>SUM(MA184,MA177,MA198,MA212,MA205,MA219,MA191,MA226)</f>
        <v>1766</v>
      </c>
      <c r="MB252" s="288">
        <f>SUM(MB184,MB177,MB198,MB212,MB205,MB219,MB191,MB226)</f>
        <v>-1030</v>
      </c>
      <c r="MC252" s="288">
        <f>SUM(MC184,MC177,MC198,MC212,MC205,MC219,MC191,MC226)</f>
        <v>-242</v>
      </c>
      <c r="MD252" s="288">
        <f>SUM(MD184,MD177,MD198,MD212,MD205,MD219,MD191,MD226)</f>
        <v>1388</v>
      </c>
      <c r="ME252" s="288">
        <f>SUM(ME184,ME177,ME198,ME212,ME205,ME219,ME191,ME226)</f>
        <v>-198</v>
      </c>
      <c r="MF252" s="288">
        <f>SUM(MF184,MF177,MF198,MF212,MF205,MF219,MF191,MF226)</f>
        <v>1048</v>
      </c>
      <c r="MG252" s="288">
        <f>SUM(MG184,MG177,MG198,MG212,MG205,MG219,MG191,MG226)</f>
        <v>1584</v>
      </c>
      <c r="MH252" s="289">
        <f>SUM(MH184,MH177,MH198,MH212,MH205,MH219,MH191,MH226)</f>
        <v>480</v>
      </c>
      <c r="MI252" s="287">
        <f>SUM(MI184,MI177,MI198,MI212,MI205,MI219,MI191,MI226)</f>
        <v>1056</v>
      </c>
      <c r="MJ252" s="288">
        <f>SUM(MJ184,MJ177,MJ198,MJ212,MJ205,MJ219,MJ191,MJ226)</f>
        <v>488</v>
      </c>
      <c r="MK252" s="288">
        <f>SUM(MK184,MK177,MK198,MK212,MK205,MK219,MK191,MK226)</f>
        <v>-2426</v>
      </c>
      <c r="ML252" s="288">
        <f>SUM(ML184,ML177,ML198,ML212,ML205,ML219,ML191,ML226)</f>
        <v>1054</v>
      </c>
      <c r="MM252" s="288">
        <f>SUM(MM184,MM177,MM198,MM212,MM205,MM219,MM191,MM226)</f>
        <v>408</v>
      </c>
      <c r="MN252" s="288">
        <f>SUM(MN184,MN177,MN198,MN212,MN205,MN219,MN191,MN226)</f>
        <v>546</v>
      </c>
      <c r="MO252" s="288">
        <f>SUM(MO184,MO177,MO198,MO212,MO205,MO219,MO191,MO226)</f>
        <v>970</v>
      </c>
      <c r="MP252" s="288">
        <f>SUM(MP184,MP177,MP198,MP212,MP205,MP219,MP191,MP226)</f>
        <v>2720</v>
      </c>
      <c r="MQ252" s="288">
        <f>SUM(MQ184,MQ177,MQ198,MQ212,MQ205,MQ219,MQ191,MQ226)</f>
        <v>492</v>
      </c>
      <c r="MR252" s="288">
        <f>SUM(MR184,MR177,MR198,MR212,MR205,MR219,MR191,MR226)</f>
        <v>-414</v>
      </c>
      <c r="MS252" s="288">
        <f>SUM(MS184,MS177,MS198,MS212,MS205,MS219,MS191,MS226)</f>
        <v>-204</v>
      </c>
      <c r="MT252" s="288">
        <f>SUM(MT184,MT177,MT198,MT212,MT205,MT219,MT191,MT226)</f>
        <v>-52</v>
      </c>
      <c r="MU252" s="288">
        <f>SUM(MU184,MU177,MU198,MU212,MU205,MU219,MU191,MU226)</f>
        <v>260</v>
      </c>
      <c r="MV252" s="288">
        <f>SUM(MV184,MV177,MV198,MV212,MV205,MV219,MV191,MV226)</f>
        <v>724</v>
      </c>
      <c r="MW252" s="288">
        <f>SUM(MW184,MW177,MW198,MW212,MW205,MW219,MW191,MW226)</f>
        <v>572</v>
      </c>
      <c r="MX252" s="288">
        <f>SUM(MX184,MX177,MX198,MX212,MX205,MX219,MX191,MX226)</f>
        <v>776</v>
      </c>
      <c r="MY252" s="288">
        <f>SUM(MY184,MY177,MY198,MY212,MY205,MY219,MY191,MY226)</f>
        <v>940</v>
      </c>
      <c r="MZ252" s="288">
        <f>SUM(MZ184,MZ177,MZ198,MZ212,MZ205,MZ219,MZ191,MZ226)</f>
        <v>214</v>
      </c>
      <c r="NA252" s="288">
        <f>SUM(NA184,NA177,NA198,NA212,NA205,NA219,NA191,NA226)</f>
        <v>-198</v>
      </c>
      <c r="NB252" s="288">
        <f>SUM(NB184,NB177,NB198,NB212,NB205,NB219,NB191,NB226)</f>
        <v>0</v>
      </c>
      <c r="NC252" s="288">
        <f>SUM(NC184,NC177,NC198,NC212,NC205,NC219,NC191,NC226)</f>
        <v>0</v>
      </c>
      <c r="ND252" s="289">
        <f>SUM(ND184,ND177,ND198,ND212,ND205,ND219,ND191,ND226)</f>
        <v>0</v>
      </c>
      <c r="NE252" s="314">
        <f>AVERAGE(HH252:ND252)</f>
        <v>499.20915032679738</v>
      </c>
    </row>
    <row r="253" spans="14:436" ht="15.75" thickBot="1" x14ac:dyDescent="0.3">
      <c r="N253" t="s">
        <v>0</v>
      </c>
      <c r="HH253" s="290"/>
      <c r="HI253" s="291">
        <f>SUM(HH252,HI252)</f>
        <v>2268</v>
      </c>
      <c r="HJ253" s="291">
        <f t="shared" ref="HJ253:IC253" si="378">SUM(HI253,HJ252)</f>
        <v>458</v>
      </c>
      <c r="HK253" s="291">
        <f t="shared" si="378"/>
        <v>3668</v>
      </c>
      <c r="HL253" s="291">
        <f t="shared" si="378"/>
        <v>4564</v>
      </c>
      <c r="HM253" s="291">
        <f t="shared" si="378"/>
        <v>12128</v>
      </c>
      <c r="HN253" s="291">
        <f t="shared" si="378"/>
        <v>8192</v>
      </c>
      <c r="HO253" s="291">
        <f t="shared" si="378"/>
        <v>10044</v>
      </c>
      <c r="HP253" s="291">
        <f t="shared" si="378"/>
        <v>16480</v>
      </c>
      <c r="HQ253" s="291">
        <f t="shared" si="378"/>
        <v>15436</v>
      </c>
      <c r="HR253" s="291">
        <f t="shared" si="378"/>
        <v>20162</v>
      </c>
      <c r="HS253" s="291">
        <f t="shared" si="378"/>
        <v>21648</v>
      </c>
      <c r="HT253" s="291">
        <f t="shared" si="378"/>
        <v>30480</v>
      </c>
      <c r="HU253" s="291">
        <f t="shared" si="378"/>
        <v>27630</v>
      </c>
      <c r="HV253" s="291">
        <f t="shared" si="378"/>
        <v>25132</v>
      </c>
      <c r="HW253" s="291">
        <f t="shared" si="378"/>
        <v>25000</v>
      </c>
      <c r="HX253" s="291">
        <f t="shared" si="378"/>
        <v>21046</v>
      </c>
      <c r="HY253" s="291">
        <f t="shared" si="378"/>
        <v>22570</v>
      </c>
      <c r="HZ253" s="291">
        <f t="shared" si="378"/>
        <v>19498</v>
      </c>
      <c r="IA253" s="291">
        <f t="shared" si="378"/>
        <v>21290</v>
      </c>
      <c r="IB253" s="291">
        <f t="shared" si="378"/>
        <v>21027</v>
      </c>
      <c r="IC253" s="303">
        <f t="shared" si="378"/>
        <v>20665</v>
      </c>
      <c r="ID253" s="290"/>
      <c r="IE253" s="291">
        <f>SUM(ID252,IE252)</f>
        <v>2134</v>
      </c>
      <c r="IF253" s="291">
        <f t="shared" ref="IF253:IY253" si="379">SUM(IE253,IF252)</f>
        <v>1374</v>
      </c>
      <c r="IG253" s="291">
        <f t="shared" si="379"/>
        <v>1090</v>
      </c>
      <c r="IH253" s="291">
        <f t="shared" si="379"/>
        <v>2144</v>
      </c>
      <c r="II253" s="291">
        <f t="shared" si="379"/>
        <v>4104</v>
      </c>
      <c r="IJ253" s="291">
        <f t="shared" si="379"/>
        <v>5728</v>
      </c>
      <c r="IK253" s="291">
        <f t="shared" si="379"/>
        <v>5740</v>
      </c>
      <c r="IL253" s="291">
        <f t="shared" si="379"/>
        <v>6880</v>
      </c>
      <c r="IM253" s="291">
        <f t="shared" si="379"/>
        <v>7922</v>
      </c>
      <c r="IN253" s="291">
        <f t="shared" si="379"/>
        <v>5458</v>
      </c>
      <c r="IO253" s="291">
        <f t="shared" si="379"/>
        <v>5508</v>
      </c>
      <c r="IP253" s="291">
        <f t="shared" si="379"/>
        <v>5236</v>
      </c>
      <c r="IQ253" s="291">
        <f t="shared" si="379"/>
        <v>5420</v>
      </c>
      <c r="IR253" s="291">
        <f t="shared" si="379"/>
        <v>6142</v>
      </c>
      <c r="IS253" s="291">
        <f t="shared" si="379"/>
        <v>6920</v>
      </c>
      <c r="IT253" s="291">
        <f t="shared" si="379"/>
        <v>7726</v>
      </c>
      <c r="IU253" s="291">
        <f t="shared" si="379"/>
        <v>7578</v>
      </c>
      <c r="IV253" s="291">
        <f t="shared" si="379"/>
        <v>8974</v>
      </c>
      <c r="IW253" s="291">
        <f t="shared" si="379"/>
        <v>10274</v>
      </c>
      <c r="IX253" s="291">
        <f t="shared" si="379"/>
        <v>12412</v>
      </c>
      <c r="IY253" s="303">
        <f t="shared" si="379"/>
        <v>8982</v>
      </c>
      <c r="IZ253" s="290"/>
      <c r="JA253" s="291">
        <f>SUM(IZ252,JA252)</f>
        <v>-1556</v>
      </c>
      <c r="JB253" s="291">
        <f t="shared" ref="JB253:JT253" si="380">SUM(JA253,JB252)</f>
        <v>-302</v>
      </c>
      <c r="JC253" s="291">
        <f t="shared" si="380"/>
        <v>1318</v>
      </c>
      <c r="JD253" s="291">
        <f t="shared" si="380"/>
        <v>4378</v>
      </c>
      <c r="JE253" s="291">
        <f t="shared" si="380"/>
        <v>5156</v>
      </c>
      <c r="JF253" s="291">
        <f t="shared" si="380"/>
        <v>4854</v>
      </c>
      <c r="JG253" s="291">
        <f t="shared" si="380"/>
        <v>4460</v>
      </c>
      <c r="JH253" s="291">
        <f t="shared" si="380"/>
        <v>3886</v>
      </c>
      <c r="JI253" s="291">
        <f t="shared" si="380"/>
        <v>4262</v>
      </c>
      <c r="JJ253" s="291">
        <f t="shared" si="380"/>
        <v>6796</v>
      </c>
      <c r="JK253" s="291">
        <f t="shared" si="380"/>
        <v>5574</v>
      </c>
      <c r="JL253" s="291">
        <f t="shared" si="380"/>
        <v>4920</v>
      </c>
      <c r="JM253" s="291">
        <f t="shared" si="380"/>
        <v>7282</v>
      </c>
      <c r="JN253" s="291">
        <f t="shared" si="380"/>
        <v>6568</v>
      </c>
      <c r="JO253" s="291">
        <f t="shared" si="380"/>
        <v>5886</v>
      </c>
      <c r="JP253" s="291">
        <f t="shared" si="380"/>
        <v>6012</v>
      </c>
      <c r="JQ253" s="291">
        <f t="shared" si="380"/>
        <v>8954</v>
      </c>
      <c r="JR253" s="291">
        <f t="shared" si="380"/>
        <v>9832</v>
      </c>
      <c r="JS253" s="291">
        <f t="shared" si="380"/>
        <v>9808</v>
      </c>
      <c r="JT253" s="303">
        <f t="shared" si="380"/>
        <v>9958</v>
      </c>
      <c r="JU253" s="290"/>
      <c r="JV253" s="291">
        <f>SUM(JU252,JV252)</f>
        <v>5656</v>
      </c>
      <c r="JW253" s="291">
        <f t="shared" ref="JW253:KP253" si="381">SUM(JV253,JW252)</f>
        <v>6484</v>
      </c>
      <c r="JX253" s="291">
        <f t="shared" si="381"/>
        <v>7544</v>
      </c>
      <c r="JY253" s="291">
        <f t="shared" si="381"/>
        <v>9438</v>
      </c>
      <c r="JZ253" s="291">
        <f t="shared" si="381"/>
        <v>10160</v>
      </c>
      <c r="KA253" s="291">
        <f t="shared" si="381"/>
        <v>7438</v>
      </c>
      <c r="KB253" s="291">
        <f t="shared" si="381"/>
        <v>7030</v>
      </c>
      <c r="KC253" s="291">
        <f t="shared" si="381"/>
        <v>5396</v>
      </c>
      <c r="KD253" s="291">
        <f t="shared" si="381"/>
        <v>5448</v>
      </c>
      <c r="KE253" s="291">
        <f t="shared" si="381"/>
        <v>6094</v>
      </c>
      <c r="KF253" s="291">
        <f t="shared" si="381"/>
        <v>5198</v>
      </c>
      <c r="KG253" s="291">
        <f t="shared" si="381"/>
        <v>6168</v>
      </c>
      <c r="KH253" s="291">
        <f t="shared" si="381"/>
        <v>6962</v>
      </c>
      <c r="KI253" s="291">
        <f t="shared" si="381"/>
        <v>7966</v>
      </c>
      <c r="KJ253" s="291">
        <f t="shared" si="381"/>
        <v>7810</v>
      </c>
      <c r="KK253" s="291">
        <f t="shared" si="381"/>
        <v>8016</v>
      </c>
      <c r="KL253" s="291">
        <f t="shared" si="381"/>
        <v>8086</v>
      </c>
      <c r="KM253" s="291">
        <f t="shared" si="381"/>
        <v>8764</v>
      </c>
      <c r="KN253" s="291">
        <f t="shared" si="381"/>
        <v>8764</v>
      </c>
      <c r="KO253" s="291">
        <f t="shared" si="381"/>
        <v>8856</v>
      </c>
      <c r="KP253" s="303">
        <f t="shared" si="381"/>
        <v>8286</v>
      </c>
      <c r="KQ253" s="290"/>
      <c r="KR253" s="291">
        <f>SUM(KQ252,KR252)</f>
        <v>-392</v>
      </c>
      <c r="KS253" s="291">
        <f t="shared" ref="KS253:LM253" si="382">SUM(KR253,KS252)</f>
        <v>432</v>
      </c>
      <c r="KT253" s="291">
        <f t="shared" si="382"/>
        <v>876</v>
      </c>
      <c r="KU253" s="291">
        <f t="shared" si="382"/>
        <v>1740</v>
      </c>
      <c r="KV253" s="291">
        <f t="shared" si="382"/>
        <v>2098</v>
      </c>
      <c r="KW253" s="291">
        <f t="shared" si="382"/>
        <v>2478</v>
      </c>
      <c r="KX253" s="291">
        <f t="shared" si="382"/>
        <v>2110</v>
      </c>
      <c r="KY253" s="291">
        <f t="shared" si="382"/>
        <v>2288</v>
      </c>
      <c r="KZ253" s="291">
        <f t="shared" si="382"/>
        <v>2952</v>
      </c>
      <c r="LA253" s="291">
        <f t="shared" si="382"/>
        <v>3274</v>
      </c>
      <c r="LB253" s="291">
        <f t="shared" si="382"/>
        <v>3278</v>
      </c>
      <c r="LC253" s="291">
        <f t="shared" si="382"/>
        <v>3636</v>
      </c>
      <c r="LD253" s="291">
        <f t="shared" si="382"/>
        <v>4832</v>
      </c>
      <c r="LE253" s="291">
        <f t="shared" si="382"/>
        <v>6294</v>
      </c>
      <c r="LF253" s="291">
        <f t="shared" si="382"/>
        <v>7030</v>
      </c>
      <c r="LG253" s="291">
        <f t="shared" si="382"/>
        <v>6672</v>
      </c>
      <c r="LH253" s="291">
        <f t="shared" si="382"/>
        <v>7528</v>
      </c>
      <c r="LI253" s="291">
        <f t="shared" si="382"/>
        <v>8028</v>
      </c>
      <c r="LJ253" s="291">
        <f t="shared" si="382"/>
        <v>8716</v>
      </c>
      <c r="LK253" s="291">
        <f t="shared" si="382"/>
        <v>9824</v>
      </c>
      <c r="LL253" s="291">
        <f t="shared" si="382"/>
        <v>11514</v>
      </c>
      <c r="LM253" s="303">
        <f t="shared" si="382"/>
        <v>12324</v>
      </c>
      <c r="LN253" s="290"/>
      <c r="LO253" s="291">
        <f>SUM(LN252,LO252)</f>
        <v>-308</v>
      </c>
      <c r="LP253" s="291">
        <f t="shared" ref="LP253:MH253" si="383">SUM(LO253,LP252)</f>
        <v>-198</v>
      </c>
      <c r="LQ253" s="291">
        <f t="shared" si="383"/>
        <v>146</v>
      </c>
      <c r="LR253" s="291">
        <f t="shared" si="383"/>
        <v>710</v>
      </c>
      <c r="LS253" s="291">
        <f t="shared" si="383"/>
        <v>116</v>
      </c>
      <c r="LT253" s="291">
        <f t="shared" si="383"/>
        <v>876</v>
      </c>
      <c r="LU253" s="291">
        <f t="shared" si="383"/>
        <v>2090</v>
      </c>
      <c r="LV253" s="291">
        <f t="shared" si="383"/>
        <v>3760</v>
      </c>
      <c r="LW253" s="291">
        <f t="shared" si="383"/>
        <v>3470</v>
      </c>
      <c r="LX253" s="291">
        <f t="shared" si="383"/>
        <v>3584</v>
      </c>
      <c r="LY253" s="291">
        <f t="shared" si="383"/>
        <v>4142</v>
      </c>
      <c r="LZ253" s="291">
        <f t="shared" si="383"/>
        <v>3442</v>
      </c>
      <c r="MA253" s="291">
        <f t="shared" si="383"/>
        <v>5208</v>
      </c>
      <c r="MB253" s="291">
        <f t="shared" si="383"/>
        <v>4178</v>
      </c>
      <c r="MC253" s="291">
        <f t="shared" si="383"/>
        <v>3936</v>
      </c>
      <c r="MD253" s="291">
        <f t="shared" si="383"/>
        <v>5324</v>
      </c>
      <c r="ME253" s="291">
        <f t="shared" si="383"/>
        <v>5126</v>
      </c>
      <c r="MF253" s="291">
        <f t="shared" si="383"/>
        <v>6174</v>
      </c>
      <c r="MG253" s="291">
        <f t="shared" si="383"/>
        <v>7758</v>
      </c>
      <c r="MH253" s="303">
        <f t="shared" si="383"/>
        <v>8238</v>
      </c>
      <c r="MI253" s="290"/>
      <c r="MJ253" s="291">
        <f>SUM(MI252,MJ252)</f>
        <v>1544</v>
      </c>
      <c r="MK253" s="291">
        <f t="shared" ref="MK253:ND253" si="384">SUM(MJ253,MK252)</f>
        <v>-882</v>
      </c>
      <c r="ML253" s="291">
        <f t="shared" si="384"/>
        <v>172</v>
      </c>
      <c r="MM253" s="291">
        <f t="shared" si="384"/>
        <v>580</v>
      </c>
      <c r="MN253" s="291">
        <f t="shared" si="384"/>
        <v>1126</v>
      </c>
      <c r="MO253" s="291">
        <f t="shared" si="384"/>
        <v>2096</v>
      </c>
      <c r="MP253" s="291">
        <f t="shared" si="384"/>
        <v>4816</v>
      </c>
      <c r="MQ253" s="291">
        <f t="shared" si="384"/>
        <v>5308</v>
      </c>
      <c r="MR253" s="291">
        <f t="shared" si="384"/>
        <v>4894</v>
      </c>
      <c r="MS253" s="291">
        <f t="shared" si="384"/>
        <v>4690</v>
      </c>
      <c r="MT253" s="291">
        <f t="shared" si="384"/>
        <v>4638</v>
      </c>
      <c r="MU253" s="291">
        <f t="shared" si="384"/>
        <v>4898</v>
      </c>
      <c r="MV253" s="291">
        <f t="shared" si="384"/>
        <v>5622</v>
      </c>
      <c r="MW253" s="291">
        <f t="shared" si="384"/>
        <v>6194</v>
      </c>
      <c r="MX253" s="291">
        <f t="shared" si="384"/>
        <v>6970</v>
      </c>
      <c r="MY253" s="291">
        <f t="shared" si="384"/>
        <v>7910</v>
      </c>
      <c r="MZ253" s="291">
        <f t="shared" si="384"/>
        <v>8124</v>
      </c>
      <c r="NA253" s="291">
        <f>SUM(MZ253,NA252)</f>
        <v>7926</v>
      </c>
      <c r="NB253" s="291">
        <f t="shared" si="384"/>
        <v>7926</v>
      </c>
      <c r="NC253" s="291">
        <f t="shared" si="384"/>
        <v>7926</v>
      </c>
      <c r="ND253" s="303">
        <f t="shared" si="384"/>
        <v>7926</v>
      </c>
    </row>
    <row r="254" spans="14:436" ht="15.75" thickBot="1" x14ac:dyDescent="0.3">
      <c r="HH254" s="294"/>
      <c r="HI254" s="295">
        <f>SUM(HI184,HI177,HI198,HI212,HI205,HI219,HI191,HI226)</f>
        <v>1122</v>
      </c>
      <c r="HJ254" s="295">
        <f>SUM(HJ184,HJ177,HJ198,HJ212,HJ205,HJ219,HJ191,HJ226)</f>
        <v>-1810</v>
      </c>
      <c r="HK254" s="295">
        <f>SUM(HK184,HK177,HK198,HK212,HK205,HK219,HK191,HK226)</f>
        <v>3210</v>
      </c>
      <c r="HL254" s="295">
        <f>SUM(HL184,HL177,HL198,HL212,HL205,HL219,HL191,HL226)</f>
        <v>896</v>
      </c>
      <c r="HM254" s="295">
        <f>SUM(HM184,HM177,HM198,HM212, -HM205,HM219,HM191,HM226)</f>
        <v>6804</v>
      </c>
      <c r="HN254" s="295">
        <f>SUM(HN184,HN177,HN198,HN212,HN205,HN219,HN191,HN226)</f>
        <v>-3936</v>
      </c>
      <c r="HO254" s="295">
        <f>SUM(HO184,HO177,HO198,HO212, -HO205,HO219,HO191,HO226)</f>
        <v>388</v>
      </c>
      <c r="HP254" s="295">
        <f>SUM(HP184, -HP177,HP198,HP212,HP205,HP219,HP191,HP226)</f>
        <v>4478</v>
      </c>
      <c r="HQ254" s="295">
        <f>SUM(HQ184,HQ177,HQ198,HQ212,HQ205,HQ219,HQ191,HQ226)</f>
        <v>-1044</v>
      </c>
      <c r="HR254" s="295">
        <f>SUM(HR184,HR177,HR198,HR212,HR205,HR219,HR191,HR226)</f>
        <v>4726</v>
      </c>
      <c r="HS254" s="295">
        <f>SUM(HS184,HS177,HS198,HS212,HS205,HS219,HS191,HS226)</f>
        <v>1486</v>
      </c>
      <c r="HT254" s="295">
        <f>SUM(HT184,HT177,HT198,HT212,HT205,HT219,HT191,HT226)</f>
        <v>8832</v>
      </c>
      <c r="HU254" s="295">
        <f>SUM(HU184,HU177,HU198,HU212,HU205,HU219,HU191,HU226)</f>
        <v>-2850</v>
      </c>
      <c r="HV254" s="295">
        <f>SUM(HV184,HV177,HV198,HV212,HV205,HV219, -HV191,HV226)</f>
        <v>-3534</v>
      </c>
      <c r="HW254" s="295">
        <f>SUM(HW184,HW177,HW198,HW212,HW205,HW219,HW191,HW226)</f>
        <v>-132</v>
      </c>
      <c r="HX254" s="295">
        <f>SUM(HX184,HX177,HX198,HX212,HX205,HX219, -HX191,HX226)</f>
        <v>-5110</v>
      </c>
      <c r="HY254" s="295">
        <f>SUM( -HY184,HY177,HY198,HY212,HY205,HY219, -HY191,HY226)</f>
        <v>-1606</v>
      </c>
      <c r="HZ254" s="295">
        <f>SUM(HZ184,HZ177,HZ198,HZ212,HZ205,HZ219,HZ191,HZ226)</f>
        <v>-3072</v>
      </c>
      <c r="IA254" s="295">
        <f>SUM(IA184, -IA177,IA198,IA212, -IA205,IA219, -IA191,IA226)</f>
        <v>-3424</v>
      </c>
      <c r="IB254" s="295">
        <f>SUM(IB184,IB177,IB198, -IB212,IB205,IB219,IB191, -IB226)</f>
        <v>-1933</v>
      </c>
      <c r="IC254" s="296">
        <f>SUM(IC184,IC177, -IC198,IC212,IC205,IC219,IC191,IC226)</f>
        <v>-524</v>
      </c>
      <c r="ID254" s="294">
        <f>SUM( -ID184,ID177,ID198,ID212,ID205,ID219,ID191, -ID226)</f>
        <v>-378</v>
      </c>
      <c r="IE254" s="295">
        <f>SUM(IE184,IE177,IE198,IE212,IE205,IE219,IE191,IE226)</f>
        <v>426</v>
      </c>
      <c r="IF254" s="295">
        <f>SUM(IF184,IF177,IF198,IF212,IF205,IF219,IF191,IF226)</f>
        <v>-760</v>
      </c>
      <c r="IG254" s="295">
        <f>SUM(IG184, -IG177,IG198,IG212,IG205,IG219, -IG191, -IG226)</f>
        <v>-3062</v>
      </c>
      <c r="IH254" s="295">
        <f>SUM( -IH184, -IH177,IH198,IH212,IH205, -IH219,IH191,IH226)</f>
        <v>-406</v>
      </c>
      <c r="II254" s="295">
        <f>SUM(II184,II177,II198,II212,II205,II219,II191,II226)</f>
        <v>1960</v>
      </c>
      <c r="IJ254" s="295">
        <f>SUM(IJ184,IJ177,IJ198,IJ212,IJ205,IJ219,IJ191,IJ226)</f>
        <v>1624</v>
      </c>
      <c r="IK254" s="295">
        <f>SUM(IK184,IK177,IK198,IK212,IK205,IK219,IK191,IK226)</f>
        <v>12</v>
      </c>
      <c r="IL254" s="295">
        <f>SUM(IL184,IL177,IL198,IL212,IL205,IL219,IL191,IL226)</f>
        <v>1140</v>
      </c>
      <c r="IM254" s="295">
        <f>SUM(IM184,IM177,IM198,IM212,IM205,IM219, -IM191,IM226)</f>
        <v>354</v>
      </c>
      <c r="IN254" s="295">
        <f>SUM(IN184,IN177,IN198,IN212,IN205,IN219,IN191,IN226)</f>
        <v>-2464</v>
      </c>
      <c r="IO254" s="295">
        <f>SUM( -IO184,IO177,IO198,IO212,IO205, -IO219,IO191,IO226)</f>
        <v>-48</v>
      </c>
      <c r="IP254" s="295">
        <f>SUM(IP184,IP177,IP198,IP212,IP205,IP219,IP191,IP226)</f>
        <v>-272</v>
      </c>
      <c r="IQ254" s="295">
        <f>SUM(IQ184,IQ177,IQ198,IQ212,IQ205, -IQ219,IQ191,IQ226)</f>
        <v>-486</v>
      </c>
      <c r="IR254" s="295">
        <f>SUM(IR184, -IR177,IR198,IR212, -IR205, -IR219,IR191,IR226)</f>
        <v>-2308</v>
      </c>
      <c r="IS254" s="295">
        <f>SUM(IS184,IS177,IS198,IS212,IS205,IS219,IS191,IS226)</f>
        <v>778</v>
      </c>
      <c r="IT254" s="295">
        <f>SUM(IT184,IT177,IT198,IT212,IT205,IT219,IT191,IT226)</f>
        <v>806</v>
      </c>
      <c r="IU254" s="295">
        <f>SUM(IU184,IU177,IU198,IU212,IU205, -IU219,IU191,IU226)</f>
        <v>-66</v>
      </c>
      <c r="IV254" s="295">
        <f>SUM(IV184, -IV177,IV198,IV212,IV205,IV219,IV191,IV226)</f>
        <v>936</v>
      </c>
      <c r="IW254" s="295">
        <f>SUM(IW184,IW177,IW198,IW212,IW205,IW219, -IW191,IW226)</f>
        <v>1006</v>
      </c>
      <c r="IX254" s="295">
        <f>SUM(IX184,IX177,IX198,IX212,IX205,IX219,IX191,IX226)</f>
        <v>2138</v>
      </c>
      <c r="IY254" s="296">
        <f>SUM( -IY184,IY177,IY198,IY212,IY205,IY219,IY191,IY226)</f>
        <v>-4552</v>
      </c>
      <c r="IZ254" s="294">
        <f>SUM(IZ184,IZ177, -IZ198,IZ212, -IZ205,IZ219, -IZ191,IZ226)</f>
        <v>-3580</v>
      </c>
      <c r="JA254" s="295">
        <f>SUM( -JA184,JA177,JA198, -JA212, -JA205,JA219,JA191,JA226)</f>
        <v>-918</v>
      </c>
      <c r="JB254" s="295">
        <f>SUM(JB184,JB177, -JB198, -JB212,JB205,JB219,JB191,JB226)</f>
        <v>-832</v>
      </c>
      <c r="JC254" s="295">
        <f>SUM(JC184, -JC177,JC198,JC212,JC205, -JC219,JC191,JC226)</f>
        <v>642</v>
      </c>
      <c r="JD254" s="295">
        <f>SUM(JD184, -JD177,JD198,JD212,JD205, -JD219, -JD191,JD226)</f>
        <v>-222</v>
      </c>
      <c r="JE254" s="295">
        <f>SUM(JE184,JE177,JE198,JE212,JE205,JE219,JE191,JE226)</f>
        <v>778</v>
      </c>
      <c r="JF254" s="295">
        <f>SUM( -JF184,JF177,JF198,JF212,JF205,JF219,JF191,JF226)</f>
        <v>-1060</v>
      </c>
      <c r="JG254" s="295">
        <f>SUM(JG184, -JG177,JG198, -JG212,JG205,JG219,JG191,JG226)</f>
        <v>-974</v>
      </c>
      <c r="JH254" s="295">
        <f>SUM( -JH184,JH177,JH198,JH212,JH205,JH219,JH191,JH226)</f>
        <v>-1100</v>
      </c>
      <c r="JI254" s="295">
        <f>SUM(JI184,JI177,JI198,JI212,JI205, -JI219,JI191,JI226)</f>
        <v>508</v>
      </c>
      <c r="JJ254" s="295">
        <f>SUM(JJ184,JJ177, -JJ198,JJ212,JJ205,JJ219,JJ191,JJ226)</f>
        <v>1408</v>
      </c>
      <c r="JK254" s="295">
        <f>SUM(JK184,JK177,JK198,JK212,JK205,JK219,JK191,JK226)</f>
        <v>-1222</v>
      </c>
      <c r="JL254" s="295">
        <f>SUM( -JL184,JL177,JL198,JL212,JL205,JL219,JL191,JL226)</f>
        <v>-1456</v>
      </c>
      <c r="JM254" s="295">
        <f>SUM(JM184, -JM177,JM198,JM212,JM205, -JM219,JM191,JM226)</f>
        <v>560</v>
      </c>
      <c r="JN254" s="295">
        <f>SUM(JN184,JN177,JN198, -JN212,JN205,JN219,JN191,JN226)</f>
        <v>-1162</v>
      </c>
      <c r="JO254" s="295">
        <f>SUM(JO184,JO177,JO198,JO212,JO205,JO219,JO191,JO226)</f>
        <v>-682</v>
      </c>
      <c r="JP254" s="295">
        <f>SUM(JP184,JP177,JP198,JP212,JP205,JP219,JP191,JP226)</f>
        <v>126</v>
      </c>
      <c r="JQ254" s="295">
        <f>SUM(JQ184,JQ177, -JQ198,JQ212,JQ205,JQ219,JQ191,JQ226)</f>
        <v>2468</v>
      </c>
      <c r="JR254" s="295">
        <f>SUM(JR184,JR177, -JR198,JR212,JR205,JR219,JR191,JR226)</f>
        <v>118</v>
      </c>
      <c r="JS254" s="295">
        <f>SUM(JS184,JS177,JS198,JS212,JS205,JS219,JS191,JS226)</f>
        <v>-24</v>
      </c>
      <c r="JT254" s="296">
        <f>SUM(JT184,JT177,JT198,JT212,JT205,JT219,JT191,JT226)</f>
        <v>150</v>
      </c>
      <c r="JU254" s="294">
        <f>SUM(JU184,JU177,JU198,JU212,JU205,JU219,JU191,JU226)</f>
        <v>2520</v>
      </c>
      <c r="JV254" s="295">
        <f>SUM(JV184,JV177, -JV198,JV212,JV205,JV219,JV191,JV226)</f>
        <v>2856</v>
      </c>
      <c r="JW254" s="295">
        <f>SUM(JW184,JW177,JW198,JW212,JW205,JW219,JW191,JW226)</f>
        <v>828</v>
      </c>
      <c r="JX254" s="295">
        <f>SUM(JX184,JX177, -JX198,JX212,JX205,JX219,JX191,JX226)</f>
        <v>-214</v>
      </c>
      <c r="JY254" s="295">
        <f>SUM(JY184,JY177,JY198,JY212, -JY205,JY219,JY191,JY226)</f>
        <v>952</v>
      </c>
      <c r="JZ254" s="295">
        <f>SUM(JZ184,JZ177, -JZ198,JZ212,JZ205,JZ219,JZ191,JZ226)</f>
        <v>-282</v>
      </c>
      <c r="KA254" s="295">
        <f>SUM(KA184,KA177,KA198,KA212,KA205,KA219,KA191,KA226)</f>
        <v>-2722</v>
      </c>
      <c r="KB254" s="295">
        <f>SUM(KB184,KB177,KB198,KB212,KB205,KB219,KB191,KB226)</f>
        <v>-408</v>
      </c>
      <c r="KC254" s="295">
        <f>SUM(KC184,KC177, -KC198, -KC212,KC205,KC219, -KC191,KC226)</f>
        <v>-4616</v>
      </c>
      <c r="KD254" s="295">
        <f>SUM(KD184,KD177,KD198,KD212, -KD205,KD219,KD191,KD226)</f>
        <v>-826</v>
      </c>
      <c r="KE254" s="295">
        <f>SUM( -KE184,KE177,KE198,KE212,KE205,KE219,KE191,KE226)</f>
        <v>1102</v>
      </c>
      <c r="KF254" s="295">
        <f>SUM(KF184,KF177,KF198,KF212,KF205,KF219,KF191,KF226)</f>
        <v>-896</v>
      </c>
      <c r="KG254" s="295">
        <f>SUM(KG184,KG177, -KG198,KG212,KG205,KG219,KG191,KG226)</f>
        <v>586</v>
      </c>
      <c r="KH254" s="295">
        <f>SUM(KH184,KH177,KH198,KH212,KH205,KH219,KH191, -KH226)</f>
        <v>768</v>
      </c>
      <c r="KI254" s="295">
        <f>SUM(KI184, -KI177,KI198,KI212,KI205,KI219, -KI191,KI226)</f>
        <v>446</v>
      </c>
      <c r="KJ254" s="295">
        <f>SUM(KJ184,KJ177,KJ198,KJ212,KJ205,KJ219,KJ191, -KJ226)</f>
        <v>-766</v>
      </c>
      <c r="KK254" s="295">
        <f>SUM(KK184, -KK177,KK198,KK212,KK205,KK219, -KK191,KK226)</f>
        <v>-918</v>
      </c>
      <c r="KL254" s="295">
        <f>SUM(KL184, -KL177, -KL198,KL212,KL205,KL219,KL191,KL226)</f>
        <v>-1202</v>
      </c>
      <c r="KM254" s="295">
        <f>SUM(KM184,KM177, -KM198,KM212,KM205,KM219,KM191,KM226)</f>
        <v>-12</v>
      </c>
      <c r="KN254" s="295">
        <f>SUM(KN184,KN177, -KN198,KN212,KN205,KN219,KN191,KN226)</f>
        <v>-380</v>
      </c>
      <c r="KO254" s="295">
        <f>SUM(KO184,KO177,KO198,KO212,KO205,KO219,KO191,KO226)</f>
        <v>92</v>
      </c>
      <c r="KP254" s="296">
        <f>SUM( -KP184,KP177,KP198,KP212,KP205,KP219,KP191,KP226)</f>
        <v>-1574</v>
      </c>
      <c r="KQ254" s="294">
        <f>SUM(KQ184,KQ177, -KQ198,KQ212,KQ205,KQ219,KQ191,KQ226)</f>
        <v>-600</v>
      </c>
      <c r="KR254" s="295">
        <f>SUM(KR184, -KR177,KR198,KR212,KR205,KR219,KR191,KR226)</f>
        <v>0</v>
      </c>
      <c r="KS254" s="295">
        <f>SUM(KS184,KS177,KS198,KS212,KS205,KS219, -KS191,KS226)</f>
        <v>556</v>
      </c>
      <c r="KT254" s="295">
        <f>SUM(KT184,KT177,KT198,KT212,KT205,KT219, -KT191,KT226)</f>
        <v>-116</v>
      </c>
      <c r="KU254" s="295">
        <f>SUM(KU184,KU177,KU198,KU212, -KU205,KU219,KU191,KU226)</f>
        <v>-390</v>
      </c>
      <c r="KV254" s="295">
        <f>SUM(KV184,KV177,KV198,KV212,KV205,KV219,KV191,KV226)</f>
        <v>358</v>
      </c>
      <c r="KW254" s="295">
        <f>SUM(KW184,KW177,KW198,KW212,KW205,KW219,KW191,KW226)</f>
        <v>380</v>
      </c>
      <c r="KX254" s="295">
        <f>SUM(KX184,KX177,KX198,KX212,KX205,KX219,KX191,KX226)</f>
        <v>-368</v>
      </c>
      <c r="KY254" s="295">
        <f>SUM(KY184,KY177, -KY198,KY212,KY205,KY219,KY191, -KY226)</f>
        <v>-908</v>
      </c>
      <c r="KZ254" s="295">
        <f>SUM(KZ184,KZ177,KZ198,KZ212,KZ205,KZ219,KZ191, -KZ226)</f>
        <v>66</v>
      </c>
      <c r="LA254" s="295">
        <f>SUM(LA184,LA177,LA198, -LA212,LA205,LA219,LA191,LA226)</f>
        <v>-658</v>
      </c>
      <c r="LB254" s="295">
        <f>SUM(LB184,LB177,LB198,LB212,LB205, -LB219,LB191,LB226)</f>
        <v>-380</v>
      </c>
      <c r="LC254" s="295">
        <f>SUM(LC184,LC177,LC198,LC212, -LC205,LC219,LC191,LC226)</f>
        <v>96</v>
      </c>
      <c r="LD254" s="295">
        <f>SUM(LD184,LD177,LD198,LD212, -LD205,LD219,LD191,LD226)</f>
        <v>48</v>
      </c>
      <c r="LE254" s="295">
        <f>SUM(LE184,LE177,LE198,LE212,LE205, -LE219,LE191,LE226)</f>
        <v>982</v>
      </c>
      <c r="LF254" s="295">
        <f>SUM(LF184,LF177,LF198, -LF212,LF205,LF219,LF191,LF226)</f>
        <v>384</v>
      </c>
      <c r="LG254" s="295">
        <f>SUM(LG184,LG177,LG198,LG212,LG205,LG219,LG191,LG226)</f>
        <v>-358</v>
      </c>
      <c r="LH254" s="295">
        <f>SUM(LH184,LH177,LH198,LH212,LH205, -LH219,LH191,LH226)</f>
        <v>494</v>
      </c>
      <c r="LI254" s="295">
        <f>SUM(LI184,LI177,LI198,LI212,LI205,LI219,LI191,LI226)</f>
        <v>500</v>
      </c>
      <c r="LJ254" s="295">
        <f>SUM(LJ184,LJ177,LJ198,LJ212,LJ205,LJ219,LJ191,LJ226)</f>
        <v>688</v>
      </c>
      <c r="LK254" s="295">
        <f>SUM( -LK184,LK177,LK198,LK212,LK205,LK219,LK191,LK226)</f>
        <v>1444</v>
      </c>
      <c r="LL254" s="295">
        <f>SUM(LL184,LL177,LL198,LL212,LL205,LL219,LL191,LL226)</f>
        <v>1690</v>
      </c>
      <c r="LM254" s="296">
        <f>SUM( -LM184,LM177,LM198,LM212,LM205,LM219,LM191, -LM226)</f>
        <v>-550</v>
      </c>
      <c r="LN254" s="294">
        <f>SUM(LN184,LN177,LN198,LN212,LN205,LN219,LN191,LN226)</f>
        <v>0</v>
      </c>
      <c r="LO254" s="295">
        <f>SUM(LO184,LO177,LO198,LO212,LO205,LO219,LO191,LO226)</f>
        <v>-308</v>
      </c>
      <c r="LP254" s="295">
        <f>SUM(LP184,LP177,LP198,LP212,LP205,LP219,LP191,LP226)</f>
        <v>110</v>
      </c>
      <c r="LQ254" s="295">
        <f>SUM(LQ184,LQ177,LQ198,LQ212,LQ205,LQ219,LQ191, -LQ226)</f>
        <v>-412</v>
      </c>
      <c r="LR254" s="295">
        <f>SUM( -LR184,LR177,LR198,LR212,LR205,LR219,LR191,LR226)</f>
        <v>942</v>
      </c>
      <c r="LS254" s="295">
        <f>SUM(LS184,LS177,LS198,LS212,LS205,LS219,LS191, -LS226)</f>
        <v>-640</v>
      </c>
      <c r="LT254" s="295">
        <f>SUM(LT184,LT177,LT198,LT212,LT205,LT219, -LT191,LT226)</f>
        <v>-50</v>
      </c>
      <c r="LU254" s="295">
        <f>SUM(LU184,LU177,LU198,LU212,LU205,LU219,LU191, -LU226)</f>
        <v>994</v>
      </c>
      <c r="LV254" s="295">
        <f>SUM(LV184,LV177,LV198,LV212,LV205,LV219,LV191, -LV226)</f>
        <v>1242</v>
      </c>
      <c r="LW254" s="295">
        <f>SUM(LW184,LW177,LW198,LW212,LW205,LW219,LW191,LW226)</f>
        <v>-290</v>
      </c>
      <c r="LX254" s="295">
        <f>SUM(LX184,LX177,LX198,LX212,LX205,LX219,LX191, -LX226)</f>
        <v>-424</v>
      </c>
      <c r="LY254" s="295">
        <f>SUM(LY184,LY177,LY198,LY212,LY205,LY219,LY191,LY226)</f>
        <v>558</v>
      </c>
      <c r="LZ254" s="295">
        <f>SUM(LZ184,LZ177,LZ198, -LZ212,LZ205,LZ219,LZ191,LZ226)</f>
        <v>-1448</v>
      </c>
      <c r="MA254" s="295">
        <f>SUM(MA184,MA177,MA198, -MA212,MA205,MA219,MA191,MA226)</f>
        <v>1066</v>
      </c>
      <c r="MB254" s="295">
        <f>SUM( -MB184,MB177,MB198, -MB212,MB205,MB219,MB191, -MB226)</f>
        <v>-1838</v>
      </c>
      <c r="MC254" s="295">
        <f>SUM(MC184,MC177, -MC198, -MC212,MC205,MC219,MC191,MC226)</f>
        <v>-230</v>
      </c>
      <c r="MD254" s="295">
        <f>SUM( -MD184,MD177,MD198,MD212,MD205,MD219,MD191, -MD226)</f>
        <v>112</v>
      </c>
      <c r="ME254" s="295">
        <f>SUM(ME184,ME177,ME198,ME212,ME205,ME219,ME191,ME226)</f>
        <v>-198</v>
      </c>
      <c r="MF254" s="295">
        <f>SUM(MF184,MF177,MF198, -MF212,MF205, -MF219,MF191,MF226)</f>
        <v>546</v>
      </c>
      <c r="MG254" s="295">
        <f>SUM(MG184,MG177,MG198,MG212,MG205,MG219,MG191,MG226)</f>
        <v>1584</v>
      </c>
      <c r="MH254" s="296">
        <f>SUM(MH184,MH177,MH198,MH212,MH205,MH219,MH191,MH226)</f>
        <v>480</v>
      </c>
      <c r="MI254" s="294">
        <f>SUM(MI184,MI177,MI198,MI212,MI205,MI219, -MI191,MI226)</f>
        <v>898</v>
      </c>
      <c r="MJ254" s="295">
        <f>SUM(MJ184,MJ177,MJ198,MJ212,MJ205,MJ219,MJ191,MJ226)</f>
        <v>488</v>
      </c>
      <c r="MK254" s="295">
        <f>SUM(MK184,MK177,MK198,MK212,MK205,MK219,MK191,MK226)</f>
        <v>-2426</v>
      </c>
      <c r="ML254" s="295">
        <f>SUM(ML184,ML177,ML198,ML212,ML205,ML219,ML191,ML226)</f>
        <v>1054</v>
      </c>
      <c r="MM254" s="295">
        <f>SUM(MM184,MM177,MM198,MM212, -MM205,MM219,MM191,MM226)</f>
        <v>-1030</v>
      </c>
      <c r="MN254" s="295">
        <f>SUM( -MN184, -MN177,MN198,MN212,MN205,MN219,MN191,MN226)</f>
        <v>-1706</v>
      </c>
      <c r="MO254" s="295">
        <f>SUM(MO184,MO177,MO198,MO212,MO205,MO219,MO191,MO226)</f>
        <v>970</v>
      </c>
      <c r="MP254" s="295">
        <f>SUM(MP184,MP177, -MP198, -MP212,MP205,MP219,MP191,MP226)</f>
        <v>1208</v>
      </c>
      <c r="MQ254" s="295">
        <f>SUM(MQ184,MQ177,MQ198,MQ212,MQ205,MQ219,MQ191,MQ226)</f>
        <v>492</v>
      </c>
      <c r="MR254" s="295">
        <f>SUM(MR184,MR177,MR198,MR212,MR205,MR219,MR191,MR226)</f>
        <v>-414</v>
      </c>
      <c r="MS254" s="295">
        <f>SUM(MS184,MS177,MS198,MS212,MS205,MS219, -MS191,MS226)</f>
        <v>-514</v>
      </c>
      <c r="MT254" s="295">
        <f>SUM(MT184,MT177, -MT198,MT212,MT205,MT219,MT191,MT226)</f>
        <v>-874</v>
      </c>
      <c r="MU254" s="295">
        <f>SUM(MU184, -MU177,MU198,MU212,MU205,MU219,MU191,MU226)</f>
        <v>44</v>
      </c>
      <c r="MV254" s="295">
        <f>SUM(MV184,MV177,MV198, -MV212,MV205,MV219,MV191,MV226)</f>
        <v>438</v>
      </c>
      <c r="MW254" s="295">
        <f>SUM(MW184, -MW177,MW198,MW212,MW205,MW219,MW191, -MW226)</f>
        <v>-814</v>
      </c>
      <c r="MX254" s="295">
        <f>SUM(MX184,MX177,MX198,MX212,MX205,MX219,MX191,MX226)</f>
        <v>776</v>
      </c>
      <c r="MY254" s="295">
        <f>SUM(MY184,MY177,MY198,MY212,MY205, -MY219,MY191,MY226)</f>
        <v>-216</v>
      </c>
      <c r="MZ254" s="295">
        <f>SUM(MZ184,MZ177, -MZ198,MZ212,MZ205,MZ219,MZ191,MZ226)</f>
        <v>22</v>
      </c>
      <c r="NA254" s="295">
        <f>SUM(NA184,NA177,NA198,NA212,NA205,NA219, -NA191,NA226)</f>
        <v>-88</v>
      </c>
      <c r="NB254" s="295">
        <f>SUM(NB184,NB177,NB198,NB212,NB205,NB219,NB191,NB226)</f>
        <v>0</v>
      </c>
      <c r="NC254" s="295">
        <f>SUM(NC184,NC177,NC198,NC212,NC205,NC219,NC191,NC226)</f>
        <v>0</v>
      </c>
      <c r="ND254" s="296">
        <f>SUM(ND184,ND177,ND198,ND212,ND205,ND219,ND191,ND226)</f>
        <v>0</v>
      </c>
      <c r="NE254" s="314">
        <f>AVERAGE(HH254:ND254)</f>
        <v>-54.82236842105263</v>
      </c>
    </row>
    <row r="255" spans="14:436" ht="15.75" thickBot="1" x14ac:dyDescent="0.3">
      <c r="N255" t="s">
        <v>0</v>
      </c>
      <c r="HH255" s="313">
        <v>1146</v>
      </c>
      <c r="HI255" s="298">
        <f t="shared" ref="HI255:IC255" si="385">SUM(HH255,HI254)</f>
        <v>2268</v>
      </c>
      <c r="HJ255" s="298">
        <f t="shared" si="385"/>
        <v>458</v>
      </c>
      <c r="HK255" s="298">
        <f t="shared" si="385"/>
        <v>3668</v>
      </c>
      <c r="HL255" s="298">
        <f t="shared" si="385"/>
        <v>4564</v>
      </c>
      <c r="HM255" s="298">
        <f t="shared" si="385"/>
        <v>11368</v>
      </c>
      <c r="HN255" s="298">
        <f t="shared" si="385"/>
        <v>7432</v>
      </c>
      <c r="HO255" s="298">
        <f t="shared" si="385"/>
        <v>7820</v>
      </c>
      <c r="HP255" s="298">
        <f t="shared" si="385"/>
        <v>12298</v>
      </c>
      <c r="HQ255" s="298">
        <f t="shared" si="385"/>
        <v>11254</v>
      </c>
      <c r="HR255" s="298">
        <f t="shared" si="385"/>
        <v>15980</v>
      </c>
      <c r="HS255" s="298">
        <f t="shared" si="385"/>
        <v>17466</v>
      </c>
      <c r="HT255" s="298">
        <f t="shared" si="385"/>
        <v>26298</v>
      </c>
      <c r="HU255" s="298">
        <f t="shared" si="385"/>
        <v>23448</v>
      </c>
      <c r="HV255" s="298">
        <f t="shared" si="385"/>
        <v>19914</v>
      </c>
      <c r="HW255" s="298">
        <f t="shared" si="385"/>
        <v>19782</v>
      </c>
      <c r="HX255" s="298">
        <f t="shared" si="385"/>
        <v>14672</v>
      </c>
      <c r="HY255" s="298">
        <f t="shared" si="385"/>
        <v>13066</v>
      </c>
      <c r="HZ255" s="298">
        <f t="shared" si="385"/>
        <v>9994</v>
      </c>
      <c r="IA255" s="298">
        <f t="shared" si="385"/>
        <v>6570</v>
      </c>
      <c r="IB255" s="298">
        <f t="shared" si="385"/>
        <v>4637</v>
      </c>
      <c r="IC255" s="304">
        <f t="shared" si="385"/>
        <v>4113</v>
      </c>
      <c r="ID255" s="297"/>
      <c r="IE255" s="298">
        <f>SUM(ID254,IE254)</f>
        <v>48</v>
      </c>
      <c r="IF255" s="298">
        <f t="shared" ref="IF255:IY255" si="386">SUM(IE255,IF254)</f>
        <v>-712</v>
      </c>
      <c r="IG255" s="298">
        <f t="shared" si="386"/>
        <v>-3774</v>
      </c>
      <c r="IH255" s="298">
        <f t="shared" si="386"/>
        <v>-4180</v>
      </c>
      <c r="II255" s="298">
        <f t="shared" si="386"/>
        <v>-2220</v>
      </c>
      <c r="IJ255" s="298">
        <f t="shared" si="386"/>
        <v>-596</v>
      </c>
      <c r="IK255" s="298">
        <f t="shared" si="386"/>
        <v>-584</v>
      </c>
      <c r="IL255" s="298">
        <f t="shared" si="386"/>
        <v>556</v>
      </c>
      <c r="IM255" s="298">
        <f t="shared" si="386"/>
        <v>910</v>
      </c>
      <c r="IN255" s="298">
        <f t="shared" si="386"/>
        <v>-1554</v>
      </c>
      <c r="IO255" s="298">
        <f t="shared" si="386"/>
        <v>-1602</v>
      </c>
      <c r="IP255" s="298">
        <f t="shared" si="386"/>
        <v>-1874</v>
      </c>
      <c r="IQ255" s="298">
        <f t="shared" si="386"/>
        <v>-2360</v>
      </c>
      <c r="IR255" s="298">
        <f t="shared" si="386"/>
        <v>-4668</v>
      </c>
      <c r="IS255" s="298">
        <f t="shared" si="386"/>
        <v>-3890</v>
      </c>
      <c r="IT255" s="298">
        <f t="shared" si="386"/>
        <v>-3084</v>
      </c>
      <c r="IU255" s="298">
        <f t="shared" si="386"/>
        <v>-3150</v>
      </c>
      <c r="IV255" s="298">
        <f t="shared" si="386"/>
        <v>-2214</v>
      </c>
      <c r="IW255" s="298">
        <f t="shared" si="386"/>
        <v>-1208</v>
      </c>
      <c r="IX255" s="298">
        <f t="shared" si="386"/>
        <v>930</v>
      </c>
      <c r="IY255" s="304">
        <f t="shared" si="386"/>
        <v>-3622</v>
      </c>
      <c r="IZ255" s="297"/>
      <c r="JA255" s="298">
        <f>SUM(IZ254,JA254)</f>
        <v>-4498</v>
      </c>
      <c r="JB255" s="298">
        <f t="shared" ref="JB255:JT255" si="387">SUM(JA255,JB254)</f>
        <v>-5330</v>
      </c>
      <c r="JC255" s="298">
        <f t="shared" si="387"/>
        <v>-4688</v>
      </c>
      <c r="JD255" s="298">
        <f t="shared" si="387"/>
        <v>-4910</v>
      </c>
      <c r="JE255" s="298">
        <f t="shared" si="387"/>
        <v>-4132</v>
      </c>
      <c r="JF255" s="298">
        <f t="shared" si="387"/>
        <v>-5192</v>
      </c>
      <c r="JG255" s="298">
        <f t="shared" si="387"/>
        <v>-6166</v>
      </c>
      <c r="JH255" s="298">
        <f t="shared" si="387"/>
        <v>-7266</v>
      </c>
      <c r="JI255" s="298">
        <f t="shared" si="387"/>
        <v>-6758</v>
      </c>
      <c r="JJ255" s="298">
        <f t="shared" si="387"/>
        <v>-5350</v>
      </c>
      <c r="JK255" s="298">
        <f t="shared" si="387"/>
        <v>-6572</v>
      </c>
      <c r="JL255" s="298">
        <f t="shared" si="387"/>
        <v>-8028</v>
      </c>
      <c r="JM255" s="298">
        <f t="shared" si="387"/>
        <v>-7468</v>
      </c>
      <c r="JN255" s="298">
        <f t="shared" si="387"/>
        <v>-8630</v>
      </c>
      <c r="JO255" s="298">
        <f t="shared" si="387"/>
        <v>-9312</v>
      </c>
      <c r="JP255" s="298">
        <f t="shared" si="387"/>
        <v>-9186</v>
      </c>
      <c r="JQ255" s="298">
        <f t="shared" si="387"/>
        <v>-6718</v>
      </c>
      <c r="JR255" s="298">
        <f t="shared" si="387"/>
        <v>-6600</v>
      </c>
      <c r="JS255" s="298">
        <f t="shared" si="387"/>
        <v>-6624</v>
      </c>
      <c r="JT255" s="304">
        <f t="shared" si="387"/>
        <v>-6474</v>
      </c>
      <c r="JU255" s="297"/>
      <c r="JV255" s="298">
        <f>SUM(JU254,JV254)</f>
        <v>5376</v>
      </c>
      <c r="JW255" s="298">
        <f t="shared" ref="JW255:KP255" si="388">SUM(JV255,JW254)</f>
        <v>6204</v>
      </c>
      <c r="JX255" s="298">
        <f t="shared" si="388"/>
        <v>5990</v>
      </c>
      <c r="JY255" s="298">
        <f t="shared" si="388"/>
        <v>6942</v>
      </c>
      <c r="JZ255" s="298">
        <f t="shared" si="388"/>
        <v>6660</v>
      </c>
      <c r="KA255" s="298">
        <f t="shared" si="388"/>
        <v>3938</v>
      </c>
      <c r="KB255" s="298">
        <f t="shared" si="388"/>
        <v>3530</v>
      </c>
      <c r="KC255" s="298">
        <f t="shared" si="388"/>
        <v>-1086</v>
      </c>
      <c r="KD255" s="298">
        <f t="shared" si="388"/>
        <v>-1912</v>
      </c>
      <c r="KE255" s="298">
        <f t="shared" si="388"/>
        <v>-810</v>
      </c>
      <c r="KF255" s="298">
        <f t="shared" si="388"/>
        <v>-1706</v>
      </c>
      <c r="KG255" s="298">
        <f t="shared" si="388"/>
        <v>-1120</v>
      </c>
      <c r="KH255" s="298">
        <f t="shared" si="388"/>
        <v>-352</v>
      </c>
      <c r="KI255" s="298">
        <f t="shared" si="388"/>
        <v>94</v>
      </c>
      <c r="KJ255" s="298">
        <f t="shared" si="388"/>
        <v>-672</v>
      </c>
      <c r="KK255" s="298">
        <f t="shared" si="388"/>
        <v>-1590</v>
      </c>
      <c r="KL255" s="298">
        <f t="shared" si="388"/>
        <v>-2792</v>
      </c>
      <c r="KM255" s="298">
        <f t="shared" si="388"/>
        <v>-2804</v>
      </c>
      <c r="KN255" s="298">
        <f t="shared" si="388"/>
        <v>-3184</v>
      </c>
      <c r="KO255" s="298">
        <f t="shared" si="388"/>
        <v>-3092</v>
      </c>
      <c r="KP255" s="304">
        <f t="shared" si="388"/>
        <v>-4666</v>
      </c>
      <c r="KQ255" s="297"/>
      <c r="KR255" s="298">
        <f>SUM(KQ254,KR254)</f>
        <v>-600</v>
      </c>
      <c r="KS255" s="298">
        <f t="shared" ref="KS255:LM255" si="389">SUM(KR255,KS254)</f>
        <v>-44</v>
      </c>
      <c r="KT255" s="298">
        <f t="shared" si="389"/>
        <v>-160</v>
      </c>
      <c r="KU255" s="298">
        <f t="shared" si="389"/>
        <v>-550</v>
      </c>
      <c r="KV255" s="298">
        <f t="shared" si="389"/>
        <v>-192</v>
      </c>
      <c r="KW255" s="298">
        <f t="shared" si="389"/>
        <v>188</v>
      </c>
      <c r="KX255" s="298">
        <f t="shared" si="389"/>
        <v>-180</v>
      </c>
      <c r="KY255" s="298">
        <f t="shared" si="389"/>
        <v>-1088</v>
      </c>
      <c r="KZ255" s="298">
        <f t="shared" si="389"/>
        <v>-1022</v>
      </c>
      <c r="LA255" s="298">
        <f t="shared" si="389"/>
        <v>-1680</v>
      </c>
      <c r="LB255" s="298">
        <f t="shared" si="389"/>
        <v>-2060</v>
      </c>
      <c r="LC255" s="298">
        <f t="shared" si="389"/>
        <v>-1964</v>
      </c>
      <c r="LD255" s="298">
        <f t="shared" si="389"/>
        <v>-1916</v>
      </c>
      <c r="LE255" s="298">
        <f t="shared" si="389"/>
        <v>-934</v>
      </c>
      <c r="LF255" s="298">
        <f t="shared" si="389"/>
        <v>-550</v>
      </c>
      <c r="LG255" s="298">
        <f t="shared" si="389"/>
        <v>-908</v>
      </c>
      <c r="LH255" s="298">
        <f t="shared" si="389"/>
        <v>-414</v>
      </c>
      <c r="LI255" s="298">
        <f t="shared" si="389"/>
        <v>86</v>
      </c>
      <c r="LJ255" s="298">
        <f t="shared" si="389"/>
        <v>774</v>
      </c>
      <c r="LK255" s="298">
        <f t="shared" si="389"/>
        <v>2218</v>
      </c>
      <c r="LL255" s="298">
        <f t="shared" si="389"/>
        <v>3908</v>
      </c>
      <c r="LM255" s="304">
        <f t="shared" si="389"/>
        <v>3358</v>
      </c>
      <c r="LN255" s="297"/>
      <c r="LO255" s="298">
        <f>SUM(LN254,LO254)</f>
        <v>-308</v>
      </c>
      <c r="LP255" s="298">
        <f t="shared" ref="LP255:MH255" si="390">SUM(LO255,LP254)</f>
        <v>-198</v>
      </c>
      <c r="LQ255" s="298">
        <f t="shared" si="390"/>
        <v>-610</v>
      </c>
      <c r="LR255" s="298">
        <f t="shared" si="390"/>
        <v>332</v>
      </c>
      <c r="LS255" s="298">
        <f t="shared" si="390"/>
        <v>-308</v>
      </c>
      <c r="LT255" s="298">
        <f t="shared" si="390"/>
        <v>-358</v>
      </c>
      <c r="LU255" s="298">
        <f t="shared" si="390"/>
        <v>636</v>
      </c>
      <c r="LV255" s="298">
        <f t="shared" si="390"/>
        <v>1878</v>
      </c>
      <c r="LW255" s="298">
        <f t="shared" si="390"/>
        <v>1588</v>
      </c>
      <c r="LX255" s="298">
        <f t="shared" si="390"/>
        <v>1164</v>
      </c>
      <c r="LY255" s="298">
        <f t="shared" si="390"/>
        <v>1722</v>
      </c>
      <c r="LZ255" s="298">
        <f t="shared" si="390"/>
        <v>274</v>
      </c>
      <c r="MA255" s="298">
        <f t="shared" si="390"/>
        <v>1340</v>
      </c>
      <c r="MB255" s="298">
        <f t="shared" si="390"/>
        <v>-498</v>
      </c>
      <c r="MC255" s="298">
        <f t="shared" si="390"/>
        <v>-728</v>
      </c>
      <c r="MD255" s="298">
        <f t="shared" si="390"/>
        <v>-616</v>
      </c>
      <c r="ME255" s="298">
        <f t="shared" si="390"/>
        <v>-814</v>
      </c>
      <c r="MF255" s="298">
        <f t="shared" si="390"/>
        <v>-268</v>
      </c>
      <c r="MG255" s="298">
        <f t="shared" si="390"/>
        <v>1316</v>
      </c>
      <c r="MH255" s="304">
        <f t="shared" si="390"/>
        <v>1796</v>
      </c>
      <c r="MI255" s="297"/>
      <c r="MJ255" s="298">
        <f>SUM(MI254,MJ254)</f>
        <v>1386</v>
      </c>
      <c r="MK255" s="298">
        <f t="shared" ref="MK255:ND255" si="391">SUM(MJ255,MK254)</f>
        <v>-1040</v>
      </c>
      <c r="ML255" s="298">
        <f t="shared" si="391"/>
        <v>14</v>
      </c>
      <c r="MM255" s="298">
        <f t="shared" si="391"/>
        <v>-1016</v>
      </c>
      <c r="MN255" s="298">
        <f t="shared" si="391"/>
        <v>-2722</v>
      </c>
      <c r="MO255" s="298">
        <f t="shared" si="391"/>
        <v>-1752</v>
      </c>
      <c r="MP255" s="298">
        <f t="shared" si="391"/>
        <v>-544</v>
      </c>
      <c r="MQ255" s="298">
        <f t="shared" si="391"/>
        <v>-52</v>
      </c>
      <c r="MR255" s="298">
        <f t="shared" si="391"/>
        <v>-466</v>
      </c>
      <c r="MS255" s="298">
        <f t="shared" si="391"/>
        <v>-980</v>
      </c>
      <c r="MT255" s="298">
        <f t="shared" si="391"/>
        <v>-1854</v>
      </c>
      <c r="MU255" s="298">
        <f t="shared" si="391"/>
        <v>-1810</v>
      </c>
      <c r="MV255" s="298">
        <f t="shared" si="391"/>
        <v>-1372</v>
      </c>
      <c r="MW255" s="298">
        <f t="shared" si="391"/>
        <v>-2186</v>
      </c>
      <c r="MX255" s="298">
        <f t="shared" si="391"/>
        <v>-1410</v>
      </c>
      <c r="MY255" s="298">
        <f t="shared" si="391"/>
        <v>-1626</v>
      </c>
      <c r="MZ255" s="298">
        <f t="shared" si="391"/>
        <v>-1604</v>
      </c>
      <c r="NA255" s="298">
        <f>SUM(MZ255,NA254)</f>
        <v>-1692</v>
      </c>
      <c r="NB255" s="298">
        <f t="shared" si="391"/>
        <v>-1692</v>
      </c>
      <c r="NC255" s="298">
        <f t="shared" si="391"/>
        <v>-1692</v>
      </c>
      <c r="ND255" s="304">
        <f t="shared" si="391"/>
        <v>-1692</v>
      </c>
      <c r="NE255" t="s">
        <v>0</v>
      </c>
    </row>
    <row r="256" spans="14:436" x14ac:dyDescent="0.25">
      <c r="HH256" s="11" t="s">
        <v>0</v>
      </c>
      <c r="HI256" s="10" t="s">
        <v>0</v>
      </c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9"/>
      <c r="ID256" s="11" t="s">
        <v>0</v>
      </c>
      <c r="IE256" s="10" t="s">
        <v>0</v>
      </c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  <c r="IW256" s="10"/>
      <c r="IX256" s="10"/>
      <c r="IY256" s="9"/>
      <c r="IZ256" s="11" t="s">
        <v>0</v>
      </c>
      <c r="JA256" s="10"/>
      <c r="JB256" s="10"/>
      <c r="JC256" s="10"/>
      <c r="JD256" s="10"/>
      <c r="JE256" s="10"/>
      <c r="JF256" s="10"/>
      <c r="JG256" s="10"/>
      <c r="JH256" s="10"/>
      <c r="JI256" s="10"/>
      <c r="JJ256" s="10"/>
      <c r="JK256" s="10"/>
      <c r="JL256" s="10"/>
      <c r="JM256" s="10"/>
      <c r="JN256" s="10"/>
      <c r="JO256" s="10"/>
      <c r="JP256" s="10"/>
      <c r="JQ256" s="10"/>
      <c r="JR256" s="10"/>
      <c r="JS256" s="10"/>
      <c r="JT256" s="9"/>
      <c r="JU256" s="11" t="s">
        <v>0</v>
      </c>
      <c r="JV256" s="10" t="s">
        <v>0</v>
      </c>
      <c r="JW256" s="10"/>
      <c r="JX256" s="10"/>
      <c r="JY256" s="10"/>
      <c r="JZ256" s="10"/>
      <c r="KA256" s="10"/>
      <c r="KB256" s="10"/>
      <c r="KC256" s="10"/>
      <c r="KD256" s="10"/>
      <c r="KE256" s="10"/>
      <c r="KF256" s="10"/>
      <c r="KG256" s="10"/>
      <c r="KH256" s="10"/>
      <c r="KI256" s="10"/>
      <c r="KJ256" s="10"/>
      <c r="KK256" s="10"/>
      <c r="KL256" s="10"/>
      <c r="KM256" s="10"/>
      <c r="KN256" s="10"/>
      <c r="KO256" s="10"/>
      <c r="KP256" s="9"/>
      <c r="KQ256" s="11" t="s">
        <v>0</v>
      </c>
      <c r="KR256" s="10" t="s">
        <v>0</v>
      </c>
      <c r="KS256" s="10"/>
      <c r="KT256" s="10"/>
      <c r="KU256" s="10"/>
      <c r="KV256" s="10"/>
      <c r="KW256" s="10"/>
      <c r="KX256" s="10"/>
      <c r="KY256" s="10"/>
      <c r="KZ256" s="10"/>
      <c r="LA256" s="10"/>
      <c r="LB256" s="10"/>
      <c r="LC256" s="10"/>
      <c r="LD256" s="10"/>
      <c r="LE256" s="10"/>
      <c r="LF256" s="10"/>
      <c r="LG256" s="10"/>
      <c r="LH256" s="10"/>
      <c r="LI256" s="10"/>
      <c r="LJ256" s="10"/>
      <c r="LK256" s="10"/>
      <c r="LL256" s="10"/>
      <c r="LM256" s="9" t="s">
        <v>0</v>
      </c>
      <c r="LN256" s="11" t="s">
        <v>0</v>
      </c>
      <c r="LO256" s="10"/>
      <c r="LP256" s="10"/>
      <c r="LQ256" s="10"/>
      <c r="LR256" s="10"/>
      <c r="LS256" s="10"/>
      <c r="LT256" s="10"/>
      <c r="LU256" s="10"/>
      <c r="LV256" s="10"/>
      <c r="LW256" s="10"/>
      <c r="LX256" s="10"/>
      <c r="LY256" s="10"/>
      <c r="LZ256" s="10"/>
      <c r="MA256" s="10"/>
      <c r="MB256" s="10"/>
      <c r="MC256" s="10"/>
      <c r="MD256" s="10"/>
      <c r="ME256" s="10"/>
      <c r="MF256" s="10"/>
      <c r="MG256" s="10"/>
      <c r="MH256" s="9"/>
      <c r="MI256" s="11" t="s">
        <v>0</v>
      </c>
      <c r="MJ256" s="10" t="s">
        <v>0</v>
      </c>
      <c r="MK256" s="10"/>
      <c r="ML256" s="10"/>
      <c r="MM256" s="10"/>
      <c r="MN256" s="10"/>
      <c r="MO256" s="10"/>
      <c r="MP256" s="10"/>
      <c r="MQ256" s="10"/>
      <c r="MR256" s="10"/>
      <c r="MS256" s="10"/>
      <c r="MT256" s="10"/>
      <c r="MU256" s="10"/>
      <c r="MV256" s="10"/>
      <c r="MW256" s="10"/>
      <c r="MX256" s="10"/>
      <c r="MY256" s="10"/>
      <c r="MZ256" s="10"/>
      <c r="NA256" s="10"/>
      <c r="NB256" s="10"/>
      <c r="NC256" s="10"/>
      <c r="ND256" s="9"/>
    </row>
    <row r="257" spans="14:374" ht="15.75" thickBot="1" x14ac:dyDescent="0.3">
      <c r="EK257" t="s">
        <v>0</v>
      </c>
      <c r="HH257" s="11"/>
      <c r="HI257" s="10"/>
      <c r="HJ257" s="10" t="s">
        <v>0</v>
      </c>
      <c r="HK257" s="305"/>
      <c r="HL257" s="305">
        <v>4564</v>
      </c>
      <c r="HM257" s="10"/>
      <c r="HN257" s="10"/>
      <c r="HO257" s="305"/>
      <c r="HP257" s="305"/>
      <c r="HQ257" s="305">
        <v>10872</v>
      </c>
      <c r="HR257" s="10"/>
      <c r="HS257" s="10"/>
      <c r="HT257" s="305"/>
      <c r="HU257" s="305"/>
      <c r="HV257" s="305">
        <v>9696</v>
      </c>
      <c r="HW257" s="10"/>
      <c r="HX257" s="10"/>
      <c r="HY257" s="305"/>
      <c r="HZ257" s="10" t="s">
        <v>0</v>
      </c>
      <c r="IA257" s="305">
        <v>-3842</v>
      </c>
      <c r="IB257" s="10"/>
      <c r="IC257" s="249">
        <v>-625</v>
      </c>
      <c r="ID257" s="11"/>
      <c r="IE257" s="10"/>
      <c r="IF257" s="305">
        <v>749</v>
      </c>
      <c r="IG257" s="305"/>
      <c r="IH257" s="305"/>
      <c r="II257" s="10"/>
      <c r="IJ257" s="10"/>
      <c r="IK257" s="305">
        <v>4366</v>
      </c>
      <c r="IL257" s="305"/>
      <c r="IM257" s="305"/>
      <c r="IN257" s="10"/>
      <c r="IO257" s="10"/>
      <c r="IP257" s="305">
        <v>504</v>
      </c>
      <c r="IQ257" s="305"/>
      <c r="IR257" s="305"/>
      <c r="IS257" s="10"/>
      <c r="IT257" s="10"/>
      <c r="IU257" s="305">
        <v>2342</v>
      </c>
      <c r="IV257" s="10" t="s">
        <v>0</v>
      </c>
      <c r="IW257" s="305"/>
      <c r="IX257" s="10"/>
      <c r="IY257" s="249">
        <v>1404</v>
      </c>
      <c r="IZ257" s="11"/>
      <c r="JA257" s="10" t="s">
        <v>0</v>
      </c>
      <c r="JB257" s="305"/>
      <c r="JC257" s="10"/>
      <c r="JD257" s="305"/>
      <c r="JE257" s="305">
        <v>6754</v>
      </c>
      <c r="JF257" s="10"/>
      <c r="JG257" s="305"/>
      <c r="JH257" s="10"/>
      <c r="JI257" s="305"/>
      <c r="JJ257" s="305">
        <v>1640</v>
      </c>
      <c r="JK257" s="10"/>
      <c r="JL257" s="305"/>
      <c r="JM257" s="10"/>
      <c r="JN257" s="305"/>
      <c r="JO257" s="305">
        <v>-910</v>
      </c>
      <c r="JP257" s="10"/>
      <c r="JQ257" s="10" t="s">
        <v>0</v>
      </c>
      <c r="JR257" s="10"/>
      <c r="JS257" s="305"/>
      <c r="JT257" s="249">
        <v>4072</v>
      </c>
      <c r="JU257" s="11"/>
      <c r="JV257" s="10"/>
      <c r="JW257" s="10" t="s">
        <v>0</v>
      </c>
      <c r="JX257" s="305"/>
      <c r="JY257" s="305">
        <v>9438</v>
      </c>
      <c r="JZ257" s="10"/>
      <c r="KA257" s="10"/>
      <c r="KB257" s="10"/>
      <c r="KC257" s="305"/>
      <c r="KD257" s="305">
        <v>-3990</v>
      </c>
      <c r="KE257" s="10"/>
      <c r="KF257" s="10"/>
      <c r="KG257" s="10"/>
      <c r="KH257" s="305"/>
      <c r="KI257" s="305">
        <v>2518</v>
      </c>
      <c r="KJ257" s="10"/>
      <c r="KK257" s="10"/>
      <c r="KL257" s="10"/>
      <c r="KM257" s="10" t="s">
        <v>0</v>
      </c>
      <c r="KN257" s="305">
        <v>798</v>
      </c>
      <c r="KO257" s="10"/>
      <c r="KP257" s="249">
        <v>-478</v>
      </c>
      <c r="KQ257" s="11"/>
      <c r="KR257" s="10"/>
      <c r="KS257" s="305">
        <v>-46</v>
      </c>
      <c r="KT257" s="305"/>
      <c r="KU257" s="10"/>
      <c r="KV257" s="10"/>
      <c r="KW257" s="10"/>
      <c r="KX257" s="305">
        <v>1678</v>
      </c>
      <c r="KY257" s="305"/>
      <c r="KZ257" s="10"/>
      <c r="LA257" s="10"/>
      <c r="LB257" s="10"/>
      <c r="LC257" s="305">
        <v>1526</v>
      </c>
      <c r="LD257" s="305"/>
      <c r="LE257" s="10"/>
      <c r="LF257" s="10"/>
      <c r="LG257" s="10"/>
      <c r="LH257" s="305">
        <v>3892</v>
      </c>
      <c r="LI257" s="10" t="s">
        <v>0</v>
      </c>
      <c r="LJ257" s="10"/>
      <c r="LK257" s="10"/>
      <c r="LL257" s="10"/>
      <c r="LM257" s="247">
        <v>4796</v>
      </c>
      <c r="LN257" s="11"/>
      <c r="LO257" s="10" t="s">
        <v>0</v>
      </c>
      <c r="LP257" s="305"/>
      <c r="LQ257" s="10"/>
      <c r="LR257" s="305">
        <v>710</v>
      </c>
      <c r="LS257" s="10"/>
      <c r="LT257" s="10"/>
      <c r="LU257" s="305"/>
      <c r="LV257" s="10"/>
      <c r="LW257" s="305">
        <v>2760</v>
      </c>
      <c r="LX257" s="10"/>
      <c r="LY257" s="10"/>
      <c r="LZ257" s="305"/>
      <c r="MA257" s="10"/>
      <c r="MB257" s="305">
        <v>708</v>
      </c>
      <c r="MC257" s="10"/>
      <c r="MD257" s="10"/>
      <c r="ME257" s="10" t="s">
        <v>0</v>
      </c>
      <c r="MF257" s="10"/>
      <c r="MG257" s="305">
        <v>3580</v>
      </c>
      <c r="MH257" s="247">
        <v>480</v>
      </c>
      <c r="MI257" s="11"/>
      <c r="MJ257" s="10"/>
      <c r="MK257" s="10" t="s">
        <v>0</v>
      </c>
      <c r="ML257" s="305">
        <v>652</v>
      </c>
      <c r="MM257" s="10"/>
      <c r="MN257" s="10"/>
      <c r="MO257" s="10"/>
      <c r="MP257" s="10"/>
      <c r="MQ257" s="305">
        <v>5136</v>
      </c>
      <c r="MR257" s="10"/>
      <c r="MS257" s="10"/>
      <c r="MT257" s="10"/>
      <c r="MU257" s="10"/>
      <c r="MV257" s="305">
        <v>314</v>
      </c>
      <c r="MW257" s="10"/>
      <c r="MX257" s="10"/>
      <c r="MY257" s="10"/>
      <c r="MZ257" s="10"/>
      <c r="NA257" s="305">
        <v>2304</v>
      </c>
      <c r="NB257" s="10"/>
      <c r="NC257" s="10"/>
      <c r="ND257" s="9" t="s">
        <v>0</v>
      </c>
    </row>
    <row r="258" spans="14:374" ht="15.75" thickBot="1" x14ac:dyDescent="0.3">
      <c r="CR258" t="s">
        <v>0</v>
      </c>
      <c r="HH258" s="11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308">
        <v>20665</v>
      </c>
      <c r="ID258" s="11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  <c r="IW258" s="10"/>
      <c r="IX258" s="10"/>
      <c r="IY258" s="308">
        <v>8982</v>
      </c>
      <c r="IZ258" s="11"/>
      <c r="JA258" s="10"/>
      <c r="JB258" s="10"/>
      <c r="JC258" s="10"/>
      <c r="JD258" s="10"/>
      <c r="JE258" s="10"/>
      <c r="JF258" s="10"/>
      <c r="JG258" s="10"/>
      <c r="JH258" s="10"/>
      <c r="JI258" s="10"/>
      <c r="JJ258" s="10"/>
      <c r="JK258" s="10"/>
      <c r="JL258" s="10"/>
      <c r="JM258" s="10"/>
      <c r="JN258" s="10"/>
      <c r="JO258" s="10"/>
      <c r="JP258" s="10"/>
      <c r="JQ258" s="10"/>
      <c r="JR258" s="10"/>
      <c r="JS258" s="10"/>
      <c r="JT258" s="311">
        <v>9.9580000000000002</v>
      </c>
      <c r="JU258" s="11"/>
      <c r="JV258" s="10"/>
      <c r="JW258" s="10"/>
      <c r="JX258" s="10"/>
      <c r="JY258" s="10"/>
      <c r="JZ258" s="10"/>
      <c r="KA258" s="10"/>
      <c r="KB258" s="10"/>
      <c r="KC258" s="10"/>
      <c r="KD258" s="10"/>
      <c r="KE258" s="10"/>
      <c r="KF258" s="10"/>
      <c r="KG258" s="10"/>
      <c r="KH258" s="10"/>
      <c r="KI258" s="10"/>
      <c r="KJ258" s="10"/>
      <c r="KK258" s="10"/>
      <c r="KL258" s="10"/>
      <c r="KM258" s="10"/>
      <c r="KN258" s="10"/>
      <c r="KO258" s="10"/>
      <c r="KP258" s="308">
        <v>8286</v>
      </c>
      <c r="KQ258" s="11"/>
      <c r="KR258" s="10"/>
      <c r="KS258" s="10"/>
      <c r="KT258" s="10"/>
      <c r="KU258" s="10"/>
      <c r="KV258" s="10"/>
      <c r="KW258" s="10"/>
      <c r="KX258" s="10"/>
      <c r="KY258" s="10"/>
      <c r="KZ258" s="10"/>
      <c r="LA258" s="10"/>
      <c r="LB258" s="10"/>
      <c r="LC258" s="10"/>
      <c r="LD258" s="10"/>
      <c r="LE258" s="10"/>
      <c r="LF258" s="10"/>
      <c r="LG258" s="10"/>
      <c r="LH258" s="10"/>
      <c r="LI258" s="10"/>
      <c r="LJ258" s="10"/>
      <c r="LK258" s="10"/>
      <c r="LL258" s="10"/>
      <c r="LM258" s="308">
        <v>12324</v>
      </c>
      <c r="LN258" s="11"/>
      <c r="LO258" s="10"/>
      <c r="LP258" s="10"/>
      <c r="LQ258" s="10"/>
      <c r="LR258" s="10"/>
      <c r="LS258" s="10"/>
      <c r="LT258" s="10"/>
      <c r="LU258" s="10"/>
      <c r="LV258" s="10"/>
      <c r="LW258" s="10"/>
      <c r="LX258" s="10"/>
      <c r="LY258" s="10"/>
      <c r="LZ258" s="10"/>
      <c r="MA258" s="10"/>
      <c r="MB258" s="10"/>
      <c r="MC258" s="10"/>
      <c r="MD258" s="10"/>
      <c r="ME258" s="10"/>
      <c r="MF258" s="10"/>
      <c r="MG258" s="10"/>
      <c r="MH258" s="308">
        <v>8238</v>
      </c>
      <c r="MI258" s="11"/>
      <c r="MJ258" s="10"/>
      <c r="MK258" s="10"/>
      <c r="ML258" s="10"/>
      <c r="MM258" s="10"/>
      <c r="MN258" s="10"/>
      <c r="MO258" s="10"/>
      <c r="MP258" s="10"/>
      <c r="MQ258" s="10"/>
      <c r="MR258" s="10"/>
      <c r="MS258" s="10"/>
      <c r="MT258" s="10"/>
      <c r="MU258" s="10"/>
      <c r="MV258" s="10"/>
      <c r="MW258" s="10"/>
      <c r="MX258" s="10"/>
      <c r="MY258" s="10"/>
      <c r="MZ258" s="10"/>
      <c r="NA258" s="10"/>
      <c r="NB258" s="10"/>
      <c r="NC258" s="10"/>
      <c r="ND258" s="9"/>
    </row>
    <row r="259" spans="14:374" ht="15.75" thickBot="1" x14ac:dyDescent="0.3">
      <c r="HH259" s="11"/>
      <c r="HI259" s="10"/>
      <c r="HJ259" s="10"/>
      <c r="HK259" s="305"/>
      <c r="HL259" s="305">
        <v>4564</v>
      </c>
      <c r="HM259" s="10"/>
      <c r="HN259" s="10"/>
      <c r="HO259" s="305"/>
      <c r="HP259" s="305"/>
      <c r="HQ259" s="305">
        <v>6690</v>
      </c>
      <c r="HR259" s="10"/>
      <c r="HS259" s="10"/>
      <c r="HT259" s="305"/>
      <c r="HU259" s="305"/>
      <c r="HV259" s="305">
        <v>8660</v>
      </c>
      <c r="HW259" s="10"/>
      <c r="HX259" s="10"/>
      <c r="HY259" s="305"/>
      <c r="HZ259" s="10"/>
      <c r="IA259" s="305">
        <v>-13344</v>
      </c>
      <c r="IB259" s="10"/>
      <c r="IC259" s="249">
        <v>-2457</v>
      </c>
      <c r="ID259" s="11"/>
      <c r="IE259" s="10"/>
      <c r="IF259" s="305">
        <v>-3169</v>
      </c>
      <c r="IG259" s="305"/>
      <c r="IH259" s="305"/>
      <c r="II259" s="10"/>
      <c r="IJ259" s="10"/>
      <c r="IK259" s="305">
        <v>128</v>
      </c>
      <c r="IL259" s="305"/>
      <c r="IM259" s="305"/>
      <c r="IN259" s="10"/>
      <c r="IO259" s="10"/>
      <c r="IP259" s="305">
        <v>-1290</v>
      </c>
      <c r="IQ259" s="305"/>
      <c r="IR259" s="305"/>
      <c r="IS259" s="10"/>
      <c r="IT259" s="10"/>
      <c r="IU259" s="305">
        <v>-1276</v>
      </c>
      <c r="IV259" s="10"/>
      <c r="IW259" s="305"/>
      <c r="IX259" s="10"/>
      <c r="IY259" s="249">
        <v>-472</v>
      </c>
      <c r="IZ259" s="11"/>
      <c r="JA259" s="10"/>
      <c r="JB259" s="305"/>
      <c r="JC259" s="10"/>
      <c r="JD259" s="305"/>
      <c r="JE259" s="305">
        <v>-552</v>
      </c>
      <c r="JF259" s="10"/>
      <c r="JG259" s="305"/>
      <c r="JH259" s="10"/>
      <c r="JI259" s="305"/>
      <c r="JJ259" s="305">
        <v>-1218</v>
      </c>
      <c r="JK259" s="10"/>
      <c r="JL259" s="305"/>
      <c r="JM259" s="10"/>
      <c r="JN259" s="305"/>
      <c r="JO259" s="305">
        <v>-3962</v>
      </c>
      <c r="JP259" s="10"/>
      <c r="JQ259" s="10"/>
      <c r="JR259" s="10"/>
      <c r="JS259" s="305"/>
      <c r="JT259" s="249">
        <v>2838</v>
      </c>
      <c r="JU259" s="11"/>
      <c r="JV259" s="10"/>
      <c r="JW259" s="10"/>
      <c r="JX259" s="305"/>
      <c r="JY259" s="305">
        <v>6942</v>
      </c>
      <c r="JZ259" s="10"/>
      <c r="KA259" s="10"/>
      <c r="KB259" s="10"/>
      <c r="KC259" s="305"/>
      <c r="KD259" s="305">
        <v>-8854</v>
      </c>
      <c r="KE259" s="10"/>
      <c r="KF259" s="10"/>
      <c r="KG259" s="10"/>
      <c r="KH259" s="305"/>
      <c r="KI259" s="305">
        <v>2006</v>
      </c>
      <c r="KJ259" s="10"/>
      <c r="KK259" s="10"/>
      <c r="KL259" s="10"/>
      <c r="KM259" s="10"/>
      <c r="KN259" s="305">
        <v>-3278</v>
      </c>
      <c r="KO259" s="10"/>
      <c r="KP259" s="249">
        <v>-1482</v>
      </c>
      <c r="KQ259" s="11"/>
      <c r="KR259" s="10"/>
      <c r="KS259" s="305">
        <v>-1526</v>
      </c>
      <c r="KT259" s="305"/>
      <c r="KU259" s="10"/>
      <c r="KV259" s="10"/>
      <c r="KW259" s="10"/>
      <c r="KX259" s="305">
        <v>-136</v>
      </c>
      <c r="KY259" s="305"/>
      <c r="KZ259" s="10"/>
      <c r="LA259" s="10"/>
      <c r="LB259" s="10"/>
      <c r="LC259" s="305">
        <v>-1784</v>
      </c>
      <c r="LD259" s="305"/>
      <c r="LE259" s="10"/>
      <c r="LF259" s="10"/>
      <c r="LG259" s="10"/>
      <c r="LH259" s="305">
        <v>1550</v>
      </c>
      <c r="LI259" s="10"/>
      <c r="LJ259" s="10"/>
      <c r="LK259" s="10"/>
      <c r="LL259" s="10"/>
      <c r="LM259" s="249">
        <v>3772</v>
      </c>
      <c r="LN259" s="11"/>
      <c r="LO259" s="10"/>
      <c r="LP259" s="305"/>
      <c r="LQ259" s="10"/>
      <c r="LR259" s="305">
        <v>332</v>
      </c>
      <c r="LS259" s="10"/>
      <c r="LT259" s="10"/>
      <c r="LU259" s="305"/>
      <c r="LV259" s="10"/>
      <c r="LW259" s="305">
        <v>1256</v>
      </c>
      <c r="LX259" s="10"/>
      <c r="LY259" s="10"/>
      <c r="LZ259" s="305"/>
      <c r="MA259" s="10"/>
      <c r="MB259" s="305">
        <v>-2086</v>
      </c>
      <c r="MC259" s="10"/>
      <c r="MD259" s="10"/>
      <c r="ME259" s="10"/>
      <c r="MF259" s="10"/>
      <c r="MG259" s="305">
        <v>1814</v>
      </c>
      <c r="MH259" s="249">
        <v>480</v>
      </c>
      <c r="MI259" s="11"/>
      <c r="MJ259" s="10"/>
      <c r="MK259" s="10"/>
      <c r="ML259" s="305">
        <v>494</v>
      </c>
      <c r="MM259" s="10"/>
      <c r="MN259" s="10"/>
      <c r="MO259" s="10"/>
      <c r="MP259" s="10"/>
      <c r="MQ259" s="305">
        <v>-66</v>
      </c>
      <c r="MR259" s="10"/>
      <c r="MS259" s="10"/>
      <c r="MT259" s="10"/>
      <c r="MU259" s="10"/>
      <c r="MV259" s="305">
        <v>-1320</v>
      </c>
      <c r="MW259" s="10"/>
      <c r="MX259" s="10"/>
      <c r="MY259" s="10"/>
      <c r="MZ259" s="10"/>
      <c r="NA259" s="305">
        <v>-320</v>
      </c>
      <c r="NB259" s="10"/>
      <c r="NC259" s="10"/>
      <c r="ND259" s="9"/>
    </row>
    <row r="260" spans="14:374" ht="15.75" thickBot="1" x14ac:dyDescent="0.3">
      <c r="N260" t="s">
        <v>0</v>
      </c>
      <c r="AJ260" t="s">
        <v>0</v>
      </c>
      <c r="CW260" t="s">
        <v>0</v>
      </c>
      <c r="HH260" s="11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308">
        <v>4113</v>
      </c>
      <c r="ID260" s="11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  <c r="IW260" s="10"/>
      <c r="IX260" s="10"/>
      <c r="IY260" s="310">
        <v>-3622</v>
      </c>
      <c r="IZ260" s="11"/>
      <c r="JA260" s="10"/>
      <c r="JB260" s="10"/>
      <c r="JC260" s="10"/>
      <c r="JD260" s="10"/>
      <c r="JE260" s="10"/>
      <c r="JF260" s="10"/>
      <c r="JG260" s="10"/>
      <c r="JH260" s="10"/>
      <c r="JI260" s="10"/>
      <c r="JJ260" s="10"/>
      <c r="JK260" s="10"/>
      <c r="JL260" s="10"/>
      <c r="JM260" s="10"/>
      <c r="JN260" s="10"/>
      <c r="JO260" s="10"/>
      <c r="JP260" s="10"/>
      <c r="JQ260" s="10"/>
      <c r="JR260" s="10"/>
      <c r="JS260" s="10"/>
      <c r="JT260" s="310">
        <v>-6474</v>
      </c>
      <c r="JU260" s="11"/>
      <c r="JV260" s="10"/>
      <c r="JW260" s="10"/>
      <c r="JX260" s="10"/>
      <c r="JY260" s="10"/>
      <c r="JZ260" s="10"/>
      <c r="KA260" s="10"/>
      <c r="KB260" s="10"/>
      <c r="KC260" s="10"/>
      <c r="KD260" s="10"/>
      <c r="KE260" s="10"/>
      <c r="KF260" s="10"/>
      <c r="KG260" s="10"/>
      <c r="KH260" s="10"/>
      <c r="KI260" s="10"/>
      <c r="KJ260" s="10"/>
      <c r="KK260" s="10"/>
      <c r="KL260" s="10"/>
      <c r="KM260" s="10"/>
      <c r="KN260" s="10"/>
      <c r="KO260" s="10"/>
      <c r="KP260" s="310">
        <v>-4666</v>
      </c>
      <c r="KQ260" s="11"/>
      <c r="KR260" s="10"/>
      <c r="KS260" s="10"/>
      <c r="KT260" s="10"/>
      <c r="KU260" s="10"/>
      <c r="KV260" s="10"/>
      <c r="KW260" s="10"/>
      <c r="KX260" s="10"/>
      <c r="KY260" s="10"/>
      <c r="KZ260" s="10"/>
      <c r="LA260" s="10"/>
      <c r="LB260" s="10"/>
      <c r="LC260" s="10"/>
      <c r="LD260" s="10"/>
      <c r="LE260" s="10"/>
      <c r="LF260" s="10"/>
      <c r="LG260" s="10"/>
      <c r="LH260" s="10"/>
      <c r="LI260" s="10"/>
      <c r="LJ260" s="10"/>
      <c r="LK260" s="10"/>
      <c r="LL260" s="10"/>
      <c r="LM260" s="308">
        <v>3358</v>
      </c>
      <c r="LN260" s="11"/>
      <c r="LO260" s="10"/>
      <c r="LP260" s="10"/>
      <c r="LQ260" s="10"/>
      <c r="LR260" s="10"/>
      <c r="LS260" s="10"/>
      <c r="LT260" s="10"/>
      <c r="LU260" s="10"/>
      <c r="LV260" s="10"/>
      <c r="LW260" s="10"/>
      <c r="LX260" s="10"/>
      <c r="LY260" s="10"/>
      <c r="LZ260" s="10"/>
      <c r="MA260" s="10"/>
      <c r="MB260" s="10"/>
      <c r="MC260" s="10"/>
      <c r="MD260" s="10"/>
      <c r="ME260" s="10"/>
      <c r="MF260" s="10"/>
      <c r="MG260" s="10"/>
      <c r="MH260" s="308">
        <v>1796</v>
      </c>
      <c r="MI260" s="11"/>
      <c r="MJ260" s="10"/>
      <c r="MK260" s="10"/>
      <c r="ML260" s="10"/>
      <c r="MM260" s="10"/>
      <c r="MN260" s="10"/>
      <c r="MO260" s="10"/>
      <c r="MP260" s="10"/>
      <c r="MQ260" s="10"/>
      <c r="MR260" s="10"/>
      <c r="MS260" s="10"/>
      <c r="MT260" s="10"/>
      <c r="MU260" s="10"/>
      <c r="MV260" s="10"/>
      <c r="MW260" s="10"/>
      <c r="MX260" s="10"/>
      <c r="MY260" s="10"/>
      <c r="MZ260" s="10"/>
      <c r="NA260" s="10"/>
      <c r="NB260" s="10"/>
      <c r="NC260" s="10"/>
      <c r="ND260" s="9"/>
    </row>
    <row r="261" spans="14:374" ht="15.75" thickBot="1" x14ac:dyDescent="0.3">
      <c r="HH261" s="8"/>
      <c r="HI261" s="7"/>
      <c r="HJ261" s="7"/>
      <c r="HK261" s="283"/>
      <c r="HL261" s="283">
        <v>0</v>
      </c>
      <c r="HM261" s="7"/>
      <c r="HN261" s="7"/>
      <c r="HO261" s="283"/>
      <c r="HP261" s="283"/>
      <c r="HQ261" s="283">
        <v>3</v>
      </c>
      <c r="HR261" s="7"/>
      <c r="HS261" s="7"/>
      <c r="HT261" s="283"/>
      <c r="HU261" s="283"/>
      <c r="HV261" s="283">
        <v>1</v>
      </c>
      <c r="HW261" s="7"/>
      <c r="HX261" s="7"/>
      <c r="HY261" s="283"/>
      <c r="HZ261" s="7"/>
      <c r="IA261" s="283">
        <v>6</v>
      </c>
      <c r="IB261" s="7"/>
      <c r="IC261" s="306">
        <v>3</v>
      </c>
      <c r="ID261" s="8"/>
      <c r="IE261" s="7"/>
      <c r="IF261" s="283">
        <v>2</v>
      </c>
      <c r="IG261" s="283"/>
      <c r="IH261" s="283"/>
      <c r="II261" s="7"/>
      <c r="IJ261" s="7"/>
      <c r="IK261" s="283">
        <v>6</v>
      </c>
      <c r="IL261" s="283"/>
      <c r="IM261" s="283"/>
      <c r="IN261" s="7"/>
      <c r="IO261" s="7"/>
      <c r="IP261" s="283">
        <v>3</v>
      </c>
      <c r="IQ261" s="283"/>
      <c r="IR261" s="283"/>
      <c r="IS261" s="7"/>
      <c r="IT261" s="7"/>
      <c r="IU261" s="283">
        <v>5</v>
      </c>
      <c r="IV261" s="7"/>
      <c r="IW261" s="283"/>
      <c r="IX261" s="7"/>
      <c r="IY261" s="306">
        <v>3</v>
      </c>
      <c r="IZ261" s="312">
        <v>3</v>
      </c>
      <c r="JA261" s="7"/>
      <c r="JB261" s="283"/>
      <c r="JC261" s="7"/>
      <c r="JD261" s="283"/>
      <c r="JE261" s="283">
        <v>10</v>
      </c>
      <c r="JF261" s="7"/>
      <c r="JG261" s="283"/>
      <c r="JH261" s="7"/>
      <c r="JI261" s="283"/>
      <c r="JJ261" s="283">
        <v>6</v>
      </c>
      <c r="JK261" s="7"/>
      <c r="JL261" s="283"/>
      <c r="JM261" s="7"/>
      <c r="JN261" s="283"/>
      <c r="JO261" s="283">
        <v>4</v>
      </c>
      <c r="JP261" s="7"/>
      <c r="JQ261" s="7"/>
      <c r="JR261" s="7"/>
      <c r="JS261" s="283"/>
      <c r="JT261" s="306">
        <v>2</v>
      </c>
      <c r="JU261" s="8"/>
      <c r="JV261" s="7"/>
      <c r="JW261" s="7"/>
      <c r="JX261" s="283"/>
      <c r="JY261" s="283">
        <v>3</v>
      </c>
      <c r="JZ261" s="7"/>
      <c r="KA261" s="7"/>
      <c r="KB261" s="7"/>
      <c r="KC261" s="283"/>
      <c r="KD261" s="283">
        <v>5</v>
      </c>
      <c r="KE261" s="7"/>
      <c r="KF261" s="7"/>
      <c r="KG261" s="7"/>
      <c r="KH261" s="283"/>
      <c r="KI261" s="283">
        <v>5</v>
      </c>
      <c r="KJ261" s="7"/>
      <c r="KK261" s="7"/>
      <c r="KL261" s="7"/>
      <c r="KM261" s="7"/>
      <c r="KN261" s="283">
        <v>7</v>
      </c>
      <c r="KO261" s="7"/>
      <c r="KP261" s="306">
        <v>1</v>
      </c>
      <c r="KQ261" s="8"/>
      <c r="KR261" s="7"/>
      <c r="KS261" s="283">
        <v>3</v>
      </c>
      <c r="KT261" s="283"/>
      <c r="KU261" s="7"/>
      <c r="KV261" s="7"/>
      <c r="KW261" s="7"/>
      <c r="KX261" s="283">
        <v>2</v>
      </c>
      <c r="KY261" s="283"/>
      <c r="KZ261" s="7"/>
      <c r="LA261" s="7"/>
      <c r="LB261" s="7"/>
      <c r="LC261" s="283">
        <v>6</v>
      </c>
      <c r="LD261" s="283"/>
      <c r="LE261" s="7"/>
      <c r="LF261" s="7"/>
      <c r="LG261" s="7"/>
      <c r="LH261" s="283">
        <v>4</v>
      </c>
      <c r="LI261" s="7"/>
      <c r="LJ261" s="7"/>
      <c r="LK261" s="7"/>
      <c r="LL261" s="7"/>
      <c r="LM261" s="307">
        <v>3</v>
      </c>
      <c r="LN261" s="7"/>
      <c r="LO261" s="7"/>
      <c r="LP261" s="283"/>
      <c r="LQ261" s="7"/>
      <c r="LR261" s="283">
        <v>1</v>
      </c>
      <c r="LS261" s="7"/>
      <c r="LT261" s="7"/>
      <c r="LU261" s="283"/>
      <c r="LV261" s="7"/>
      <c r="LW261" s="283">
        <v>4</v>
      </c>
      <c r="LX261" s="7"/>
      <c r="LY261" s="7"/>
      <c r="LZ261" s="283"/>
      <c r="MA261" s="7"/>
      <c r="MB261" s="283">
        <v>6</v>
      </c>
      <c r="MC261" s="7"/>
      <c r="MD261" s="7"/>
      <c r="ME261" s="7"/>
      <c r="MF261" s="7"/>
      <c r="MG261" s="283">
        <v>6</v>
      </c>
      <c r="MH261" s="247">
        <v>0</v>
      </c>
      <c r="MI261" s="8"/>
      <c r="MJ261" s="7"/>
      <c r="MK261" s="7"/>
      <c r="ML261" s="283">
        <v>1</v>
      </c>
      <c r="MM261" s="7"/>
      <c r="MN261" s="7"/>
      <c r="MO261" s="7"/>
      <c r="MP261" s="7"/>
      <c r="MQ261" s="283">
        <v>5</v>
      </c>
      <c r="MR261" s="7"/>
      <c r="MS261" s="7"/>
      <c r="MT261" s="7"/>
      <c r="MU261" s="7"/>
      <c r="MV261" s="283">
        <v>4</v>
      </c>
      <c r="MW261" s="7"/>
      <c r="MX261" s="7"/>
      <c r="MY261" s="7"/>
      <c r="MZ261" s="7"/>
      <c r="NA261" s="283">
        <v>5</v>
      </c>
      <c r="NB261" s="7"/>
      <c r="NC261" s="7"/>
      <c r="ND261" s="284"/>
    </row>
    <row r="262" spans="14:374" ht="15.75" thickBot="1" x14ac:dyDescent="0.3">
      <c r="IC262" s="15">
        <v>13</v>
      </c>
      <c r="IY262" s="15">
        <v>19</v>
      </c>
      <c r="JT262" s="15">
        <v>25</v>
      </c>
      <c r="KP262" s="15">
        <v>21</v>
      </c>
      <c r="LM262" s="15">
        <v>18</v>
      </c>
      <c r="MH262" s="15">
        <v>17</v>
      </c>
      <c r="MV262" t="s">
        <v>0</v>
      </c>
      <c r="NF262" t="s">
        <v>0</v>
      </c>
    </row>
    <row r="263" spans="14:374" ht="15.75" thickBot="1" x14ac:dyDescent="0.3">
      <c r="HS263" t="s">
        <v>0</v>
      </c>
      <c r="HZ263" t="s">
        <v>0</v>
      </c>
      <c r="IC263" t="s">
        <v>0</v>
      </c>
      <c r="ID263" t="s">
        <v>0</v>
      </c>
      <c r="JS263" t="s">
        <v>0</v>
      </c>
      <c r="KP263" t="s">
        <v>0</v>
      </c>
      <c r="LJ263" t="s">
        <v>0</v>
      </c>
      <c r="LM263" t="s">
        <v>0</v>
      </c>
      <c r="LU263" s="285" t="s">
        <v>354</v>
      </c>
      <c r="LV263" s="286" t="s">
        <v>372</v>
      </c>
      <c r="MA263" s="315">
        <v>43896</v>
      </c>
      <c r="MB263" s="315">
        <v>43903</v>
      </c>
      <c r="MC263" s="315">
        <v>43910</v>
      </c>
      <c r="MD263" s="315">
        <v>43917</v>
      </c>
      <c r="ME263" s="315">
        <v>43924</v>
      </c>
      <c r="MF263" s="315">
        <v>43931</v>
      </c>
      <c r="MG263" s="315">
        <v>43938</v>
      </c>
      <c r="MH263" s="315">
        <v>43945</v>
      </c>
      <c r="MI263" s="315">
        <v>43952</v>
      </c>
      <c r="MJ263" s="315">
        <v>43959</v>
      </c>
      <c r="MK263" s="315">
        <v>43966</v>
      </c>
      <c r="ML263" s="315">
        <v>43973</v>
      </c>
      <c r="MM263" s="315">
        <v>43980</v>
      </c>
      <c r="MN263" s="315">
        <v>43987</v>
      </c>
      <c r="MO263" s="315">
        <v>43994</v>
      </c>
      <c r="MP263" s="315">
        <v>44001</v>
      </c>
      <c r="MQ263" s="315">
        <v>44008</v>
      </c>
      <c r="MR263" s="315">
        <v>44015</v>
      </c>
      <c r="MS263" s="315">
        <v>44022</v>
      </c>
      <c r="MT263" s="315">
        <v>44029</v>
      </c>
      <c r="MU263" s="315">
        <v>44036</v>
      </c>
      <c r="MV263" s="315">
        <v>44043</v>
      </c>
      <c r="MW263" s="315">
        <v>44050</v>
      </c>
      <c r="MX263" s="315">
        <v>44057</v>
      </c>
      <c r="MY263" s="315">
        <v>44064</v>
      </c>
      <c r="MZ263" s="315">
        <v>44071</v>
      </c>
      <c r="NA263" s="315">
        <v>44078</v>
      </c>
      <c r="NB263" s="315">
        <v>44085</v>
      </c>
      <c r="NC263" s="315">
        <v>44092</v>
      </c>
      <c r="ND263" s="315">
        <v>44099</v>
      </c>
      <c r="NF263" s="317" t="s">
        <v>390</v>
      </c>
      <c r="NH263" s="317" t="s">
        <v>390</v>
      </c>
    </row>
    <row r="264" spans="14:374" ht="15.75" thickBot="1" x14ac:dyDescent="0.3">
      <c r="IC264" t="s">
        <v>0</v>
      </c>
      <c r="ID264" t="s">
        <v>0</v>
      </c>
      <c r="IY264" t="s">
        <v>0</v>
      </c>
      <c r="IZ264" t="s">
        <v>0</v>
      </c>
      <c r="JT264" t="s">
        <v>0</v>
      </c>
      <c r="JU264" t="s">
        <v>0</v>
      </c>
      <c r="KQ264" t="s">
        <v>0</v>
      </c>
      <c r="LU264" s="285" t="s">
        <v>373</v>
      </c>
      <c r="LV264" s="286" t="s">
        <v>54</v>
      </c>
      <c r="MA264" s="5" t="s">
        <v>0</v>
      </c>
      <c r="MB264" s="5"/>
      <c r="MC264" s="5"/>
      <c r="MD264" s="5"/>
      <c r="ME264" s="5" t="s">
        <v>0</v>
      </c>
      <c r="MF264" s="5"/>
      <c r="MG264" s="5"/>
      <c r="MH264" s="5"/>
      <c r="MI264" s="5"/>
      <c r="MJ264" s="5" t="s">
        <v>0</v>
      </c>
      <c r="MK264" s="5"/>
      <c r="ML264" s="5"/>
      <c r="MM264" s="5"/>
      <c r="MN264" s="5" t="s">
        <v>0</v>
      </c>
      <c r="MO264" s="5"/>
      <c r="MP264" s="5"/>
      <c r="MQ264" s="5"/>
      <c r="MR264" s="5"/>
      <c r="MS264" s="5"/>
      <c r="MT264" s="5"/>
      <c r="MU264" s="5"/>
      <c r="MV264" s="5" t="s">
        <v>0</v>
      </c>
      <c r="MW264" s="5" t="s">
        <v>0</v>
      </c>
      <c r="MX264" s="5"/>
      <c r="MY264" s="5"/>
      <c r="MZ264" s="5"/>
      <c r="NA264" s="5"/>
      <c r="NB264" s="5"/>
      <c r="NC264" s="5"/>
      <c r="ND264" s="5"/>
      <c r="NF264" s="1" t="s">
        <v>395</v>
      </c>
      <c r="NH264" s="1" t="s">
        <v>79</v>
      </c>
    </row>
    <row r="265" spans="14:374" ht="15.75" thickBot="1" x14ac:dyDescent="0.3">
      <c r="N265" t="s">
        <v>0</v>
      </c>
      <c r="CW265" t="s">
        <v>0</v>
      </c>
      <c r="HM265" s="10"/>
      <c r="HN265" s="10"/>
      <c r="HO265" s="305"/>
      <c r="HP265" s="305"/>
      <c r="HR265" s="10"/>
      <c r="HS265" s="10"/>
      <c r="HT265" s="305"/>
      <c r="HU265" s="305"/>
      <c r="HW265" s="10"/>
      <c r="HX265" s="10"/>
      <c r="HY265" s="305"/>
      <c r="HZ265" s="10" t="s">
        <v>0</v>
      </c>
      <c r="IG265" s="305"/>
      <c r="IH265" s="305"/>
      <c r="II265" s="10"/>
      <c r="IJ265" s="10"/>
      <c r="IL265" s="305"/>
      <c r="IM265" s="305"/>
      <c r="JU265" t="s">
        <v>0</v>
      </c>
      <c r="LM265" t="s">
        <v>0</v>
      </c>
      <c r="LN265" t="s">
        <v>0</v>
      </c>
      <c r="LU265" s="292" t="s">
        <v>355</v>
      </c>
      <c r="LV265" s="293" t="s">
        <v>372</v>
      </c>
      <c r="LY265" s="10"/>
      <c r="LZ265" s="305"/>
      <c r="MA265" s="1">
        <v>4564</v>
      </c>
      <c r="MB265" s="1">
        <v>10872</v>
      </c>
      <c r="MC265" s="1">
        <v>9696</v>
      </c>
      <c r="MD265" s="1">
        <v>-3842</v>
      </c>
      <c r="ME265" s="1">
        <v>749</v>
      </c>
      <c r="MF265" s="1">
        <v>4366</v>
      </c>
      <c r="MG265" s="1">
        <v>504</v>
      </c>
      <c r="MH265" s="1">
        <v>2342</v>
      </c>
      <c r="MI265" s="1">
        <v>-194</v>
      </c>
      <c r="MJ265" s="1">
        <v>6754</v>
      </c>
      <c r="MK265" s="1">
        <v>1640</v>
      </c>
      <c r="ML265" s="1">
        <v>-910</v>
      </c>
      <c r="MM265" s="1">
        <v>4072</v>
      </c>
      <c r="MN265" s="1">
        <v>9438</v>
      </c>
      <c r="MO265" s="1">
        <v>-3990</v>
      </c>
      <c r="MP265" s="1">
        <v>2518</v>
      </c>
      <c r="MQ265" s="1">
        <v>798</v>
      </c>
      <c r="MR265" s="1">
        <v>-46</v>
      </c>
      <c r="MS265" s="1">
        <v>1678</v>
      </c>
      <c r="MT265" s="1">
        <v>1526</v>
      </c>
      <c r="MU265" s="1">
        <v>3892</v>
      </c>
      <c r="MV265" s="1">
        <v>4796</v>
      </c>
      <c r="MW265" s="1">
        <v>710</v>
      </c>
      <c r="MX265" s="1">
        <v>2760</v>
      </c>
      <c r="MY265" s="1">
        <v>708</v>
      </c>
      <c r="MZ265" s="1">
        <v>3580</v>
      </c>
      <c r="NA265" s="1">
        <v>652</v>
      </c>
      <c r="NB265" s="1">
        <v>5136</v>
      </c>
      <c r="NC265" s="1">
        <v>314</v>
      </c>
      <c r="ND265" s="1">
        <v>2304</v>
      </c>
      <c r="NF265" s="309">
        <f>SUM(MA265,ME265,MJ265,MN265,MR265,MW265,NA265)</f>
        <v>22821</v>
      </c>
      <c r="NH265" s="309">
        <f>AVERAGE(MA265,ME265,MJ265,MN265,MR265,MW265,NA265)</f>
        <v>3260.1428571428573</v>
      </c>
      <c r="NI265" t="s">
        <v>0</v>
      </c>
      <c r="NJ265" t="s">
        <v>0</v>
      </c>
    </row>
    <row r="266" spans="14:374" ht="15.75" thickBot="1" x14ac:dyDescent="0.3">
      <c r="HM266" s="10"/>
      <c r="HN266" s="10"/>
      <c r="HO266" s="10"/>
      <c r="HP266" s="10"/>
      <c r="HR266" s="10"/>
      <c r="HS266" s="10"/>
      <c r="HT266" s="10"/>
      <c r="HU266" s="10"/>
      <c r="HW266" s="10"/>
      <c r="HX266" s="10"/>
      <c r="HY266" s="10"/>
      <c r="HZ266" s="10"/>
      <c r="IG266" s="10"/>
      <c r="IH266" s="10"/>
      <c r="II266" s="10"/>
      <c r="IJ266" s="10"/>
      <c r="IL266" s="10"/>
      <c r="IM266" s="10"/>
      <c r="LN266" t="s">
        <v>0</v>
      </c>
      <c r="LT266" t="s">
        <v>0</v>
      </c>
      <c r="LU266" s="292" t="s">
        <v>373</v>
      </c>
      <c r="LV266" s="293" t="s">
        <v>54</v>
      </c>
      <c r="LY266" s="10"/>
      <c r="LZ266" s="10"/>
      <c r="MA266" s="5"/>
      <c r="MB266" s="5"/>
      <c r="MC266" s="5"/>
      <c r="MD266" s="5"/>
      <c r="ME266" s="5"/>
      <c r="MF266" s="5"/>
      <c r="MG266" s="5"/>
      <c r="MH266" s="5"/>
      <c r="MI266" s="5" t="s">
        <v>0</v>
      </c>
      <c r="MJ266" s="5"/>
      <c r="MK266" s="5"/>
      <c r="ML266" s="5"/>
      <c r="MM266" s="5"/>
      <c r="MN266" s="5"/>
      <c r="MO266" s="5"/>
      <c r="MP266" s="5"/>
      <c r="MQ266" s="5"/>
      <c r="MR266" s="5"/>
      <c r="MS266" s="5"/>
      <c r="MT266" s="5"/>
      <c r="MU266" s="5"/>
      <c r="MV266" s="5"/>
      <c r="MW266" s="5"/>
      <c r="MX266" s="5"/>
      <c r="MY266" s="5"/>
      <c r="MZ266" s="5"/>
      <c r="NA266" s="5"/>
      <c r="NB266" s="5"/>
      <c r="NC266" s="5"/>
      <c r="ND266" s="5"/>
      <c r="NF266" s="5"/>
      <c r="NH266" s="5"/>
      <c r="NI266" t="s">
        <v>0</v>
      </c>
    </row>
    <row r="267" spans="14:374" ht="15.75" thickBot="1" x14ac:dyDescent="0.3">
      <c r="HM267" s="10"/>
      <c r="HN267" s="10"/>
      <c r="HO267" s="305"/>
      <c r="HP267" s="305"/>
      <c r="HR267" s="10"/>
      <c r="HS267" s="10"/>
      <c r="HT267" s="305"/>
      <c r="HU267" s="305"/>
      <c r="HW267" s="10"/>
      <c r="HX267" s="10"/>
      <c r="HY267" s="305"/>
      <c r="HZ267" s="10"/>
      <c r="IG267" s="305"/>
      <c r="IH267" s="305"/>
      <c r="II267" s="10"/>
      <c r="IJ267" s="10"/>
      <c r="IL267" s="305"/>
      <c r="IM267" s="305"/>
      <c r="LY267" s="10"/>
      <c r="LZ267" s="305"/>
      <c r="MA267" s="316">
        <v>4564</v>
      </c>
      <c r="MB267" s="316">
        <v>6690</v>
      </c>
      <c r="MC267" s="316">
        <v>8660</v>
      </c>
      <c r="MD267" s="316">
        <v>-13344</v>
      </c>
      <c r="ME267" s="316">
        <v>-3169</v>
      </c>
      <c r="MF267" s="316">
        <v>128</v>
      </c>
      <c r="MG267" s="316">
        <v>-1290</v>
      </c>
      <c r="MH267" s="316">
        <v>-1276</v>
      </c>
      <c r="MI267" s="316">
        <v>-4052</v>
      </c>
      <c r="MJ267" s="316">
        <v>-552</v>
      </c>
      <c r="MK267" s="316">
        <v>-1218</v>
      </c>
      <c r="ML267" s="316">
        <v>-3962</v>
      </c>
      <c r="MM267" s="316">
        <v>2838</v>
      </c>
      <c r="MN267" s="316">
        <v>6942</v>
      </c>
      <c r="MO267" s="316">
        <v>-8854</v>
      </c>
      <c r="MP267" s="316">
        <v>2006</v>
      </c>
      <c r="MQ267" s="316">
        <v>-3278</v>
      </c>
      <c r="MR267" s="316">
        <v>-1526</v>
      </c>
      <c r="MS267" s="316">
        <v>-136</v>
      </c>
      <c r="MT267" s="316">
        <v>-1784</v>
      </c>
      <c r="MU267" s="316">
        <v>1550</v>
      </c>
      <c r="MV267" s="316">
        <v>3772</v>
      </c>
      <c r="MW267" s="316">
        <v>332</v>
      </c>
      <c r="MX267" s="316">
        <v>1256</v>
      </c>
      <c r="MY267" s="316">
        <v>-2086</v>
      </c>
      <c r="MZ267" s="316">
        <v>1814</v>
      </c>
      <c r="NA267" s="316">
        <v>494</v>
      </c>
      <c r="NB267" s="316">
        <v>-66</v>
      </c>
      <c r="NC267" s="316">
        <v>-1320</v>
      </c>
      <c r="ND267" s="316">
        <v>-320</v>
      </c>
      <c r="NF267" s="309">
        <f>SUM(MA267,ME267,MJ267,MN267,MR267,MW267,NA267)</f>
        <v>7085</v>
      </c>
      <c r="NH267" s="309">
        <f>AVERAGE(MA267,ME267,MJ267,MN267,MR267,MW267,NA267)</f>
        <v>1012.1428571428571</v>
      </c>
      <c r="NI267" t="s">
        <v>0</v>
      </c>
    </row>
    <row r="268" spans="14:374" ht="15.75" thickBot="1" x14ac:dyDescent="0.3">
      <c r="R268" t="s">
        <v>0</v>
      </c>
      <c r="CW268" t="s">
        <v>0</v>
      </c>
      <c r="HL268" t="s">
        <v>0</v>
      </c>
      <c r="IY268" t="s">
        <v>0</v>
      </c>
      <c r="JD268" t="s">
        <v>0</v>
      </c>
      <c r="NF268" s="317" t="s">
        <v>391</v>
      </c>
      <c r="NG268" t="s">
        <v>0</v>
      </c>
      <c r="NH268" s="317" t="s">
        <v>391</v>
      </c>
    </row>
    <row r="269" spans="14:374" ht="15.75" thickBot="1" x14ac:dyDescent="0.3">
      <c r="IY269" t="s">
        <v>0</v>
      </c>
      <c r="LU269" s="247" t="s">
        <v>374</v>
      </c>
      <c r="LV269" s="247" t="s">
        <v>375</v>
      </c>
      <c r="MI269" t="s">
        <v>0</v>
      </c>
      <c r="MT269" t="s">
        <v>0</v>
      </c>
      <c r="NF269" s="5"/>
      <c r="NH269" s="5"/>
    </row>
    <row r="270" spans="14:374" ht="15.75" thickBot="1" x14ac:dyDescent="0.3">
      <c r="NF270" s="309">
        <f>SUM(MB265,MF265,MK265,MO265,MS265,MX265,NB265)</f>
        <v>22462</v>
      </c>
      <c r="NH270" s="309">
        <f>AVERAGE(MB265,MF265,MK265,MO265,MS265,MX265,NB265)</f>
        <v>3208.8571428571427</v>
      </c>
    </row>
    <row r="271" spans="14:374" ht="15.75" thickBot="1" x14ac:dyDescent="0.3">
      <c r="N271" t="s">
        <v>0</v>
      </c>
      <c r="AG271" t="s">
        <v>0</v>
      </c>
      <c r="BT271" t="s">
        <v>0</v>
      </c>
      <c r="HL271" t="s">
        <v>0</v>
      </c>
      <c r="MY271" s="226">
        <v>43921</v>
      </c>
      <c r="MZ271" s="226">
        <v>43951</v>
      </c>
      <c r="NA271" s="226">
        <v>43980</v>
      </c>
      <c r="NB271" s="226">
        <v>44012</v>
      </c>
      <c r="NC271" s="226">
        <v>44043</v>
      </c>
      <c r="ND271" s="226">
        <v>44074</v>
      </c>
      <c r="NF271" s="5"/>
      <c r="NH271" s="5"/>
    </row>
    <row r="272" spans="14:374" ht="15.75" thickBot="1" x14ac:dyDescent="0.3">
      <c r="AG272" t="s">
        <v>0</v>
      </c>
      <c r="CW272" t="s">
        <v>0</v>
      </c>
      <c r="LT272" s="247" t="s">
        <v>383</v>
      </c>
      <c r="LU272" s="247" t="s">
        <v>381</v>
      </c>
      <c r="LV272" s="247" t="s">
        <v>382</v>
      </c>
      <c r="MY272" s="308">
        <v>20665</v>
      </c>
      <c r="MZ272" s="308">
        <v>8982</v>
      </c>
      <c r="NA272" s="311">
        <v>9.9580000000000002</v>
      </c>
      <c r="NB272" s="308">
        <v>8286</v>
      </c>
      <c r="NC272" s="308">
        <v>12324</v>
      </c>
      <c r="ND272" s="308">
        <v>8238</v>
      </c>
      <c r="NF272" s="158">
        <f>SUM(MB267,MF267,MK267,MO267,MS267,MX267,NB267)</f>
        <v>-2200</v>
      </c>
      <c r="NH272" s="158">
        <f>AVERAGE(MB267,MF267,MK267,MO267,MS267,MX267,NB267)</f>
        <v>-314.28571428571428</v>
      </c>
    </row>
    <row r="273" spans="14:373" ht="15.75" thickBot="1" x14ac:dyDescent="0.3">
      <c r="CX273" t="s">
        <v>0</v>
      </c>
      <c r="MW273" t="s">
        <v>0</v>
      </c>
      <c r="MY273" s="308">
        <v>4113</v>
      </c>
      <c r="MZ273" s="310">
        <v>-3622</v>
      </c>
      <c r="NA273" s="310">
        <v>-6474</v>
      </c>
      <c r="NB273" s="310">
        <v>-4666</v>
      </c>
      <c r="NC273" s="308">
        <v>3358</v>
      </c>
      <c r="ND273" s="308">
        <v>1796</v>
      </c>
      <c r="NF273" s="317" t="s">
        <v>392</v>
      </c>
      <c r="NG273" t="s">
        <v>0</v>
      </c>
      <c r="NH273" s="317" t="s">
        <v>392</v>
      </c>
    </row>
    <row r="274" spans="14:373" ht="15.75" thickBot="1" x14ac:dyDescent="0.3">
      <c r="MW274" t="s">
        <v>0</v>
      </c>
      <c r="NF274" s="5"/>
      <c r="NH274" s="5"/>
    </row>
    <row r="275" spans="14:373" ht="15.75" thickBot="1" x14ac:dyDescent="0.3">
      <c r="O275" t="s">
        <v>0</v>
      </c>
      <c r="BO275" s="10"/>
      <c r="CW275" t="s">
        <v>0</v>
      </c>
      <c r="NF275" s="309">
        <f>SUM(MC265,MG265,ML265,MP265,MT265,MY265,NC265)</f>
        <v>14356</v>
      </c>
      <c r="NH275" s="309">
        <f>AVERAGE(MC265,MG265,ML265,MP265,MT265,MY265,NC265)</f>
        <v>2050.8571428571427</v>
      </c>
    </row>
    <row r="276" spans="14:373" ht="15.75" thickBot="1" x14ac:dyDescent="0.3">
      <c r="N276" t="s">
        <v>0</v>
      </c>
      <c r="FI276" t="s">
        <v>0</v>
      </c>
      <c r="GF276" t="s">
        <v>0</v>
      </c>
      <c r="HL276" t="s">
        <v>0</v>
      </c>
      <c r="JQ276" t="s">
        <v>0</v>
      </c>
      <c r="ME276" t="s">
        <v>0</v>
      </c>
      <c r="NF276" s="5"/>
      <c r="NH276" s="5"/>
    </row>
    <row r="277" spans="14:373" ht="15.75" thickBot="1" x14ac:dyDescent="0.3">
      <c r="BB277" t="s">
        <v>0</v>
      </c>
      <c r="BC277" t="s">
        <v>0</v>
      </c>
      <c r="IT277" t="s">
        <v>0</v>
      </c>
      <c r="JT277" t="s">
        <v>0</v>
      </c>
      <c r="KF277" t="s">
        <v>0</v>
      </c>
      <c r="LH277" t="s">
        <v>0</v>
      </c>
      <c r="NF277" s="309">
        <f>SUM(MC267,MG267,ML267,MP267,MT267,MY267,NC267)</f>
        <v>224</v>
      </c>
      <c r="NH277" s="309">
        <f>AVERAGE(MC267,MG267,ML267,MP267,MT267,MY267,NC267)</f>
        <v>32</v>
      </c>
    </row>
    <row r="278" spans="14:373" ht="15.75" thickBot="1" x14ac:dyDescent="0.3">
      <c r="JU278" t="s">
        <v>0</v>
      </c>
      <c r="JV278" t="s">
        <v>0</v>
      </c>
      <c r="JZ278" t="s">
        <v>0</v>
      </c>
      <c r="KA278" t="s">
        <v>0</v>
      </c>
      <c r="KB278" t="s">
        <v>0</v>
      </c>
      <c r="KC278" t="s">
        <v>0</v>
      </c>
      <c r="NF278" s="317" t="s">
        <v>393</v>
      </c>
      <c r="NG278" t="s">
        <v>0</v>
      </c>
      <c r="NH278" s="317" t="s">
        <v>393</v>
      </c>
    </row>
    <row r="279" spans="14:373" ht="15.75" thickBot="1" x14ac:dyDescent="0.3">
      <c r="N279" t="s">
        <v>0</v>
      </c>
      <c r="JQ279" t="s">
        <v>0</v>
      </c>
      <c r="ME279" t="s">
        <v>0</v>
      </c>
      <c r="NF279" s="5"/>
      <c r="NH279" s="5"/>
    </row>
    <row r="280" spans="14:373" ht="15.75" thickBot="1" x14ac:dyDescent="0.3">
      <c r="NF280" s="309">
        <f>SUM(MD265,MH265,MM265,MQ265,MU265,MZ265,ND265)</f>
        <v>13146</v>
      </c>
      <c r="NH280" s="309">
        <f>AVERAGE(MD265,MH265,MM265,MQ265,MU265,MZ265,ND265)</f>
        <v>1878</v>
      </c>
    </row>
    <row r="281" spans="14:373" ht="15.75" thickBot="1" x14ac:dyDescent="0.3">
      <c r="N281" t="s">
        <v>0</v>
      </c>
      <c r="BO281" s="10" t="s">
        <v>0</v>
      </c>
      <c r="EA281" t="s">
        <v>0</v>
      </c>
      <c r="HB281" t="s">
        <v>0</v>
      </c>
      <c r="HF281" t="s">
        <v>0</v>
      </c>
      <c r="HM281" t="s">
        <v>0</v>
      </c>
      <c r="NF281" s="5"/>
      <c r="NH281" s="5"/>
    </row>
    <row r="282" spans="14:373" ht="15.75" thickBot="1" x14ac:dyDescent="0.3">
      <c r="BO282" s="10"/>
      <c r="NF282" s="158">
        <f>SUM(MD267,MH267,MM267,MQ267,MU267,MZ267,ND267)</f>
        <v>-12016</v>
      </c>
      <c r="NH282" s="158">
        <f>AVERAGE(MD267,MH267,MM267,MQ267,MU267,MZ267,ND267)</f>
        <v>-1716.5714285714287</v>
      </c>
    </row>
    <row r="283" spans="14:373" ht="15.75" thickBot="1" x14ac:dyDescent="0.3">
      <c r="BO283" s="10"/>
      <c r="ML283" t="s">
        <v>0</v>
      </c>
      <c r="ND283" t="s">
        <v>0</v>
      </c>
      <c r="NF283" s="317" t="s">
        <v>394</v>
      </c>
      <c r="NG283" t="s">
        <v>0</v>
      </c>
      <c r="NH283" s="317" t="s">
        <v>394</v>
      </c>
    </row>
    <row r="284" spans="14:373" ht="15.75" thickBot="1" x14ac:dyDescent="0.3">
      <c r="MO284" t="s">
        <v>0</v>
      </c>
      <c r="NF284" s="5"/>
      <c r="NH284" s="5"/>
    </row>
    <row r="285" spans="14:373" ht="15.75" thickBot="1" x14ac:dyDescent="0.3">
      <c r="BO285" s="10"/>
      <c r="NF285" s="309">
        <f>SUM(MX285,MI265,MZ285,NA285,MV265,NC285,ND285)</f>
        <v>4602</v>
      </c>
      <c r="NH285" s="309">
        <f>AVERAGE(MX285,MI265,MZ285,NA285,MV265,NC285,ND285)</f>
        <v>2301</v>
      </c>
    </row>
    <row r="286" spans="14:373" ht="15.75" thickBot="1" x14ac:dyDescent="0.3">
      <c r="N286" t="s">
        <v>0</v>
      </c>
      <c r="BO286" s="10"/>
      <c r="EU286" t="s">
        <v>0</v>
      </c>
      <c r="EY286" t="s">
        <v>0</v>
      </c>
      <c r="HB286" t="s">
        <v>0</v>
      </c>
      <c r="HM286" t="s">
        <v>0</v>
      </c>
      <c r="NF286" s="5"/>
      <c r="NH286" s="5"/>
      <c r="NI286" t="s">
        <v>0</v>
      </c>
    </row>
    <row r="287" spans="14:373" ht="15.75" thickBot="1" x14ac:dyDescent="0.3">
      <c r="BO287" s="10"/>
      <c r="FB287" t="s">
        <v>0</v>
      </c>
      <c r="GJ287" t="s">
        <v>0</v>
      </c>
      <c r="KF287" t="s">
        <v>0</v>
      </c>
      <c r="NF287" s="309">
        <f>SUM(MX287,MI267,MZ287,NA287,MV267,NC287,ND287)</f>
        <v>-280</v>
      </c>
      <c r="NH287" s="158">
        <f>AVERAGE(MX287,MI267,MZ287,NA287,MV267,NC287,ND287)</f>
        <v>-140</v>
      </c>
    </row>
    <row r="289" spans="1:370" x14ac:dyDescent="0.25">
      <c r="NF289" t="s">
        <v>0</v>
      </c>
    </row>
    <row r="290" spans="1:370" x14ac:dyDescent="0.25">
      <c r="JV290" t="s">
        <v>0</v>
      </c>
      <c r="JZ290" t="s">
        <v>0</v>
      </c>
      <c r="KA290" t="s">
        <v>0</v>
      </c>
      <c r="KB290" t="s">
        <v>0</v>
      </c>
      <c r="KC290" t="s">
        <v>0</v>
      </c>
    </row>
    <row r="291" spans="1:370" x14ac:dyDescent="0.25">
      <c r="N291" t="s">
        <v>0</v>
      </c>
    </row>
    <row r="294" spans="1:370" x14ac:dyDescent="0.25">
      <c r="NB294" t="s">
        <v>0</v>
      </c>
    </row>
    <row r="295" spans="1:370" x14ac:dyDescent="0.25">
      <c r="NB295" t="s">
        <v>0</v>
      </c>
      <c r="NC295" t="s">
        <v>0</v>
      </c>
    </row>
    <row r="300" spans="1:370" x14ac:dyDescent="0.25">
      <c r="KK300" t="s">
        <v>0</v>
      </c>
      <c r="NC300" t="s">
        <v>0</v>
      </c>
    </row>
    <row r="301" spans="1:370" x14ac:dyDescent="0.25">
      <c r="W301" t="s">
        <v>0</v>
      </c>
      <c r="AS301" t="s">
        <v>0</v>
      </c>
      <c r="EU301" t="s">
        <v>0</v>
      </c>
      <c r="EY301" t="s">
        <v>0</v>
      </c>
      <c r="HX301" t="s">
        <v>0</v>
      </c>
      <c r="IB301" t="s">
        <v>0</v>
      </c>
      <c r="JX301" t="s">
        <v>0</v>
      </c>
      <c r="NC301" t="s">
        <v>0</v>
      </c>
    </row>
    <row r="302" spans="1:370" x14ac:dyDescent="0.25">
      <c r="A302" t="s">
        <v>0</v>
      </c>
      <c r="C302" t="s">
        <v>0</v>
      </c>
      <c r="H302" t="s">
        <v>0</v>
      </c>
      <c r="J302" t="s">
        <v>0</v>
      </c>
      <c r="DG302" t="s">
        <v>0</v>
      </c>
      <c r="EA302" t="s">
        <v>0</v>
      </c>
      <c r="FB302" t="s">
        <v>0</v>
      </c>
      <c r="GJ302" t="s">
        <v>0</v>
      </c>
      <c r="HD302" t="s">
        <v>0</v>
      </c>
      <c r="IE302" t="s">
        <v>0</v>
      </c>
      <c r="IX302" t="s">
        <v>0</v>
      </c>
      <c r="KA302" t="s">
        <v>0</v>
      </c>
      <c r="KE302" t="s">
        <v>0</v>
      </c>
      <c r="KG302" t="s">
        <v>0</v>
      </c>
      <c r="KI302" t="s">
        <v>0</v>
      </c>
      <c r="KK302" t="s">
        <v>0</v>
      </c>
      <c r="KS302" t="s">
        <v>0</v>
      </c>
      <c r="LL302" t="s">
        <v>0</v>
      </c>
    </row>
    <row r="303" spans="1:370" x14ac:dyDescent="0.25">
      <c r="B303" t="s">
        <v>0</v>
      </c>
      <c r="F303" t="s">
        <v>0</v>
      </c>
      <c r="I303" t="s">
        <v>0</v>
      </c>
      <c r="AC303" t="s">
        <v>0</v>
      </c>
      <c r="AD303" t="s">
        <v>0</v>
      </c>
      <c r="AX303" t="s">
        <v>0</v>
      </c>
      <c r="MF303" t="s">
        <v>0</v>
      </c>
    </row>
    <row r="304" spans="1:370" x14ac:dyDescent="0.25">
      <c r="J304" t="s">
        <v>0</v>
      </c>
    </row>
    <row r="305" spans="17:367" x14ac:dyDescent="0.25">
      <c r="Q305" t="s">
        <v>0</v>
      </c>
      <c r="AD305" t="s">
        <v>0</v>
      </c>
      <c r="AG305" t="s">
        <v>0</v>
      </c>
    </row>
    <row r="306" spans="17:367" x14ac:dyDescent="0.25">
      <c r="NC306" t="s">
        <v>0</v>
      </c>
    </row>
    <row r="324" spans="1:52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</row>
    <row r="334" spans="1:521" s="39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</row>
    <row r="335" spans="1:521" s="39" customForma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</row>
    <row r="346" spans="1:521" s="198" customForma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</row>
    <row r="357" spans="1:521" s="39" customForma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</row>
    <row r="368" spans="1:521" s="39" customForma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</row>
    <row r="379" spans="1:521" s="39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</row>
    <row r="387" spans="1:521" s="64" customFormat="1" x14ac:dyDescent="0.25">
      <c r="A387"/>
      <c r="B387"/>
      <c r="C387"/>
      <c r="D387"/>
      <c r="E387"/>
      <c r="F387"/>
      <c r="G387"/>
      <c r="H387" t="s">
        <v>0</v>
      </c>
      <c r="I387" t="s">
        <v>0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521" x14ac:dyDescent="0.25">
      <c r="E388" t="s">
        <v>0</v>
      </c>
    </row>
    <row r="390" spans="1:521" s="39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</row>
    <row r="391" spans="1:521" s="64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521" s="64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</row>
    <row r="395" spans="1:521" x14ac:dyDescent="0.25">
      <c r="OF395" t="s">
        <v>0</v>
      </c>
    </row>
    <row r="398" spans="1:521" s="64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</row>
    <row r="401" spans="1:521" s="39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</row>
    <row r="405" spans="1:521" x14ac:dyDescent="0.25">
      <c r="ER405" t="s">
        <v>0</v>
      </c>
    </row>
    <row r="409" spans="1:521" s="64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</row>
    <row r="412" spans="1:521" s="39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</row>
    <row r="420" spans="1:521" s="64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</row>
    <row r="423" spans="1:521" s="39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</row>
    <row r="431" spans="1:521" s="64" customFormat="1" x14ac:dyDescent="0.25"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</row>
    <row r="442" spans="42:345" s="64" customFormat="1" x14ac:dyDescent="0.25"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</row>
    <row r="453" spans="42:345" s="64" customFormat="1" x14ac:dyDescent="0.25"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</row>
    <row r="464" spans="42:345" s="64" customFormat="1" x14ac:dyDescent="0.25"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</row>
    <row r="475" spans="42:345" s="64" customFormat="1" x14ac:dyDescent="0.25"/>
    <row r="479" spans="42:345" x14ac:dyDescent="0.25"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  <c r="HH479" s="64"/>
      <c r="HI479" s="64"/>
      <c r="HJ479" s="64"/>
      <c r="HK479" s="64"/>
      <c r="HL479" s="64"/>
      <c r="HM479" s="64"/>
      <c r="HN479" s="64"/>
      <c r="HO479" s="64"/>
      <c r="HP479" s="64"/>
      <c r="HQ479" s="64"/>
      <c r="HR479" s="64"/>
      <c r="HS479" s="64"/>
      <c r="HT479" s="64"/>
      <c r="HU479" s="64"/>
      <c r="HV479" s="64"/>
      <c r="HW479" s="64"/>
      <c r="HX479" s="64"/>
      <c r="HY479" s="64"/>
      <c r="HZ479" s="64"/>
      <c r="IA479" s="64"/>
      <c r="IB479" s="64"/>
      <c r="IC479" s="64"/>
      <c r="ID479" s="64"/>
      <c r="IE479" s="64"/>
      <c r="IF479" s="64"/>
      <c r="IG479" s="64"/>
      <c r="IH479" s="64"/>
      <c r="II479" s="64"/>
      <c r="IJ479" s="64"/>
      <c r="IK479" s="64"/>
      <c r="IL479" s="64"/>
      <c r="IM479" s="64"/>
      <c r="IN479" s="64"/>
      <c r="IO479" s="64"/>
      <c r="IP479" s="64"/>
      <c r="IQ479" s="64"/>
      <c r="IR479" s="64"/>
      <c r="IS479" s="64"/>
      <c r="IT479" s="64"/>
      <c r="IU479" s="64"/>
      <c r="IV479" s="64"/>
      <c r="IW479" s="64"/>
      <c r="IX479" s="64"/>
      <c r="IY479" s="64"/>
      <c r="IZ479" s="64"/>
      <c r="JA479" s="64"/>
      <c r="JB479" s="64"/>
      <c r="JC479" s="64"/>
      <c r="JD479" s="64"/>
      <c r="JE479" s="64"/>
      <c r="JF479" s="64"/>
      <c r="JG479" s="64"/>
      <c r="JH479" s="64"/>
      <c r="JI479" s="64"/>
      <c r="JJ479" s="64"/>
      <c r="JK479" s="64"/>
      <c r="JL479" s="64"/>
      <c r="JM479" s="64"/>
      <c r="JN479" s="64"/>
      <c r="JO479" s="64"/>
      <c r="JP479" s="64"/>
      <c r="JQ479" s="64"/>
      <c r="JR479" s="64"/>
      <c r="JS479" s="64"/>
      <c r="JT479" s="64"/>
      <c r="JU479" s="64"/>
      <c r="JV479" s="64"/>
      <c r="JW479" s="64"/>
      <c r="JX479" s="64"/>
      <c r="JY479" s="64"/>
      <c r="JZ479" s="64"/>
      <c r="KA479" s="64"/>
      <c r="KB479" s="64"/>
      <c r="KC479" s="64"/>
      <c r="KD479" s="64"/>
      <c r="KE479" s="64"/>
      <c r="KF479" s="64"/>
      <c r="KG479" s="64"/>
      <c r="KH479" s="64"/>
      <c r="KI479" s="64"/>
      <c r="KJ479" s="64"/>
      <c r="KK479" s="64"/>
      <c r="KL479" s="64"/>
      <c r="KM479" s="64"/>
      <c r="KN479" s="64"/>
      <c r="KO479" s="64"/>
      <c r="KP479" s="64"/>
      <c r="KQ479" s="64"/>
      <c r="KR479" s="64"/>
      <c r="KS479" s="64"/>
      <c r="KT479" s="64"/>
      <c r="KU479" s="64"/>
      <c r="KV479" s="64"/>
      <c r="KW479" s="64"/>
      <c r="KX479" s="64"/>
      <c r="KY479" s="64"/>
      <c r="KZ479" s="64"/>
      <c r="LA479" s="64"/>
      <c r="LB479" s="64"/>
      <c r="LC479" s="64"/>
      <c r="LD479" s="64"/>
      <c r="LE479" s="64"/>
      <c r="LF479" s="64"/>
      <c r="LG479" s="64"/>
      <c r="LH479" s="64"/>
      <c r="LI479" s="64"/>
      <c r="LJ479" s="64"/>
      <c r="LK479" s="64"/>
      <c r="LL479" s="64"/>
      <c r="LM479" s="64"/>
      <c r="LN479" s="64"/>
      <c r="LO479" s="64"/>
      <c r="LP479" s="64"/>
      <c r="LQ479" s="64"/>
      <c r="LR479" s="64"/>
      <c r="LS479" s="64"/>
      <c r="LT479" s="64"/>
      <c r="LU479" s="64"/>
      <c r="LV479" s="64"/>
      <c r="LW479" s="64"/>
      <c r="LX479" s="64"/>
      <c r="LY479" s="64"/>
      <c r="LZ479" s="64"/>
      <c r="MA479" s="64"/>
      <c r="MB479" s="64"/>
      <c r="MC479" s="64"/>
      <c r="MD479" s="64"/>
      <c r="ME479" s="64"/>
      <c r="MF479" s="64"/>
      <c r="MG479" s="64"/>
    </row>
    <row r="480" spans="42:345" x14ac:dyDescent="0.25"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  <c r="HB480" s="64"/>
      <c r="HC480" s="64"/>
      <c r="HD480" s="64"/>
      <c r="HE480" s="64"/>
      <c r="HF480" s="64"/>
      <c r="HG480" s="64"/>
      <c r="HH480" s="64"/>
      <c r="HI480" s="64"/>
      <c r="HJ480" s="64"/>
      <c r="HK480" s="64"/>
      <c r="HL480" s="64"/>
      <c r="HM480" s="64"/>
      <c r="HN480" s="64"/>
      <c r="HO480" s="64"/>
      <c r="HP480" s="64"/>
      <c r="HQ480" s="64"/>
      <c r="HR480" s="64"/>
      <c r="HS480" s="64"/>
      <c r="HT480" s="64"/>
      <c r="HU480" s="64"/>
      <c r="HV480" s="64"/>
      <c r="HW480" s="64"/>
      <c r="HX480" s="64"/>
      <c r="HY480" s="64"/>
      <c r="HZ480" s="64"/>
      <c r="IA480" s="64"/>
      <c r="IB480" s="64"/>
      <c r="IC480" s="64"/>
      <c r="ID480" s="64"/>
      <c r="IE480" s="64"/>
      <c r="IF480" s="64"/>
      <c r="IG480" s="64"/>
      <c r="IH480" s="64"/>
      <c r="II480" s="64"/>
      <c r="IJ480" s="64"/>
      <c r="IK480" s="64"/>
      <c r="IL480" s="64"/>
      <c r="IM480" s="64"/>
      <c r="IN480" s="64"/>
      <c r="IO480" s="64"/>
      <c r="IP480" s="64"/>
      <c r="IQ480" s="64"/>
      <c r="IR480" s="64"/>
      <c r="IS480" s="64"/>
      <c r="IT480" s="64"/>
      <c r="IU480" s="64"/>
      <c r="IV480" s="64"/>
      <c r="IW480" s="64"/>
      <c r="IX480" s="64"/>
      <c r="IY480" s="64"/>
      <c r="IZ480" s="64"/>
      <c r="JA480" s="64"/>
      <c r="JB480" s="64"/>
      <c r="JC480" s="64"/>
      <c r="JD480" s="64"/>
      <c r="JE480" s="64"/>
      <c r="JF480" s="64"/>
      <c r="JG480" s="64"/>
      <c r="JH480" s="64"/>
      <c r="JI480" s="64"/>
      <c r="JJ480" s="64"/>
      <c r="JK480" s="64"/>
      <c r="JL480" s="64"/>
      <c r="JM480" s="64"/>
      <c r="JN480" s="64"/>
      <c r="JO480" s="64"/>
      <c r="JP480" s="64"/>
      <c r="JQ480" s="64"/>
      <c r="JR480" s="64"/>
      <c r="JS480" s="64"/>
      <c r="JT480" s="64"/>
      <c r="JU480" s="64"/>
      <c r="JV480" s="64"/>
      <c r="JW480" s="64"/>
      <c r="JX480" s="64"/>
      <c r="JY480" s="64"/>
      <c r="JZ480" s="64"/>
      <c r="KA480" s="64"/>
      <c r="KB480" s="64"/>
      <c r="KC480" s="64"/>
      <c r="KD480" s="64"/>
      <c r="KE480" s="64"/>
      <c r="KF480" s="64"/>
      <c r="KG480" s="64"/>
      <c r="KH480" s="64"/>
      <c r="KI480" s="64"/>
      <c r="KJ480" s="64"/>
      <c r="KK480" s="64"/>
      <c r="KL480" s="64"/>
      <c r="KM480" s="64"/>
      <c r="KN480" s="64"/>
      <c r="KO480" s="64"/>
      <c r="KP480" s="64"/>
      <c r="KQ480" s="64"/>
      <c r="KR480" s="64"/>
      <c r="KS480" s="64"/>
      <c r="KT480" s="64"/>
      <c r="KU480" s="64"/>
      <c r="KV480" s="64"/>
      <c r="KW480" s="64"/>
      <c r="KX480" s="64"/>
      <c r="KY480" s="64"/>
      <c r="KZ480" s="64"/>
      <c r="LA480" s="64"/>
      <c r="LB480" s="64"/>
      <c r="LC480" s="64"/>
      <c r="LD480" s="64"/>
      <c r="LE480" s="64"/>
      <c r="LF480" s="64"/>
      <c r="LG480" s="64"/>
      <c r="LH480" s="64"/>
      <c r="LI480" s="64"/>
      <c r="LJ480" s="64"/>
      <c r="LK480" s="64"/>
      <c r="LL480" s="64"/>
      <c r="LM480" s="64"/>
      <c r="LN480" s="64"/>
      <c r="LO480" s="64"/>
      <c r="LP480" s="64"/>
      <c r="LQ480" s="64"/>
      <c r="LR480" s="64"/>
      <c r="LS480" s="64"/>
      <c r="LT480" s="64"/>
      <c r="LU480" s="64"/>
      <c r="LV480" s="64"/>
      <c r="LW480" s="64"/>
      <c r="LX480" s="64"/>
      <c r="LY480" s="64"/>
      <c r="LZ480" s="64"/>
      <c r="MA480" s="64"/>
      <c r="MB480" s="64"/>
      <c r="MC480" s="64"/>
      <c r="MD480" s="64"/>
      <c r="ME480" s="64"/>
      <c r="MF480" s="64"/>
      <c r="MG480" s="64"/>
    </row>
    <row r="483" spans="5:345" x14ac:dyDescent="0.25">
      <c r="CN483" t="s">
        <v>0</v>
      </c>
      <c r="FL483" t="s">
        <v>0</v>
      </c>
      <c r="IJ483" t="s">
        <v>0</v>
      </c>
      <c r="LH483" t="s">
        <v>0</v>
      </c>
    </row>
    <row r="486" spans="5:345" x14ac:dyDescent="0.25"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 t="s">
        <v>0</v>
      </c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  <c r="IN486" s="64"/>
      <c r="IO486" s="64"/>
      <c r="IP486" s="64"/>
      <c r="IQ486" s="64"/>
      <c r="IR486" s="64"/>
      <c r="IS486" s="64"/>
      <c r="IT486" s="64"/>
      <c r="IU486" s="64"/>
      <c r="IV486" s="64"/>
      <c r="IW486" s="64"/>
      <c r="IX486" s="64"/>
      <c r="IY486" s="64"/>
      <c r="IZ486" s="64"/>
      <c r="JA486" s="64"/>
      <c r="JB486" s="64"/>
      <c r="JC486" s="64"/>
      <c r="JD486" s="64"/>
      <c r="JE486" s="64"/>
      <c r="JF486" s="64"/>
      <c r="JG486" s="64"/>
      <c r="JH486" s="64"/>
      <c r="JI486" s="64"/>
      <c r="JJ486" s="64"/>
      <c r="JK486" s="64"/>
      <c r="JL486" s="64"/>
      <c r="JM486" s="64"/>
      <c r="JN486" s="64"/>
      <c r="JO486" s="64"/>
      <c r="JP486" s="64"/>
      <c r="JQ486" s="64"/>
      <c r="JR486" s="64"/>
      <c r="JS486" s="64"/>
      <c r="JT486" s="64"/>
      <c r="JU486" s="64"/>
      <c r="JV486" s="64"/>
      <c r="JW486" s="64"/>
      <c r="JX486" s="64"/>
      <c r="JY486" s="64"/>
      <c r="JZ486" s="64"/>
      <c r="KA486" s="64"/>
      <c r="KB486" s="64"/>
      <c r="KC486" s="64"/>
      <c r="KD486" s="64"/>
      <c r="KE486" s="64"/>
      <c r="KF486" s="64"/>
      <c r="KG486" s="64"/>
      <c r="KH486" s="64"/>
      <c r="KI486" s="64"/>
      <c r="KJ486" s="64"/>
      <c r="KK486" s="64"/>
      <c r="KL486" s="64"/>
      <c r="KM486" s="64"/>
      <c r="KN486" s="64"/>
      <c r="KO486" s="64"/>
      <c r="KP486" s="64"/>
      <c r="KQ486" s="64"/>
      <c r="KR486" s="64"/>
      <c r="KS486" s="64"/>
      <c r="KT486" s="64"/>
      <c r="KU486" s="64"/>
      <c r="KV486" s="64"/>
      <c r="KW486" s="64"/>
      <c r="KX486" s="64"/>
      <c r="KY486" s="64"/>
      <c r="KZ486" s="64"/>
      <c r="LA486" s="64"/>
      <c r="LB486" s="64"/>
      <c r="LC486" s="64"/>
      <c r="LD486" s="64"/>
      <c r="LE486" s="64"/>
      <c r="LF486" s="64"/>
      <c r="LG486" s="64"/>
      <c r="LH486" s="64"/>
      <c r="LI486" s="64"/>
      <c r="LJ486" s="64"/>
      <c r="LK486" s="64"/>
      <c r="LL486" s="64"/>
      <c r="LM486" s="64"/>
      <c r="LN486" s="64"/>
      <c r="LO486" s="64"/>
      <c r="LP486" s="64"/>
      <c r="LQ486" s="64"/>
      <c r="LR486" s="64"/>
      <c r="LS486" s="64"/>
      <c r="LT486" s="64"/>
      <c r="LU486" s="64"/>
      <c r="LV486" s="64"/>
      <c r="LW486" s="64"/>
      <c r="LX486" s="64"/>
      <c r="LY486" s="64"/>
      <c r="LZ486" s="64"/>
      <c r="MA486" s="64"/>
      <c r="MB486" s="64"/>
      <c r="MC486" s="64"/>
      <c r="MD486" s="64"/>
      <c r="ME486" s="64"/>
      <c r="MF486" s="64"/>
      <c r="MG486" s="64"/>
    </row>
    <row r="490" spans="5:345" x14ac:dyDescent="0.25">
      <c r="FG490" t="s">
        <v>0</v>
      </c>
      <c r="FH490" t="s">
        <v>0</v>
      </c>
    </row>
    <row r="491" spans="5:345" x14ac:dyDescent="0.25">
      <c r="ED491" t="s">
        <v>0</v>
      </c>
    </row>
    <row r="494" spans="5:345" x14ac:dyDescent="0.25">
      <c r="H494" t="s">
        <v>0</v>
      </c>
      <c r="I494" t="s">
        <v>0</v>
      </c>
    </row>
    <row r="495" spans="5:345" x14ac:dyDescent="0.25">
      <c r="E495" t="s">
        <v>0</v>
      </c>
    </row>
    <row r="506" spans="133:133" x14ac:dyDescent="0.25">
      <c r="EC506" t="s">
        <v>0</v>
      </c>
    </row>
    <row r="512" spans="133:133" x14ac:dyDescent="0.25">
      <c r="EC512" t="s">
        <v>0</v>
      </c>
    </row>
    <row r="523" spans="133:134" x14ac:dyDescent="0.25">
      <c r="ED523" t="s">
        <v>0</v>
      </c>
    </row>
    <row r="527" spans="133:134" x14ac:dyDescent="0.25">
      <c r="EC527" t="s">
        <v>0</v>
      </c>
    </row>
    <row r="529" spans="133:135" x14ac:dyDescent="0.25">
      <c r="EE529" t="s">
        <v>0</v>
      </c>
    </row>
    <row r="538" spans="133:135" x14ac:dyDescent="0.25">
      <c r="ED538" t="s">
        <v>0</v>
      </c>
    </row>
    <row r="539" spans="133:135" x14ac:dyDescent="0.25">
      <c r="EC539" t="s">
        <v>0</v>
      </c>
    </row>
    <row r="545" spans="133:135" x14ac:dyDescent="0.25">
      <c r="EE545" t="s">
        <v>0</v>
      </c>
    </row>
    <row r="546" spans="133:135" x14ac:dyDescent="0.25">
      <c r="EC546" t="s">
        <v>0</v>
      </c>
    </row>
    <row r="561" spans="133:149" x14ac:dyDescent="0.25">
      <c r="EC561" t="s">
        <v>0</v>
      </c>
    </row>
    <row r="570" spans="133:149" x14ac:dyDescent="0.25">
      <c r="ES570" t="s">
        <v>0</v>
      </c>
    </row>
    <row r="571" spans="133:149" x14ac:dyDescent="0.25">
      <c r="EC571" t="s">
        <v>0</v>
      </c>
      <c r="ED571" t="s">
        <v>0</v>
      </c>
    </row>
    <row r="577" spans="133:177" x14ac:dyDescent="0.25">
      <c r="EE577" t="s">
        <v>0</v>
      </c>
    </row>
    <row r="584" spans="133:177" x14ac:dyDescent="0.25">
      <c r="FH584" t="s">
        <v>0</v>
      </c>
    </row>
    <row r="586" spans="133:177" x14ac:dyDescent="0.25">
      <c r="EF586" t="s">
        <v>0</v>
      </c>
      <c r="EG586" t="s">
        <v>0</v>
      </c>
      <c r="EH586" t="s">
        <v>0</v>
      </c>
      <c r="EX586" t="s">
        <v>0</v>
      </c>
      <c r="FB586" t="s">
        <v>0</v>
      </c>
      <c r="FE586" t="s">
        <v>0</v>
      </c>
      <c r="FU586" t="s">
        <v>0</v>
      </c>
    </row>
    <row r="588" spans="133:177" x14ac:dyDescent="0.25">
      <c r="EC588" t="s">
        <v>0</v>
      </c>
    </row>
    <row r="591" spans="133:177" x14ac:dyDescent="0.25">
      <c r="EE591" t="s">
        <v>0</v>
      </c>
      <c r="EN591" t="s">
        <v>0</v>
      </c>
    </row>
    <row r="593" spans="133:349" x14ac:dyDescent="0.25">
      <c r="EG593" t="s">
        <v>0</v>
      </c>
      <c r="FP593" t="s">
        <v>0</v>
      </c>
    </row>
    <row r="594" spans="133:349" x14ac:dyDescent="0.25">
      <c r="EC594" t="s">
        <v>0</v>
      </c>
      <c r="ED594" t="s">
        <v>0</v>
      </c>
      <c r="FA594" t="s">
        <v>0</v>
      </c>
    </row>
    <row r="595" spans="133:349" x14ac:dyDescent="0.25">
      <c r="EU595" t="s">
        <v>0</v>
      </c>
      <c r="EZ595" t="s">
        <v>0</v>
      </c>
      <c r="FF595" t="s">
        <v>0</v>
      </c>
      <c r="FQ595" t="s">
        <v>0</v>
      </c>
    </row>
    <row r="596" spans="133:349" x14ac:dyDescent="0.25">
      <c r="ER596" t="s">
        <v>0</v>
      </c>
      <c r="EW596" t="s">
        <v>0</v>
      </c>
      <c r="FC596" t="s">
        <v>0</v>
      </c>
    </row>
    <row r="597" spans="133:349" x14ac:dyDescent="0.25">
      <c r="MK597" t="s">
        <v>0</v>
      </c>
    </row>
    <row r="599" spans="133:349" x14ac:dyDescent="0.25">
      <c r="FD599" t="s">
        <v>0</v>
      </c>
    </row>
    <row r="601" spans="133:349" x14ac:dyDescent="0.25">
      <c r="EI601" t="s">
        <v>0</v>
      </c>
    </row>
    <row r="607" spans="133:349" x14ac:dyDescent="0.25">
      <c r="GW607" t="s">
        <v>0</v>
      </c>
    </row>
    <row r="614" spans="102:344" x14ac:dyDescent="0.25">
      <c r="MF614" t="s">
        <v>0</v>
      </c>
    </row>
    <row r="624" spans="102:344" x14ac:dyDescent="0.25">
      <c r="CX624" t="s">
        <v>0</v>
      </c>
      <c r="GX624" t="s">
        <v>0</v>
      </c>
    </row>
    <row r="626" spans="32:103" x14ac:dyDescent="0.25">
      <c r="BF626" t="s">
        <v>0</v>
      </c>
    </row>
    <row r="627" spans="32:103" x14ac:dyDescent="0.25">
      <c r="AP627" t="s">
        <v>0</v>
      </c>
      <c r="AX627" t="s">
        <v>0</v>
      </c>
      <c r="CU627" t="s">
        <v>0</v>
      </c>
      <c r="CV627" t="s">
        <v>0</v>
      </c>
    </row>
    <row r="628" spans="32:103" x14ac:dyDescent="0.25">
      <c r="AI628" t="s">
        <v>0</v>
      </c>
      <c r="AK628" t="s">
        <v>0</v>
      </c>
      <c r="AP628" t="s">
        <v>0</v>
      </c>
      <c r="AX628" t="s">
        <v>0</v>
      </c>
      <c r="CP628" t="s">
        <v>0</v>
      </c>
      <c r="CT628" t="s">
        <v>0</v>
      </c>
      <c r="CU628" t="s">
        <v>0</v>
      </c>
      <c r="CV628" t="s">
        <v>0</v>
      </c>
      <c r="CW628" t="s">
        <v>0</v>
      </c>
    </row>
    <row r="629" spans="32:103" x14ac:dyDescent="0.25">
      <c r="AJ629" t="s">
        <v>0</v>
      </c>
      <c r="AL629" t="s">
        <v>0</v>
      </c>
      <c r="BF629" t="s">
        <v>0</v>
      </c>
      <c r="BI629" t="s">
        <v>0</v>
      </c>
      <c r="CT629" t="s">
        <v>0</v>
      </c>
      <c r="CV629" t="s">
        <v>0</v>
      </c>
    </row>
    <row r="630" spans="32:103" x14ac:dyDescent="0.25">
      <c r="AF630" t="s">
        <v>0</v>
      </c>
      <c r="CY630" t="s">
        <v>0</v>
      </c>
    </row>
    <row r="631" spans="32:103" x14ac:dyDescent="0.25">
      <c r="CM631" t="s">
        <v>0</v>
      </c>
    </row>
    <row r="632" spans="32:103" x14ac:dyDescent="0.25">
      <c r="CU632" t="s">
        <v>0</v>
      </c>
    </row>
    <row r="633" spans="32:103" x14ac:dyDescent="0.25">
      <c r="BX633" t="s">
        <v>0</v>
      </c>
    </row>
    <row r="635" spans="32:103" x14ac:dyDescent="0.25">
      <c r="CW635" t="s">
        <v>0</v>
      </c>
    </row>
    <row r="636" spans="32:103" x14ac:dyDescent="0.25">
      <c r="AJ636" t="s">
        <v>0</v>
      </c>
      <c r="AL636" t="s">
        <v>0</v>
      </c>
      <c r="BF636" t="s">
        <v>0</v>
      </c>
      <c r="BI636" t="s">
        <v>0</v>
      </c>
      <c r="CT636" t="s">
        <v>0</v>
      </c>
      <c r="CV636" t="s">
        <v>0</v>
      </c>
    </row>
    <row r="637" spans="32:103" x14ac:dyDescent="0.25">
      <c r="AF637" t="s">
        <v>0</v>
      </c>
      <c r="CY637" t="s">
        <v>0</v>
      </c>
    </row>
    <row r="638" spans="32:103" x14ac:dyDescent="0.25">
      <c r="CM638" t="s">
        <v>0</v>
      </c>
    </row>
    <row r="639" spans="32:103" x14ac:dyDescent="0.25">
      <c r="CU639" t="s">
        <v>0</v>
      </c>
    </row>
    <row r="640" spans="32:103" x14ac:dyDescent="0.25">
      <c r="BX640" t="s">
        <v>0</v>
      </c>
    </row>
    <row r="642" spans="100:102" x14ac:dyDescent="0.25">
      <c r="CX642" t="s">
        <v>0</v>
      </c>
    </row>
    <row r="643" spans="100:102" x14ac:dyDescent="0.25">
      <c r="CX643" t="s">
        <v>0</v>
      </c>
    </row>
    <row r="646" spans="100:102" x14ac:dyDescent="0.25">
      <c r="CW646" t="s">
        <v>0</v>
      </c>
    </row>
    <row r="653" spans="100:102" x14ac:dyDescent="0.25">
      <c r="CV653" t="s">
        <v>0</v>
      </c>
    </row>
    <row r="675" spans="86:86" x14ac:dyDescent="0.25">
      <c r="CH675" t="s">
        <v>0</v>
      </c>
    </row>
    <row r="702" spans="337:337" x14ac:dyDescent="0.25">
      <c r="LY702" t="s">
        <v>0</v>
      </c>
    </row>
  </sheetData>
  <customSheetViews>
    <customSheetView guid="{64211C1B-3266-47FD-9B37-AAE4FDE3EA63}" scale="86" topLeftCell="ME142">
      <selection activeCell="MV160" sqref="MV1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C706"/>
  <sheetViews>
    <sheetView topLeftCell="BE635" zoomScale="77" zoomScaleNormal="77" workbookViewId="0">
      <selection activeCell="BY673" sqref="BY673"/>
    </sheetView>
  </sheetViews>
  <sheetFormatPr defaultRowHeight="15" x14ac:dyDescent="0.25"/>
  <cols>
    <col min="90" max="90" width="9.140625" style="239"/>
    <col min="179" max="179" width="9.140625" style="239"/>
    <col min="268" max="268" width="9.140625" style="239"/>
  </cols>
  <sheetData>
    <row r="1" spans="1:356" ht="15.75" thickBot="1" x14ac:dyDescent="0.3">
      <c r="H1" t="s">
        <v>0</v>
      </c>
      <c r="BD1" t="s">
        <v>0</v>
      </c>
      <c r="BP1" t="s">
        <v>0</v>
      </c>
      <c r="CN1" t="s">
        <v>0</v>
      </c>
    </row>
    <row r="2" spans="1:356" ht="15.75" thickBot="1" x14ac:dyDescent="0.3">
      <c r="A2" t="s">
        <v>0</v>
      </c>
      <c r="C2" t="s">
        <v>0</v>
      </c>
      <c r="D2" t="s">
        <v>0</v>
      </c>
      <c r="E2" t="s">
        <v>0</v>
      </c>
      <c r="F2" t="s">
        <v>0</v>
      </c>
      <c r="G2" s="21" t="s">
        <v>9</v>
      </c>
      <c r="L2" t="s">
        <v>0</v>
      </c>
      <c r="O2" t="s">
        <v>0</v>
      </c>
      <c r="P2" t="s">
        <v>0</v>
      </c>
      <c r="R2" s="27" t="s">
        <v>8</v>
      </c>
      <c r="W2" t="s">
        <v>0</v>
      </c>
      <c r="Z2" t="s">
        <v>0</v>
      </c>
      <c r="AB2" t="s">
        <v>0</v>
      </c>
      <c r="AC2" s="19" t="s">
        <v>7</v>
      </c>
      <c r="AF2" t="s">
        <v>0</v>
      </c>
      <c r="AH2" t="s">
        <v>0</v>
      </c>
      <c r="AL2" t="s">
        <v>0</v>
      </c>
      <c r="AN2" s="18" t="s">
        <v>6</v>
      </c>
      <c r="AS2" t="s">
        <v>0</v>
      </c>
      <c r="AX2" t="s">
        <v>0</v>
      </c>
      <c r="AY2" s="199" t="s">
        <v>31</v>
      </c>
      <c r="BD2" t="s">
        <v>0</v>
      </c>
      <c r="BI2" t="s">
        <v>0</v>
      </c>
      <c r="BJ2" s="17" t="s">
        <v>5</v>
      </c>
      <c r="BM2" t="s">
        <v>0</v>
      </c>
      <c r="BO2" t="s">
        <v>0</v>
      </c>
      <c r="BP2" t="s">
        <v>0</v>
      </c>
      <c r="BR2" t="s">
        <v>0</v>
      </c>
      <c r="BU2" s="16" t="s">
        <v>4</v>
      </c>
      <c r="BV2" t="s">
        <v>0</v>
      </c>
      <c r="BX2" t="s">
        <v>0</v>
      </c>
      <c r="BZ2" t="s">
        <v>0</v>
      </c>
      <c r="CA2" t="s">
        <v>0</v>
      </c>
      <c r="CF2" s="14" t="s">
        <v>3</v>
      </c>
      <c r="CG2" t="s">
        <v>0</v>
      </c>
      <c r="CH2" t="s">
        <v>0</v>
      </c>
      <c r="CI2" t="s">
        <v>0</v>
      </c>
      <c r="CK2" t="s">
        <v>0</v>
      </c>
      <c r="CL2" s="239" t="s">
        <v>0</v>
      </c>
      <c r="CM2" t="s">
        <v>0</v>
      </c>
      <c r="CN2" t="s">
        <v>0</v>
      </c>
      <c r="CO2" t="s">
        <v>0</v>
      </c>
      <c r="CP2" t="s">
        <v>0</v>
      </c>
      <c r="CQ2" t="s">
        <v>0</v>
      </c>
      <c r="CR2" s="21" t="s">
        <v>9</v>
      </c>
      <c r="CZ2" t="s">
        <v>0</v>
      </c>
      <c r="DA2" t="s">
        <v>0</v>
      </c>
      <c r="DC2" s="27" t="s">
        <v>8</v>
      </c>
      <c r="DH2" t="s">
        <v>0</v>
      </c>
      <c r="DK2" t="s">
        <v>0</v>
      </c>
      <c r="DM2" t="s">
        <v>0</v>
      </c>
      <c r="DN2" s="19" t="s">
        <v>7</v>
      </c>
      <c r="DQ2" t="s">
        <v>0</v>
      </c>
      <c r="DW2" t="s">
        <v>0</v>
      </c>
      <c r="DY2" s="18" t="s">
        <v>6</v>
      </c>
      <c r="ED2" t="s">
        <v>0</v>
      </c>
      <c r="EI2" t="s">
        <v>0</v>
      </c>
      <c r="EJ2" s="199" t="s">
        <v>31</v>
      </c>
      <c r="ET2" t="s">
        <v>0</v>
      </c>
      <c r="EU2" s="17" t="s">
        <v>5</v>
      </c>
      <c r="EX2" t="s">
        <v>0</v>
      </c>
      <c r="FA2" t="s">
        <v>0</v>
      </c>
      <c r="FC2" t="s">
        <v>0</v>
      </c>
      <c r="FF2" s="16" t="s">
        <v>4</v>
      </c>
      <c r="FG2" t="s">
        <v>0</v>
      </c>
      <c r="FI2" t="s">
        <v>0</v>
      </c>
      <c r="FL2" t="s">
        <v>0</v>
      </c>
      <c r="FQ2" s="14" t="s">
        <v>3</v>
      </c>
      <c r="FR2" t="s">
        <v>0</v>
      </c>
      <c r="FS2" t="s">
        <v>0</v>
      </c>
      <c r="FT2" t="s">
        <v>0</v>
      </c>
      <c r="FY2" t="s">
        <v>0</v>
      </c>
      <c r="FZ2" t="s">
        <v>0</v>
      </c>
      <c r="GA2" t="s">
        <v>0</v>
      </c>
      <c r="GB2" t="s">
        <v>0</v>
      </c>
      <c r="GC2" s="21" t="s">
        <v>9</v>
      </c>
      <c r="GK2" t="s">
        <v>0</v>
      </c>
      <c r="GL2" t="s">
        <v>0</v>
      </c>
      <c r="GN2" s="27" t="s">
        <v>8</v>
      </c>
      <c r="GS2" t="s">
        <v>0</v>
      </c>
      <c r="GV2" t="s">
        <v>0</v>
      </c>
      <c r="GX2" t="s">
        <v>0</v>
      </c>
      <c r="GY2" s="19" t="s">
        <v>7</v>
      </c>
      <c r="HB2" t="s">
        <v>0</v>
      </c>
      <c r="HH2" t="s">
        <v>0</v>
      </c>
      <c r="HJ2" s="18" t="s">
        <v>6</v>
      </c>
      <c r="HO2" t="s">
        <v>0</v>
      </c>
      <c r="HT2" t="s">
        <v>0</v>
      </c>
      <c r="HU2" s="199" t="s">
        <v>31</v>
      </c>
      <c r="IE2" t="s">
        <v>0</v>
      </c>
      <c r="IF2" s="17" t="s">
        <v>5</v>
      </c>
      <c r="II2" t="s">
        <v>0</v>
      </c>
      <c r="IL2" t="s">
        <v>0</v>
      </c>
      <c r="IN2" t="s">
        <v>0</v>
      </c>
      <c r="IQ2" s="16" t="s">
        <v>4</v>
      </c>
      <c r="IR2" t="s">
        <v>0</v>
      </c>
      <c r="IT2" t="s">
        <v>0</v>
      </c>
      <c r="IW2" t="s">
        <v>0</v>
      </c>
      <c r="JB2" s="14" t="s">
        <v>3</v>
      </c>
      <c r="JC2" t="s">
        <v>0</v>
      </c>
      <c r="JD2" t="s">
        <v>0</v>
      </c>
      <c r="JE2" t="s">
        <v>0</v>
      </c>
    </row>
    <row r="3" spans="1:356" ht="16.5" thickBot="1" x14ac:dyDescent="0.3">
      <c r="B3" s="134" t="s">
        <v>25</v>
      </c>
      <c r="C3" s="28" t="s">
        <v>0</v>
      </c>
      <c r="D3" s="28" t="s">
        <v>0</v>
      </c>
      <c r="E3" s="28" t="s">
        <v>0</v>
      </c>
      <c r="F3" s="28" t="s">
        <v>0</v>
      </c>
      <c r="G3" s="28"/>
      <c r="H3" s="28"/>
      <c r="I3" s="28" t="s">
        <v>0</v>
      </c>
      <c r="J3" s="28"/>
      <c r="K3" s="22" t="s">
        <v>15</v>
      </c>
      <c r="M3" s="134" t="s">
        <v>25</v>
      </c>
      <c r="N3" s="28" t="s">
        <v>0</v>
      </c>
      <c r="O3" s="28" t="s">
        <v>0</v>
      </c>
      <c r="P3" s="28" t="s">
        <v>0</v>
      </c>
      <c r="Q3" s="28" t="s">
        <v>0</v>
      </c>
      <c r="R3" s="28"/>
      <c r="S3" s="28"/>
      <c r="T3" s="28" t="s">
        <v>0</v>
      </c>
      <c r="U3" s="28"/>
      <c r="V3" s="22" t="s">
        <v>15</v>
      </c>
      <c r="X3" s="134" t="s">
        <v>25</v>
      </c>
      <c r="Y3" s="28" t="s">
        <v>0</v>
      </c>
      <c r="Z3" s="28" t="s">
        <v>0</v>
      </c>
      <c r="AA3" s="28" t="s">
        <v>0</v>
      </c>
      <c r="AB3" s="28" t="s">
        <v>0</v>
      </c>
      <c r="AC3" s="28"/>
      <c r="AD3" s="28"/>
      <c r="AE3" s="28" t="s">
        <v>0</v>
      </c>
      <c r="AF3" s="28"/>
      <c r="AG3" s="22" t="s">
        <v>15</v>
      </c>
      <c r="AH3" t="s">
        <v>0</v>
      </c>
      <c r="AI3" s="134" t="s">
        <v>25</v>
      </c>
      <c r="AJ3" s="28" t="s">
        <v>0</v>
      </c>
      <c r="AK3" s="28" t="s">
        <v>0</v>
      </c>
      <c r="AL3" s="28" t="s">
        <v>0</v>
      </c>
      <c r="AM3" s="28" t="s">
        <v>0</v>
      </c>
      <c r="AN3" s="28"/>
      <c r="AO3" s="28"/>
      <c r="AP3" s="28" t="s">
        <v>0</v>
      </c>
      <c r="AQ3" s="28"/>
      <c r="AR3" s="22" t="s">
        <v>15</v>
      </c>
      <c r="AT3" s="134" t="s">
        <v>25</v>
      </c>
      <c r="AU3" s="28" t="s">
        <v>0</v>
      </c>
      <c r="AV3" s="28" t="s">
        <v>0</v>
      </c>
      <c r="AW3" s="28" t="s">
        <v>0</v>
      </c>
      <c r="AX3" s="28" t="s">
        <v>0</v>
      </c>
      <c r="AY3" s="28"/>
      <c r="AZ3" s="28"/>
      <c r="BA3" s="28" t="s">
        <v>0</v>
      </c>
      <c r="BB3" s="28"/>
      <c r="BC3" s="22" t="s">
        <v>15</v>
      </c>
      <c r="BE3" s="134" t="s">
        <v>25</v>
      </c>
      <c r="BF3" s="28" t="s">
        <v>0</v>
      </c>
      <c r="BG3" s="28" t="s">
        <v>0</v>
      </c>
      <c r="BH3" s="28" t="s">
        <v>0</v>
      </c>
      <c r="BI3" s="28" t="s">
        <v>0</v>
      </c>
      <c r="BJ3" s="28"/>
      <c r="BK3" s="28"/>
      <c r="BL3" s="28" t="s">
        <v>0</v>
      </c>
      <c r="BM3" s="28"/>
      <c r="BN3" s="22" t="s">
        <v>15</v>
      </c>
      <c r="BO3" t="s">
        <v>0</v>
      </c>
      <c r="BP3" s="134" t="s">
        <v>25</v>
      </c>
      <c r="BQ3" s="28" t="s">
        <v>0</v>
      </c>
      <c r="BR3" s="28" t="s">
        <v>0</v>
      </c>
      <c r="BS3" s="28" t="s">
        <v>0</v>
      </c>
      <c r="BT3" s="28" t="s">
        <v>0</v>
      </c>
      <c r="BU3" s="28"/>
      <c r="BV3" s="28"/>
      <c r="BW3" s="28" t="s">
        <v>0</v>
      </c>
      <c r="BX3" s="28"/>
      <c r="BY3" s="22" t="s">
        <v>15</v>
      </c>
      <c r="CA3" s="134" t="s">
        <v>25</v>
      </c>
      <c r="CB3" s="28" t="s">
        <v>0</v>
      </c>
      <c r="CC3" s="28" t="s">
        <v>0</v>
      </c>
      <c r="CD3" s="28" t="s">
        <v>0</v>
      </c>
      <c r="CE3" s="28" t="s">
        <v>0</v>
      </c>
      <c r="CF3" s="28"/>
      <c r="CG3" s="28" t="s">
        <v>0</v>
      </c>
      <c r="CH3" s="28" t="s">
        <v>0</v>
      </c>
      <c r="CI3" s="28"/>
      <c r="CJ3" s="22" t="s">
        <v>15</v>
      </c>
      <c r="CL3" s="239" t="s">
        <v>0</v>
      </c>
      <c r="CM3" s="134" t="s">
        <v>26</v>
      </c>
      <c r="CN3" s="28" t="s">
        <v>0</v>
      </c>
      <c r="CO3" s="28" t="s">
        <v>0</v>
      </c>
      <c r="CP3" s="28" t="s">
        <v>0</v>
      </c>
      <c r="CQ3" s="28" t="s">
        <v>0</v>
      </c>
      <c r="CR3" s="28"/>
      <c r="CS3" s="28"/>
      <c r="CT3" s="28" t="s">
        <v>0</v>
      </c>
      <c r="CU3" s="28"/>
      <c r="CV3" s="22" t="s">
        <v>15</v>
      </c>
      <c r="CX3" s="134" t="s">
        <v>26</v>
      </c>
      <c r="CY3" s="28" t="s">
        <v>0</v>
      </c>
      <c r="CZ3" s="28" t="s">
        <v>0</v>
      </c>
      <c r="DA3" s="28" t="s">
        <v>0</v>
      </c>
      <c r="DB3" s="28" t="s">
        <v>0</v>
      </c>
      <c r="DC3" s="28"/>
      <c r="DD3" s="28"/>
      <c r="DE3" s="28" t="s">
        <v>0</v>
      </c>
      <c r="DF3" s="28"/>
      <c r="DG3" s="22" t="s">
        <v>15</v>
      </c>
      <c r="DI3" s="134" t="s">
        <v>26</v>
      </c>
      <c r="DJ3" s="28" t="s">
        <v>0</v>
      </c>
      <c r="DK3" s="28" t="s">
        <v>0</v>
      </c>
      <c r="DL3" s="28" t="s">
        <v>0</v>
      </c>
      <c r="DM3" s="28" t="s">
        <v>0</v>
      </c>
      <c r="DN3" s="28"/>
      <c r="DO3" s="28"/>
      <c r="DP3" s="28" t="s">
        <v>0</v>
      </c>
      <c r="DQ3" s="28"/>
      <c r="DR3" s="22" t="s">
        <v>15</v>
      </c>
      <c r="DS3" t="s">
        <v>0</v>
      </c>
      <c r="DT3" s="134" t="s">
        <v>26</v>
      </c>
      <c r="DU3" s="28" t="s">
        <v>0</v>
      </c>
      <c r="DV3" s="28" t="s">
        <v>0</v>
      </c>
      <c r="DW3" s="28" t="s">
        <v>0</v>
      </c>
      <c r="DX3" s="28" t="s">
        <v>0</v>
      </c>
      <c r="DY3" s="28"/>
      <c r="DZ3" s="28"/>
      <c r="EA3" s="28" t="s">
        <v>0</v>
      </c>
      <c r="EB3" s="28"/>
      <c r="EC3" s="22" t="s">
        <v>15</v>
      </c>
      <c r="EE3" s="134" t="s">
        <v>26</v>
      </c>
      <c r="EF3" s="28" t="s">
        <v>0</v>
      </c>
      <c r="EG3" s="28" t="s">
        <v>0</v>
      </c>
      <c r="EH3" s="28" t="s">
        <v>0</v>
      </c>
      <c r="EI3" s="28" t="s">
        <v>0</v>
      </c>
      <c r="EJ3" s="28"/>
      <c r="EK3" s="28"/>
      <c r="EL3" s="28" t="s">
        <v>0</v>
      </c>
      <c r="EM3" s="28"/>
      <c r="EN3" s="22" t="s">
        <v>15</v>
      </c>
      <c r="EP3" s="134" t="s">
        <v>26</v>
      </c>
      <c r="EQ3" s="28" t="s">
        <v>0</v>
      </c>
      <c r="ER3" s="28" t="s">
        <v>0</v>
      </c>
      <c r="ES3" s="28" t="s">
        <v>0</v>
      </c>
      <c r="ET3" s="28" t="s">
        <v>0</v>
      </c>
      <c r="EU3" s="28"/>
      <c r="EV3" s="28"/>
      <c r="EW3" s="28" t="s">
        <v>0</v>
      </c>
      <c r="EX3" s="28"/>
      <c r="EY3" s="22" t="s">
        <v>15</v>
      </c>
      <c r="EZ3" t="s">
        <v>0</v>
      </c>
      <c r="FA3" s="134" t="s">
        <v>26</v>
      </c>
      <c r="FB3" s="28" t="s">
        <v>0</v>
      </c>
      <c r="FC3" s="28" t="s">
        <v>0</v>
      </c>
      <c r="FD3" s="28" t="s">
        <v>0</v>
      </c>
      <c r="FE3" s="28" t="s">
        <v>0</v>
      </c>
      <c r="FF3" s="28"/>
      <c r="FG3" s="28"/>
      <c r="FH3" s="28" t="s">
        <v>0</v>
      </c>
      <c r="FI3" s="28"/>
      <c r="FJ3" s="22" t="s">
        <v>15</v>
      </c>
      <c r="FL3" s="134" t="s">
        <v>26</v>
      </c>
      <c r="FM3" s="28" t="s">
        <v>0</v>
      </c>
      <c r="FN3" s="28" t="s">
        <v>0</v>
      </c>
      <c r="FO3" s="28" t="s">
        <v>0</v>
      </c>
      <c r="FP3" s="28" t="s">
        <v>0</v>
      </c>
      <c r="FQ3" s="28"/>
      <c r="FR3" s="28" t="s">
        <v>0</v>
      </c>
      <c r="FS3" s="28" t="s">
        <v>0</v>
      </c>
      <c r="FT3" s="28"/>
      <c r="FU3" s="22" t="s">
        <v>15</v>
      </c>
      <c r="FX3" s="134" t="s">
        <v>27</v>
      </c>
      <c r="FY3" s="28" t="s">
        <v>0</v>
      </c>
      <c r="FZ3" s="28" t="s">
        <v>0</v>
      </c>
      <c r="GA3" s="28" t="s">
        <v>0</v>
      </c>
      <c r="GB3" s="28" t="s">
        <v>0</v>
      </c>
      <c r="GC3" s="28"/>
      <c r="GD3" s="28"/>
      <c r="GE3" s="28" t="s">
        <v>0</v>
      </c>
      <c r="GF3" s="28"/>
      <c r="GG3" s="22" t="s">
        <v>15</v>
      </c>
      <c r="GI3" s="134"/>
      <c r="GJ3" s="28" t="s">
        <v>0</v>
      </c>
      <c r="GK3" s="28" t="s">
        <v>0</v>
      </c>
      <c r="GL3" s="28" t="s">
        <v>0</v>
      </c>
      <c r="GM3" s="28" t="s">
        <v>0</v>
      </c>
      <c r="GN3" s="28"/>
      <c r="GO3" s="28"/>
      <c r="GP3" s="28" t="s">
        <v>0</v>
      </c>
      <c r="GQ3" s="28"/>
      <c r="GR3" s="22" t="s">
        <v>15</v>
      </c>
      <c r="GT3" s="134"/>
      <c r="GU3" s="28" t="s">
        <v>0</v>
      </c>
      <c r="GV3" s="28" t="s">
        <v>0</v>
      </c>
      <c r="GW3" s="28" t="s">
        <v>0</v>
      </c>
      <c r="GX3" s="28" t="s">
        <v>0</v>
      </c>
      <c r="GY3" s="28"/>
      <c r="GZ3" s="28"/>
      <c r="HA3" s="28" t="s">
        <v>0</v>
      </c>
      <c r="HB3" s="28"/>
      <c r="HC3" s="22" t="s">
        <v>15</v>
      </c>
      <c r="HD3" t="s">
        <v>0</v>
      </c>
      <c r="HE3" s="134"/>
      <c r="HF3" s="28" t="s">
        <v>0</v>
      </c>
      <c r="HG3" s="28" t="s">
        <v>0</v>
      </c>
      <c r="HH3" s="28" t="s">
        <v>0</v>
      </c>
      <c r="HI3" s="28" t="s">
        <v>0</v>
      </c>
      <c r="HJ3" s="28"/>
      <c r="HK3" s="28"/>
      <c r="HL3" s="28" t="s">
        <v>0</v>
      </c>
      <c r="HM3" s="28"/>
      <c r="HN3" s="22" t="s">
        <v>15</v>
      </c>
      <c r="HP3" s="134"/>
      <c r="HQ3" s="28" t="s">
        <v>0</v>
      </c>
      <c r="HR3" s="28" t="s">
        <v>0</v>
      </c>
      <c r="HS3" s="28" t="s">
        <v>0</v>
      </c>
      <c r="HT3" s="28" t="s">
        <v>0</v>
      </c>
      <c r="HU3" s="28"/>
      <c r="HV3" s="28"/>
      <c r="HW3" s="28" t="s">
        <v>0</v>
      </c>
      <c r="HX3" s="28"/>
      <c r="HY3" s="22" t="s">
        <v>15</v>
      </c>
      <c r="IA3" s="134"/>
      <c r="IB3" s="28" t="s">
        <v>0</v>
      </c>
      <c r="IC3" s="28" t="s">
        <v>0</v>
      </c>
      <c r="ID3" s="28" t="s">
        <v>0</v>
      </c>
      <c r="IE3" s="28" t="s">
        <v>0</v>
      </c>
      <c r="IF3" s="28"/>
      <c r="IG3" s="28"/>
      <c r="IH3" s="28" t="s">
        <v>0</v>
      </c>
      <c r="II3" s="28"/>
      <c r="IJ3" s="22" t="s">
        <v>15</v>
      </c>
      <c r="IK3" t="s">
        <v>0</v>
      </c>
      <c r="IL3" s="134"/>
      <c r="IM3" s="28" t="s">
        <v>0</v>
      </c>
      <c r="IN3" s="28" t="s">
        <v>0</v>
      </c>
      <c r="IO3" s="28" t="s">
        <v>0</v>
      </c>
      <c r="IP3" s="28" t="s">
        <v>0</v>
      </c>
      <c r="IQ3" s="28"/>
      <c r="IR3" s="28"/>
      <c r="IS3" s="28" t="s">
        <v>0</v>
      </c>
      <c r="IT3" s="28"/>
      <c r="IU3" s="22" t="s">
        <v>15</v>
      </c>
      <c r="IW3" s="134"/>
      <c r="IX3" s="28" t="s">
        <v>0</v>
      </c>
      <c r="IY3" s="28" t="s">
        <v>0</v>
      </c>
      <c r="IZ3" s="28" t="s">
        <v>0</v>
      </c>
      <c r="JA3" s="28" t="s">
        <v>0</v>
      </c>
      <c r="JB3" s="28"/>
      <c r="JC3" s="28" t="s">
        <v>0</v>
      </c>
      <c r="JD3" s="28" t="s">
        <v>0</v>
      </c>
      <c r="JE3" s="28"/>
      <c r="JF3" s="22" t="s">
        <v>15</v>
      </c>
      <c r="MR3" s="25" t="s">
        <v>0</v>
      </c>
    </row>
    <row r="4" spans="1:356" ht="15.75" thickBot="1" x14ac:dyDescent="0.3">
      <c r="B4" s="11"/>
      <c r="C4" s="27" t="s">
        <v>8</v>
      </c>
      <c r="D4" s="19" t="s">
        <v>7</v>
      </c>
      <c r="E4" s="18" t="s">
        <v>6</v>
      </c>
      <c r="F4" s="199" t="s">
        <v>31</v>
      </c>
      <c r="G4" s="17" t="s">
        <v>5</v>
      </c>
      <c r="H4" s="16" t="s">
        <v>4</v>
      </c>
      <c r="I4" s="14" t="s">
        <v>3</v>
      </c>
      <c r="J4" s="10"/>
      <c r="K4" s="228" t="s">
        <v>144</v>
      </c>
      <c r="M4" s="11"/>
      <c r="N4" s="21" t="s">
        <v>9</v>
      </c>
      <c r="O4" s="19" t="s">
        <v>7</v>
      </c>
      <c r="P4" s="18" t="s">
        <v>6</v>
      </c>
      <c r="Q4" s="199" t="s">
        <v>31</v>
      </c>
      <c r="R4" s="17" t="s">
        <v>5</v>
      </c>
      <c r="S4" s="16" t="s">
        <v>4</v>
      </c>
      <c r="T4" s="14" t="s">
        <v>3</v>
      </c>
      <c r="U4" s="10"/>
      <c r="V4" s="228" t="s">
        <v>151</v>
      </c>
      <c r="X4" s="11"/>
      <c r="Y4" s="21" t="s">
        <v>9</v>
      </c>
      <c r="Z4" s="27" t="s">
        <v>8</v>
      </c>
      <c r="AA4" s="18" t="s">
        <v>6</v>
      </c>
      <c r="AB4" s="199" t="s">
        <v>31</v>
      </c>
      <c r="AC4" s="17" t="s">
        <v>5</v>
      </c>
      <c r="AD4" s="16" t="s">
        <v>4</v>
      </c>
      <c r="AE4" s="14" t="s">
        <v>3</v>
      </c>
      <c r="AF4" s="10" t="s">
        <v>0</v>
      </c>
      <c r="AG4" s="228" t="s">
        <v>148</v>
      </c>
      <c r="AI4" s="11"/>
      <c r="AJ4" s="21" t="s">
        <v>9</v>
      </c>
      <c r="AK4" s="27" t="s">
        <v>8</v>
      </c>
      <c r="AL4" s="19" t="s">
        <v>7</v>
      </c>
      <c r="AM4" s="199" t="s">
        <v>31</v>
      </c>
      <c r="AN4" s="17" t="s">
        <v>5</v>
      </c>
      <c r="AO4" s="16" t="s">
        <v>4</v>
      </c>
      <c r="AP4" s="14" t="s">
        <v>3</v>
      </c>
      <c r="AQ4" s="10" t="s">
        <v>0</v>
      </c>
      <c r="AR4" s="228" t="s">
        <v>148</v>
      </c>
      <c r="AT4" s="11"/>
      <c r="AU4" s="21" t="s">
        <v>9</v>
      </c>
      <c r="AV4" s="27" t="s">
        <v>8</v>
      </c>
      <c r="AW4" s="19" t="s">
        <v>7</v>
      </c>
      <c r="AX4" s="18" t="s">
        <v>6</v>
      </c>
      <c r="AY4" s="17" t="s">
        <v>5</v>
      </c>
      <c r="AZ4" s="16" t="s">
        <v>4</v>
      </c>
      <c r="BA4" s="14" t="s">
        <v>3</v>
      </c>
      <c r="BB4" s="10" t="s">
        <v>0</v>
      </c>
      <c r="BC4" s="228" t="s">
        <v>149</v>
      </c>
      <c r="BE4" s="11"/>
      <c r="BF4" s="21" t="s">
        <v>9</v>
      </c>
      <c r="BG4" s="27" t="s">
        <v>8</v>
      </c>
      <c r="BH4" s="19" t="s">
        <v>7</v>
      </c>
      <c r="BI4" s="18" t="s">
        <v>6</v>
      </c>
      <c r="BJ4" s="199" t="s">
        <v>31</v>
      </c>
      <c r="BK4" s="16" t="s">
        <v>4</v>
      </c>
      <c r="BL4" s="14" t="s">
        <v>3</v>
      </c>
      <c r="BM4" s="10"/>
      <c r="BN4" s="228" t="s">
        <v>149</v>
      </c>
      <c r="BP4" s="11"/>
      <c r="BQ4" s="21" t="s">
        <v>9</v>
      </c>
      <c r="BR4" s="27" t="s">
        <v>8</v>
      </c>
      <c r="BS4" s="19" t="s">
        <v>7</v>
      </c>
      <c r="BT4" s="18" t="s">
        <v>6</v>
      </c>
      <c r="BU4" s="199" t="s">
        <v>31</v>
      </c>
      <c r="BV4" s="17" t="s">
        <v>5</v>
      </c>
      <c r="BW4" s="14" t="s">
        <v>3</v>
      </c>
      <c r="BX4" s="10"/>
      <c r="BY4" s="228" t="s">
        <v>151</v>
      </c>
      <c r="CA4" s="11"/>
      <c r="CB4" s="21" t="s">
        <v>9</v>
      </c>
      <c r="CC4" s="27" t="s">
        <v>8</v>
      </c>
      <c r="CD4" s="19" t="s">
        <v>7</v>
      </c>
      <c r="CE4" s="18" t="s">
        <v>6</v>
      </c>
      <c r="CF4" s="17" t="s">
        <v>5</v>
      </c>
      <c r="CG4" s="16" t="s">
        <v>4</v>
      </c>
      <c r="CH4" s="199" t="s">
        <v>31</v>
      </c>
      <c r="CI4" s="10"/>
      <c r="CJ4" s="228" t="s">
        <v>145</v>
      </c>
      <c r="CM4" s="11"/>
      <c r="CN4" s="27" t="s">
        <v>8</v>
      </c>
      <c r="CO4" s="19" t="s">
        <v>7</v>
      </c>
      <c r="CP4" s="18" t="s">
        <v>6</v>
      </c>
      <c r="CQ4" s="199" t="s">
        <v>31</v>
      </c>
      <c r="CR4" s="17" t="s">
        <v>5</v>
      </c>
      <c r="CS4" s="16" t="s">
        <v>4</v>
      </c>
      <c r="CT4" s="14" t="s">
        <v>3</v>
      </c>
      <c r="CU4" s="10"/>
      <c r="CV4" s="228"/>
      <c r="CX4" s="11"/>
      <c r="CY4" s="21" t="s">
        <v>9</v>
      </c>
      <c r="CZ4" s="19" t="s">
        <v>7</v>
      </c>
      <c r="DA4" s="18" t="s">
        <v>6</v>
      </c>
      <c r="DB4" s="199" t="s">
        <v>31</v>
      </c>
      <c r="DC4" s="17" t="s">
        <v>5</v>
      </c>
      <c r="DD4" s="16" t="s">
        <v>4</v>
      </c>
      <c r="DE4" s="14" t="s">
        <v>3</v>
      </c>
      <c r="DF4" s="10"/>
      <c r="DG4" s="228"/>
      <c r="DI4" s="11"/>
      <c r="DJ4" s="21" t="s">
        <v>9</v>
      </c>
      <c r="DK4" s="27" t="s">
        <v>8</v>
      </c>
      <c r="DL4" s="18" t="s">
        <v>6</v>
      </c>
      <c r="DM4" s="199" t="s">
        <v>31</v>
      </c>
      <c r="DN4" s="17" t="s">
        <v>5</v>
      </c>
      <c r="DO4" s="16" t="s">
        <v>4</v>
      </c>
      <c r="DP4" s="14" t="s">
        <v>3</v>
      </c>
      <c r="DQ4" s="10" t="s">
        <v>0</v>
      </c>
      <c r="DR4" s="228"/>
      <c r="DT4" s="11"/>
      <c r="DU4" s="21" t="s">
        <v>9</v>
      </c>
      <c r="DV4" s="27" t="s">
        <v>8</v>
      </c>
      <c r="DW4" s="19" t="s">
        <v>7</v>
      </c>
      <c r="DX4" s="199" t="s">
        <v>31</v>
      </c>
      <c r="DY4" s="17" t="s">
        <v>5</v>
      </c>
      <c r="DZ4" s="16" t="s">
        <v>4</v>
      </c>
      <c r="EA4" s="14" t="s">
        <v>3</v>
      </c>
      <c r="EB4" s="10" t="s">
        <v>0</v>
      </c>
      <c r="EC4" s="228"/>
      <c r="EE4" s="11"/>
      <c r="EF4" s="21" t="s">
        <v>9</v>
      </c>
      <c r="EG4" s="27" t="s">
        <v>8</v>
      </c>
      <c r="EH4" s="19" t="s">
        <v>7</v>
      </c>
      <c r="EI4" s="18" t="s">
        <v>6</v>
      </c>
      <c r="EJ4" s="17" t="s">
        <v>5</v>
      </c>
      <c r="EK4" s="16" t="s">
        <v>4</v>
      </c>
      <c r="EL4" s="14" t="s">
        <v>3</v>
      </c>
      <c r="EM4" s="10" t="s">
        <v>0</v>
      </c>
      <c r="EN4" s="228"/>
      <c r="EP4" s="11"/>
      <c r="EQ4" s="21" t="s">
        <v>9</v>
      </c>
      <c r="ER4" s="27" t="s">
        <v>8</v>
      </c>
      <c r="ES4" s="19" t="s">
        <v>7</v>
      </c>
      <c r="ET4" s="18" t="s">
        <v>6</v>
      </c>
      <c r="EU4" s="199" t="s">
        <v>31</v>
      </c>
      <c r="EV4" s="16" t="s">
        <v>4</v>
      </c>
      <c r="EW4" s="14" t="s">
        <v>3</v>
      </c>
      <c r="EX4" s="10"/>
      <c r="EY4" s="228"/>
      <c r="FA4" s="11"/>
      <c r="FB4" s="21" t="s">
        <v>9</v>
      </c>
      <c r="FC4" s="27" t="s">
        <v>8</v>
      </c>
      <c r="FD4" s="19" t="s">
        <v>7</v>
      </c>
      <c r="FE4" s="18" t="s">
        <v>6</v>
      </c>
      <c r="FF4" s="199" t="s">
        <v>31</v>
      </c>
      <c r="FG4" s="17" t="s">
        <v>5</v>
      </c>
      <c r="FH4" s="14" t="s">
        <v>3</v>
      </c>
      <c r="FI4" s="10"/>
      <c r="FJ4" s="228"/>
      <c r="FL4" s="11"/>
      <c r="FM4" s="21" t="s">
        <v>9</v>
      </c>
      <c r="FN4" s="27" t="s">
        <v>8</v>
      </c>
      <c r="FO4" s="19" t="s">
        <v>7</v>
      </c>
      <c r="FP4" s="18" t="s">
        <v>6</v>
      </c>
      <c r="FQ4" s="17" t="s">
        <v>5</v>
      </c>
      <c r="FR4" s="16" t="s">
        <v>4</v>
      </c>
      <c r="FS4" s="199" t="s">
        <v>31</v>
      </c>
      <c r="FT4" s="10"/>
      <c r="FU4" s="228"/>
      <c r="FX4" s="11"/>
      <c r="FY4" s="27" t="s">
        <v>8</v>
      </c>
      <c r="FZ4" s="19" t="s">
        <v>7</v>
      </c>
      <c r="GA4" s="18" t="s">
        <v>6</v>
      </c>
      <c r="GB4" s="199" t="s">
        <v>31</v>
      </c>
      <c r="GC4" s="17" t="s">
        <v>5</v>
      </c>
      <c r="GD4" s="16" t="s">
        <v>4</v>
      </c>
      <c r="GE4" s="14" t="s">
        <v>3</v>
      </c>
      <c r="GF4" s="10"/>
      <c r="GG4" s="228"/>
      <c r="GI4" s="11"/>
      <c r="GJ4" s="21" t="s">
        <v>9</v>
      </c>
      <c r="GK4" s="19" t="s">
        <v>7</v>
      </c>
      <c r="GL4" s="18" t="s">
        <v>6</v>
      </c>
      <c r="GM4" s="199" t="s">
        <v>31</v>
      </c>
      <c r="GN4" s="17" t="s">
        <v>5</v>
      </c>
      <c r="GO4" s="16" t="s">
        <v>4</v>
      </c>
      <c r="GP4" s="14" t="s">
        <v>3</v>
      </c>
      <c r="GQ4" s="10"/>
      <c r="GR4" s="228"/>
      <c r="GT4" s="11"/>
      <c r="GU4" s="21" t="s">
        <v>9</v>
      </c>
      <c r="GV4" s="27" t="s">
        <v>8</v>
      </c>
      <c r="GW4" s="18" t="s">
        <v>6</v>
      </c>
      <c r="GX4" s="199" t="s">
        <v>31</v>
      </c>
      <c r="GY4" s="17" t="s">
        <v>5</v>
      </c>
      <c r="GZ4" s="16" t="s">
        <v>4</v>
      </c>
      <c r="HA4" s="14" t="s">
        <v>3</v>
      </c>
      <c r="HB4" s="10" t="s">
        <v>0</v>
      </c>
      <c r="HC4" s="228"/>
      <c r="HE4" s="11"/>
      <c r="HF4" s="21" t="s">
        <v>9</v>
      </c>
      <c r="HG4" s="27" t="s">
        <v>8</v>
      </c>
      <c r="HH4" s="19" t="s">
        <v>7</v>
      </c>
      <c r="HI4" s="199" t="s">
        <v>31</v>
      </c>
      <c r="HJ4" s="17" t="s">
        <v>5</v>
      </c>
      <c r="HK4" s="16" t="s">
        <v>4</v>
      </c>
      <c r="HL4" s="14" t="s">
        <v>3</v>
      </c>
      <c r="HM4" s="10" t="s">
        <v>0</v>
      </c>
      <c r="HN4" s="228"/>
      <c r="HP4" s="11"/>
      <c r="HQ4" s="21" t="s">
        <v>9</v>
      </c>
      <c r="HR4" s="27" t="s">
        <v>8</v>
      </c>
      <c r="HS4" s="19" t="s">
        <v>7</v>
      </c>
      <c r="HT4" s="18" t="s">
        <v>6</v>
      </c>
      <c r="HU4" s="17" t="s">
        <v>5</v>
      </c>
      <c r="HV4" s="16" t="s">
        <v>4</v>
      </c>
      <c r="HW4" s="14" t="s">
        <v>3</v>
      </c>
      <c r="HX4" s="10" t="s">
        <v>0</v>
      </c>
      <c r="HY4" s="228"/>
      <c r="IA4" s="11"/>
      <c r="IB4" s="21" t="s">
        <v>9</v>
      </c>
      <c r="IC4" s="27" t="s">
        <v>8</v>
      </c>
      <c r="ID4" s="19" t="s">
        <v>7</v>
      </c>
      <c r="IE4" s="18" t="s">
        <v>6</v>
      </c>
      <c r="IF4" s="199" t="s">
        <v>31</v>
      </c>
      <c r="IG4" s="16" t="s">
        <v>4</v>
      </c>
      <c r="IH4" s="14" t="s">
        <v>3</v>
      </c>
      <c r="II4" s="10"/>
      <c r="IJ4" s="228"/>
      <c r="IL4" s="11"/>
      <c r="IM4" s="21" t="s">
        <v>9</v>
      </c>
      <c r="IN4" s="27" t="s">
        <v>8</v>
      </c>
      <c r="IO4" s="19" t="s">
        <v>7</v>
      </c>
      <c r="IP4" s="18" t="s">
        <v>6</v>
      </c>
      <c r="IQ4" s="199" t="s">
        <v>31</v>
      </c>
      <c r="IR4" s="17" t="s">
        <v>5</v>
      </c>
      <c r="IS4" s="14" t="s">
        <v>3</v>
      </c>
      <c r="IT4" s="10"/>
      <c r="IU4" s="228"/>
      <c r="IW4" s="11"/>
      <c r="IX4" s="21" t="s">
        <v>9</v>
      </c>
      <c r="IY4" s="27" t="s">
        <v>8</v>
      </c>
      <c r="IZ4" s="19" t="s">
        <v>7</v>
      </c>
      <c r="JA4" s="18" t="s">
        <v>6</v>
      </c>
      <c r="JB4" s="17" t="s">
        <v>5</v>
      </c>
      <c r="JC4" s="16" t="s">
        <v>4</v>
      </c>
      <c r="JD4" s="199" t="s">
        <v>31</v>
      </c>
      <c r="JE4" s="10"/>
      <c r="JF4" s="228"/>
    </row>
    <row r="5" spans="1:356" ht="15.75" thickBot="1" x14ac:dyDescent="0.3">
      <c r="B5" s="22" t="s">
        <v>253</v>
      </c>
      <c r="C5" s="146" t="s">
        <v>9</v>
      </c>
      <c r="D5" s="146" t="s">
        <v>9</v>
      </c>
      <c r="E5" s="146" t="s">
        <v>9</v>
      </c>
      <c r="F5" s="146" t="s">
        <v>9</v>
      </c>
      <c r="G5" s="146" t="s">
        <v>9</v>
      </c>
      <c r="H5" s="146" t="s">
        <v>9</v>
      </c>
      <c r="I5" s="146" t="s">
        <v>9</v>
      </c>
      <c r="J5" s="10"/>
      <c r="K5" s="234" t="s">
        <v>9</v>
      </c>
      <c r="M5" s="22" t="s">
        <v>253</v>
      </c>
      <c r="N5" s="145" t="s">
        <v>8</v>
      </c>
      <c r="O5" s="145" t="s">
        <v>8</v>
      </c>
      <c r="P5" s="145" t="s">
        <v>8</v>
      </c>
      <c r="Q5" s="145" t="s">
        <v>8</v>
      </c>
      <c r="R5" s="145" t="s">
        <v>8</v>
      </c>
      <c r="S5" s="145" t="s">
        <v>8</v>
      </c>
      <c r="T5" s="145" t="s">
        <v>8</v>
      </c>
      <c r="U5" s="10"/>
      <c r="V5" s="145" t="s">
        <v>8</v>
      </c>
      <c r="X5" s="22" t="s">
        <v>253</v>
      </c>
      <c r="Y5" s="149" t="s">
        <v>7</v>
      </c>
      <c r="Z5" s="149" t="s">
        <v>7</v>
      </c>
      <c r="AA5" s="149" t="s">
        <v>7</v>
      </c>
      <c r="AB5" s="149" t="s">
        <v>7</v>
      </c>
      <c r="AC5" s="149" t="s">
        <v>7</v>
      </c>
      <c r="AD5" s="149" t="s">
        <v>7</v>
      </c>
      <c r="AE5" s="144" t="s">
        <v>7</v>
      </c>
      <c r="AF5" s="10"/>
      <c r="AG5" s="144" t="s">
        <v>7</v>
      </c>
      <c r="AI5" s="22" t="s">
        <v>253</v>
      </c>
      <c r="AJ5" s="195" t="s">
        <v>6</v>
      </c>
      <c r="AK5" s="195" t="s">
        <v>6</v>
      </c>
      <c r="AL5" s="195" t="s">
        <v>6</v>
      </c>
      <c r="AM5" s="195" t="s">
        <v>6</v>
      </c>
      <c r="AN5" s="195" t="s">
        <v>6</v>
      </c>
      <c r="AO5" s="195" t="s">
        <v>6</v>
      </c>
      <c r="AP5" s="195" t="s">
        <v>6</v>
      </c>
      <c r="AQ5" s="10"/>
      <c r="AR5" s="195" t="s">
        <v>6</v>
      </c>
      <c r="AT5" s="22" t="s">
        <v>253</v>
      </c>
      <c r="AU5" s="197" t="s">
        <v>31</v>
      </c>
      <c r="AV5" s="197" t="s">
        <v>31</v>
      </c>
      <c r="AW5" s="197" t="s">
        <v>31</v>
      </c>
      <c r="AX5" s="197" t="s">
        <v>31</v>
      </c>
      <c r="AY5" s="197" t="s">
        <v>31</v>
      </c>
      <c r="AZ5" s="197" t="s">
        <v>31</v>
      </c>
      <c r="BA5" s="197" t="s">
        <v>31</v>
      </c>
      <c r="BB5" s="10"/>
      <c r="BC5" s="197" t="s">
        <v>31</v>
      </c>
      <c r="BE5" s="22" t="s">
        <v>253</v>
      </c>
      <c r="BF5" s="155" t="s">
        <v>134</v>
      </c>
      <c r="BG5" s="155" t="s">
        <v>134</v>
      </c>
      <c r="BH5" s="155" t="s">
        <v>134</v>
      </c>
      <c r="BI5" s="155" t="s">
        <v>134</v>
      </c>
      <c r="BJ5" s="155" t="s">
        <v>134</v>
      </c>
      <c r="BK5" s="155" t="s">
        <v>134</v>
      </c>
      <c r="BL5" s="155" t="s">
        <v>134</v>
      </c>
      <c r="BM5" s="10"/>
      <c r="BN5" s="155" t="s">
        <v>134</v>
      </c>
      <c r="BP5" s="22" t="s">
        <v>253</v>
      </c>
      <c r="BQ5" s="150" t="s">
        <v>4</v>
      </c>
      <c r="BR5" s="150" t="s">
        <v>4</v>
      </c>
      <c r="BS5" s="150" t="s">
        <v>4</v>
      </c>
      <c r="BT5" s="150" t="s">
        <v>4</v>
      </c>
      <c r="BU5" s="150" t="s">
        <v>4</v>
      </c>
      <c r="BV5" s="150" t="s">
        <v>4</v>
      </c>
      <c r="BW5" s="150" t="s">
        <v>4</v>
      </c>
      <c r="BX5" s="10"/>
      <c r="BY5" s="150" t="s">
        <v>4</v>
      </c>
      <c r="CA5" s="22" t="s">
        <v>253</v>
      </c>
      <c r="CB5" s="177" t="s">
        <v>3</v>
      </c>
      <c r="CC5" s="177" t="s">
        <v>3</v>
      </c>
      <c r="CD5" s="177" t="s">
        <v>3</v>
      </c>
      <c r="CE5" s="177" t="s">
        <v>3</v>
      </c>
      <c r="CF5" s="177" t="s">
        <v>3</v>
      </c>
      <c r="CG5" s="177" t="s">
        <v>3</v>
      </c>
      <c r="CH5" s="177" t="s">
        <v>3</v>
      </c>
      <c r="CI5" s="10"/>
      <c r="CJ5" s="177" t="s">
        <v>3</v>
      </c>
      <c r="CM5" s="22" t="s">
        <v>318</v>
      </c>
      <c r="CN5" s="146" t="s">
        <v>9</v>
      </c>
      <c r="CO5" s="146" t="s">
        <v>9</v>
      </c>
      <c r="CP5" s="146" t="s">
        <v>9</v>
      </c>
      <c r="CQ5" s="146" t="s">
        <v>9</v>
      </c>
      <c r="CR5" s="146" t="s">
        <v>9</v>
      </c>
      <c r="CS5" s="146" t="s">
        <v>9</v>
      </c>
      <c r="CT5" s="146" t="s">
        <v>9</v>
      </c>
      <c r="CU5" s="10"/>
      <c r="CV5" s="234" t="s">
        <v>9</v>
      </c>
      <c r="CX5" s="22" t="s">
        <v>318</v>
      </c>
      <c r="CY5" s="145" t="s">
        <v>8</v>
      </c>
      <c r="CZ5" s="145" t="s">
        <v>8</v>
      </c>
      <c r="DA5" s="145" t="s">
        <v>8</v>
      </c>
      <c r="DB5" s="145" t="s">
        <v>8</v>
      </c>
      <c r="DC5" s="145" t="s">
        <v>8</v>
      </c>
      <c r="DD5" s="145" t="s">
        <v>8</v>
      </c>
      <c r="DE5" s="145" t="s">
        <v>8</v>
      </c>
      <c r="DF5" s="10"/>
      <c r="DG5" s="145" t="s">
        <v>8</v>
      </c>
      <c r="DI5" s="22" t="s">
        <v>318</v>
      </c>
      <c r="DJ5" s="149" t="s">
        <v>7</v>
      </c>
      <c r="DK5" s="149" t="s">
        <v>7</v>
      </c>
      <c r="DL5" s="149" t="s">
        <v>7</v>
      </c>
      <c r="DM5" s="149" t="s">
        <v>7</v>
      </c>
      <c r="DN5" s="149" t="s">
        <v>7</v>
      </c>
      <c r="DO5" s="149" t="s">
        <v>7</v>
      </c>
      <c r="DP5" s="144" t="s">
        <v>7</v>
      </c>
      <c r="DQ5" s="10"/>
      <c r="DR5" s="144" t="s">
        <v>7</v>
      </c>
      <c r="DT5" s="22" t="s">
        <v>318</v>
      </c>
      <c r="DU5" s="195" t="s">
        <v>6</v>
      </c>
      <c r="DV5" s="195" t="s">
        <v>6</v>
      </c>
      <c r="DW5" s="195" t="s">
        <v>6</v>
      </c>
      <c r="DX5" s="195" t="s">
        <v>6</v>
      </c>
      <c r="DY5" s="195" t="s">
        <v>6</v>
      </c>
      <c r="DZ5" s="195" t="s">
        <v>6</v>
      </c>
      <c r="EA5" s="195" t="s">
        <v>6</v>
      </c>
      <c r="EB5" s="10"/>
      <c r="EC5" s="195" t="s">
        <v>6</v>
      </c>
      <c r="EE5" s="22" t="s">
        <v>318</v>
      </c>
      <c r="EF5" s="197" t="s">
        <v>31</v>
      </c>
      <c r="EG5" s="197" t="s">
        <v>31</v>
      </c>
      <c r="EH5" s="197" t="s">
        <v>31</v>
      </c>
      <c r="EI5" s="197" t="s">
        <v>31</v>
      </c>
      <c r="EJ5" s="197" t="s">
        <v>31</v>
      </c>
      <c r="EK5" s="197" t="s">
        <v>31</v>
      </c>
      <c r="EL5" s="197" t="s">
        <v>31</v>
      </c>
      <c r="EM5" s="10"/>
      <c r="EN5" s="197" t="s">
        <v>31</v>
      </c>
      <c r="EP5" s="22" t="s">
        <v>318</v>
      </c>
      <c r="EQ5" s="155" t="s">
        <v>134</v>
      </c>
      <c r="ER5" s="155" t="s">
        <v>134</v>
      </c>
      <c r="ES5" s="155" t="s">
        <v>134</v>
      </c>
      <c r="ET5" s="155" t="s">
        <v>134</v>
      </c>
      <c r="EU5" s="155" t="s">
        <v>134</v>
      </c>
      <c r="EV5" s="155" t="s">
        <v>134</v>
      </c>
      <c r="EW5" s="155" t="s">
        <v>134</v>
      </c>
      <c r="EX5" s="10"/>
      <c r="EY5" s="155" t="s">
        <v>134</v>
      </c>
      <c r="FA5" s="22" t="s">
        <v>318</v>
      </c>
      <c r="FB5" s="150" t="s">
        <v>4</v>
      </c>
      <c r="FC5" s="150" t="s">
        <v>4</v>
      </c>
      <c r="FD5" s="150" t="s">
        <v>4</v>
      </c>
      <c r="FE5" s="150" t="s">
        <v>4</v>
      </c>
      <c r="FF5" s="150" t="s">
        <v>4</v>
      </c>
      <c r="FG5" s="150" t="s">
        <v>4</v>
      </c>
      <c r="FH5" s="150" t="s">
        <v>4</v>
      </c>
      <c r="FI5" s="10"/>
      <c r="FJ5" s="150" t="s">
        <v>4</v>
      </c>
      <c r="FL5" s="22" t="s">
        <v>318</v>
      </c>
      <c r="FM5" s="177" t="s">
        <v>3</v>
      </c>
      <c r="FN5" s="177" t="s">
        <v>3</v>
      </c>
      <c r="FO5" s="177" t="s">
        <v>3</v>
      </c>
      <c r="FP5" s="177" t="s">
        <v>3</v>
      </c>
      <c r="FQ5" s="177" t="s">
        <v>3</v>
      </c>
      <c r="FR5" s="177" t="s">
        <v>3</v>
      </c>
      <c r="FS5" s="177" t="s">
        <v>3</v>
      </c>
      <c r="FT5" s="10"/>
      <c r="FU5" s="177" t="s">
        <v>3</v>
      </c>
      <c r="FX5" s="22" t="s">
        <v>14</v>
      </c>
      <c r="FY5" s="146" t="s">
        <v>9</v>
      </c>
      <c r="FZ5" s="146" t="s">
        <v>9</v>
      </c>
      <c r="GA5" s="146" t="s">
        <v>9</v>
      </c>
      <c r="GB5" s="146" t="s">
        <v>9</v>
      </c>
      <c r="GC5" s="146" t="s">
        <v>9</v>
      </c>
      <c r="GD5" s="146" t="s">
        <v>9</v>
      </c>
      <c r="GE5" s="146" t="s">
        <v>9</v>
      </c>
      <c r="GF5" s="10"/>
      <c r="GG5" s="234" t="s">
        <v>9</v>
      </c>
      <c r="GI5" s="22" t="s">
        <v>14</v>
      </c>
      <c r="GJ5" s="145" t="s">
        <v>8</v>
      </c>
      <c r="GK5" s="145" t="s">
        <v>8</v>
      </c>
      <c r="GL5" s="145" t="s">
        <v>8</v>
      </c>
      <c r="GM5" s="145" t="s">
        <v>8</v>
      </c>
      <c r="GN5" s="145" t="s">
        <v>8</v>
      </c>
      <c r="GO5" s="145" t="s">
        <v>8</v>
      </c>
      <c r="GP5" s="145" t="s">
        <v>8</v>
      </c>
      <c r="GQ5" s="10"/>
      <c r="GR5" s="145" t="s">
        <v>8</v>
      </c>
      <c r="GT5" s="22" t="s">
        <v>14</v>
      </c>
      <c r="GU5" s="149" t="s">
        <v>7</v>
      </c>
      <c r="GV5" s="149" t="s">
        <v>7</v>
      </c>
      <c r="GW5" s="149" t="s">
        <v>7</v>
      </c>
      <c r="GX5" s="149" t="s">
        <v>7</v>
      </c>
      <c r="GY5" s="149" t="s">
        <v>7</v>
      </c>
      <c r="GZ5" s="149" t="s">
        <v>7</v>
      </c>
      <c r="HA5" s="144" t="s">
        <v>7</v>
      </c>
      <c r="HB5" s="10"/>
      <c r="HC5" s="144" t="s">
        <v>7</v>
      </c>
      <c r="HE5" s="22" t="s">
        <v>14</v>
      </c>
      <c r="HF5" s="195" t="s">
        <v>6</v>
      </c>
      <c r="HG5" s="195" t="s">
        <v>6</v>
      </c>
      <c r="HH5" s="195" t="s">
        <v>6</v>
      </c>
      <c r="HI5" s="195" t="s">
        <v>6</v>
      </c>
      <c r="HJ5" s="195" t="s">
        <v>6</v>
      </c>
      <c r="HK5" s="195" t="s">
        <v>6</v>
      </c>
      <c r="HL5" s="195" t="s">
        <v>6</v>
      </c>
      <c r="HM5" s="10"/>
      <c r="HN5" s="195" t="s">
        <v>6</v>
      </c>
      <c r="HP5" s="22" t="s">
        <v>14</v>
      </c>
      <c r="HQ5" s="197" t="s">
        <v>31</v>
      </c>
      <c r="HR5" s="197" t="s">
        <v>31</v>
      </c>
      <c r="HS5" s="197" t="s">
        <v>31</v>
      </c>
      <c r="HT5" s="197" t="s">
        <v>31</v>
      </c>
      <c r="HU5" s="197" t="s">
        <v>31</v>
      </c>
      <c r="HV5" s="197" t="s">
        <v>31</v>
      </c>
      <c r="HW5" s="197" t="s">
        <v>31</v>
      </c>
      <c r="HX5" s="10"/>
      <c r="HY5" s="197" t="s">
        <v>31</v>
      </c>
      <c r="IA5" s="22" t="s">
        <v>14</v>
      </c>
      <c r="IB5" s="155" t="s">
        <v>134</v>
      </c>
      <c r="IC5" s="155" t="s">
        <v>134</v>
      </c>
      <c r="ID5" s="155" t="s">
        <v>134</v>
      </c>
      <c r="IE5" s="155" t="s">
        <v>134</v>
      </c>
      <c r="IF5" s="155" t="s">
        <v>134</v>
      </c>
      <c r="IG5" s="155" t="s">
        <v>134</v>
      </c>
      <c r="IH5" s="155" t="s">
        <v>134</v>
      </c>
      <c r="II5" s="10"/>
      <c r="IJ5" s="155" t="s">
        <v>134</v>
      </c>
      <c r="IL5" s="22" t="s">
        <v>14</v>
      </c>
      <c r="IM5" s="150" t="s">
        <v>4</v>
      </c>
      <c r="IN5" s="150" t="s">
        <v>4</v>
      </c>
      <c r="IO5" s="150" t="s">
        <v>4</v>
      </c>
      <c r="IP5" s="150" t="s">
        <v>4</v>
      </c>
      <c r="IQ5" s="150" t="s">
        <v>4</v>
      </c>
      <c r="IR5" s="150" t="s">
        <v>4</v>
      </c>
      <c r="IS5" s="150" t="s">
        <v>4</v>
      </c>
      <c r="IT5" s="10"/>
      <c r="IU5" s="150" t="s">
        <v>4</v>
      </c>
      <c r="IW5" s="22" t="s">
        <v>14</v>
      </c>
      <c r="IX5" s="177" t="s">
        <v>3</v>
      </c>
      <c r="IY5" s="177" t="s">
        <v>3</v>
      </c>
      <c r="IZ5" s="177" t="s">
        <v>3</v>
      </c>
      <c r="JA5" s="177" t="s">
        <v>3</v>
      </c>
      <c r="JB5" s="177" t="s">
        <v>3</v>
      </c>
      <c r="JC5" s="177" t="s">
        <v>3</v>
      </c>
      <c r="JD5" s="177" t="s">
        <v>3</v>
      </c>
      <c r="JE5" s="10"/>
      <c r="JF5" s="177" t="s">
        <v>3</v>
      </c>
    </row>
    <row r="6" spans="1:356" ht="15.75" thickBot="1" x14ac:dyDescent="0.3">
      <c r="B6" s="11"/>
      <c r="C6" s="143">
        <v>50</v>
      </c>
      <c r="D6" s="231">
        <v>40</v>
      </c>
      <c r="E6" s="143">
        <v>37</v>
      </c>
      <c r="F6" s="143">
        <v>45</v>
      </c>
      <c r="G6" s="231">
        <v>29</v>
      </c>
      <c r="H6" s="231">
        <v>27</v>
      </c>
      <c r="I6" s="231">
        <v>20</v>
      </c>
      <c r="J6" s="240">
        <v>-209</v>
      </c>
      <c r="K6" s="237">
        <v>16</v>
      </c>
      <c r="M6" s="11"/>
      <c r="N6" s="231">
        <v>50</v>
      </c>
      <c r="O6" s="231">
        <v>65</v>
      </c>
      <c r="P6" s="231">
        <v>6</v>
      </c>
      <c r="Q6" s="231">
        <v>4</v>
      </c>
      <c r="R6" s="231">
        <v>149</v>
      </c>
      <c r="S6" s="231">
        <v>153</v>
      </c>
      <c r="T6" s="231">
        <v>89</v>
      </c>
      <c r="U6" s="240">
        <v>723</v>
      </c>
      <c r="V6" s="231">
        <v>516</v>
      </c>
      <c r="X6" s="11"/>
      <c r="Y6" s="143">
        <v>40</v>
      </c>
      <c r="Z6" s="143">
        <v>65</v>
      </c>
      <c r="AA6" s="143">
        <v>86</v>
      </c>
      <c r="AB6" s="143">
        <v>102</v>
      </c>
      <c r="AC6" s="231">
        <v>26</v>
      </c>
      <c r="AD6" s="231">
        <v>28</v>
      </c>
      <c r="AE6" s="143">
        <v>26</v>
      </c>
      <c r="AF6" s="240">
        <v>-837</v>
      </c>
      <c r="AG6" s="143">
        <v>265</v>
      </c>
      <c r="AI6" s="11"/>
      <c r="AJ6" s="231">
        <v>37</v>
      </c>
      <c r="AK6" s="143">
        <v>6</v>
      </c>
      <c r="AL6" s="231">
        <v>86</v>
      </c>
      <c r="AM6" s="143">
        <v>4</v>
      </c>
      <c r="AN6" s="231">
        <v>53</v>
      </c>
      <c r="AO6" s="231">
        <v>50</v>
      </c>
      <c r="AP6" s="231">
        <v>39</v>
      </c>
      <c r="AQ6" s="240">
        <v>359</v>
      </c>
      <c r="AR6" s="231">
        <v>255</v>
      </c>
      <c r="AT6" s="11"/>
      <c r="AU6" s="231">
        <v>45</v>
      </c>
      <c r="AV6" s="143">
        <v>4</v>
      </c>
      <c r="AW6" s="231">
        <v>102</v>
      </c>
      <c r="AX6" s="231">
        <v>4</v>
      </c>
      <c r="AY6" s="231">
        <v>62</v>
      </c>
      <c r="AZ6" s="231">
        <v>60</v>
      </c>
      <c r="BA6" s="231">
        <v>47</v>
      </c>
      <c r="BB6" s="240">
        <v>-509</v>
      </c>
      <c r="BC6" s="231">
        <v>316</v>
      </c>
      <c r="BE6" s="11"/>
      <c r="BF6" s="143">
        <v>29</v>
      </c>
      <c r="BG6" s="143">
        <v>149</v>
      </c>
      <c r="BH6" s="143">
        <v>26</v>
      </c>
      <c r="BI6" s="143">
        <v>53</v>
      </c>
      <c r="BJ6" s="143">
        <v>62</v>
      </c>
      <c r="BK6" s="231">
        <v>1</v>
      </c>
      <c r="BL6" s="143">
        <v>25</v>
      </c>
      <c r="BM6" s="240">
        <v>179</v>
      </c>
      <c r="BN6" s="143">
        <v>343</v>
      </c>
      <c r="BP6" s="11"/>
      <c r="BQ6" s="143">
        <v>27</v>
      </c>
      <c r="BR6" s="143">
        <v>153</v>
      </c>
      <c r="BS6" s="143">
        <v>28</v>
      </c>
      <c r="BT6" s="143">
        <v>50</v>
      </c>
      <c r="BU6" s="143">
        <v>60</v>
      </c>
      <c r="BV6" s="143">
        <v>1</v>
      </c>
      <c r="BW6" s="143">
        <v>24</v>
      </c>
      <c r="BX6" s="240">
        <v>18</v>
      </c>
      <c r="BY6" s="143">
        <v>343</v>
      </c>
      <c r="CA6" s="11"/>
      <c r="CB6" s="143">
        <v>20</v>
      </c>
      <c r="CC6" s="143">
        <v>89</v>
      </c>
      <c r="CD6" s="231">
        <v>26</v>
      </c>
      <c r="CE6" s="143">
        <v>39</v>
      </c>
      <c r="CF6" s="231">
        <v>25</v>
      </c>
      <c r="CG6" s="231">
        <v>24</v>
      </c>
      <c r="CH6" s="143">
        <v>47</v>
      </c>
      <c r="CI6" s="240">
        <v>276</v>
      </c>
      <c r="CJ6" s="143">
        <v>120</v>
      </c>
      <c r="CM6" s="11"/>
      <c r="CN6" s="229"/>
      <c r="CO6" s="229"/>
      <c r="CP6" s="229"/>
      <c r="CQ6" s="229"/>
      <c r="CR6" s="229"/>
      <c r="CS6" s="229"/>
      <c r="CT6" s="229"/>
      <c r="CU6" s="240"/>
      <c r="CV6" s="236"/>
      <c r="CX6" s="11"/>
      <c r="CY6" s="229"/>
      <c r="CZ6" s="229"/>
      <c r="DA6" s="229"/>
      <c r="DB6" s="229"/>
      <c r="DC6" s="229"/>
      <c r="DD6" s="229"/>
      <c r="DE6" s="229"/>
      <c r="DF6" s="240"/>
      <c r="DG6" s="229"/>
      <c r="DI6" s="11"/>
      <c r="DJ6" s="229"/>
      <c r="DK6" s="229"/>
      <c r="DL6" s="229"/>
      <c r="DM6" s="229"/>
      <c r="DN6" s="229"/>
      <c r="DO6" s="229"/>
      <c r="DP6" s="229"/>
      <c r="DQ6" s="240"/>
      <c r="DR6" s="229"/>
      <c r="DT6" s="11"/>
      <c r="DU6" s="229"/>
      <c r="DV6" s="229"/>
      <c r="DW6" s="229"/>
      <c r="DX6" s="229"/>
      <c r="DY6" s="229"/>
      <c r="DZ6" s="229"/>
      <c r="EA6" s="229"/>
      <c r="EB6" s="240"/>
      <c r="EC6" s="229"/>
      <c r="EE6" s="11"/>
      <c r="EF6" s="229"/>
      <c r="EG6" s="229"/>
      <c r="EH6" s="229"/>
      <c r="EI6" s="229"/>
      <c r="EJ6" s="229"/>
      <c r="EK6" s="229"/>
      <c r="EL6" s="229"/>
      <c r="EM6" s="240"/>
      <c r="EN6" s="229"/>
      <c r="EP6" s="11"/>
      <c r="EQ6" s="229"/>
      <c r="ER6" s="229"/>
      <c r="ES6" s="229"/>
      <c r="ET6" s="229"/>
      <c r="EU6" s="229"/>
      <c r="EV6" s="229"/>
      <c r="EW6" s="229"/>
      <c r="EX6" s="240"/>
      <c r="EY6" s="229"/>
      <c r="FA6" s="11"/>
      <c r="FB6" s="229"/>
      <c r="FC6" s="229"/>
      <c r="FD6" s="229"/>
      <c r="FE6" s="229"/>
      <c r="FF6" s="229"/>
      <c r="FG6" s="229"/>
      <c r="FH6" s="229"/>
      <c r="FI6" s="240"/>
      <c r="FJ6" s="229"/>
      <c r="FL6" s="11"/>
      <c r="FM6" s="229"/>
      <c r="FN6" s="229"/>
      <c r="FO6" s="229"/>
      <c r="FP6" s="229"/>
      <c r="FQ6" s="229"/>
      <c r="FR6" s="229"/>
      <c r="FS6" s="229"/>
      <c r="FT6" s="240"/>
      <c r="FU6" s="229"/>
      <c r="FX6" s="11"/>
      <c r="FY6" s="229"/>
      <c r="FZ6" s="229"/>
      <c r="GA6" s="229"/>
      <c r="GB6" s="229"/>
      <c r="GC6" s="229"/>
      <c r="GD6" s="229"/>
      <c r="GE6" s="229"/>
      <c r="GF6" s="240"/>
      <c r="GG6" s="236"/>
      <c r="GI6" s="11"/>
      <c r="GJ6" s="229"/>
      <c r="GK6" s="229"/>
      <c r="GL6" s="229"/>
      <c r="GM6" s="229"/>
      <c r="GN6" s="229"/>
      <c r="GO6" s="229"/>
      <c r="GP6" s="229"/>
      <c r="GQ6" s="240"/>
      <c r="GR6" s="229"/>
      <c r="GT6" s="11"/>
      <c r="GU6" s="229"/>
      <c r="GV6" s="229"/>
      <c r="GW6" s="229"/>
      <c r="GX6" s="229"/>
      <c r="GY6" s="229"/>
      <c r="GZ6" s="229"/>
      <c r="HA6" s="229"/>
      <c r="HB6" s="240"/>
      <c r="HC6" s="229"/>
      <c r="HE6" s="11"/>
      <c r="HF6" s="229"/>
      <c r="HG6" s="229"/>
      <c r="HH6" s="229"/>
      <c r="HI6" s="229"/>
      <c r="HJ6" s="229"/>
      <c r="HK6" s="229"/>
      <c r="HL6" s="229"/>
      <c r="HM6" s="240"/>
      <c r="HN6" s="229"/>
      <c r="HP6" s="11" t="s">
        <v>0</v>
      </c>
      <c r="HQ6" s="229"/>
      <c r="HR6" s="229"/>
      <c r="HS6" s="229"/>
      <c r="HT6" s="229"/>
      <c r="HU6" s="229"/>
      <c r="HV6" s="229"/>
      <c r="HW6" s="229"/>
      <c r="HX6" s="240"/>
      <c r="HY6" s="229"/>
      <c r="IA6" s="11"/>
      <c r="IB6" s="229"/>
      <c r="IC6" s="229"/>
      <c r="ID6" s="229"/>
      <c r="IE6" s="229"/>
      <c r="IF6" s="229"/>
      <c r="IG6" s="229"/>
      <c r="IH6" s="229"/>
      <c r="II6" s="240"/>
      <c r="IJ6" s="229"/>
      <c r="IL6" s="11"/>
      <c r="IM6" s="229"/>
      <c r="IN6" s="229"/>
      <c r="IO6" s="229"/>
      <c r="IP6" s="229"/>
      <c r="IQ6" s="229"/>
      <c r="IR6" s="229"/>
      <c r="IS6" s="229"/>
      <c r="IT6" s="240"/>
      <c r="IU6" s="229"/>
      <c r="IW6" s="11"/>
      <c r="IX6" s="229"/>
      <c r="IY6" s="229"/>
      <c r="IZ6" s="229"/>
      <c r="JA6" s="229"/>
      <c r="JB6" s="229"/>
      <c r="JC6" s="229"/>
      <c r="JD6" s="229"/>
      <c r="JE6" s="240"/>
      <c r="JF6" s="229"/>
    </row>
    <row r="7" spans="1:356" ht="15.75" thickBot="1" x14ac:dyDescent="0.3">
      <c r="B7" s="11"/>
      <c r="C7" s="10"/>
      <c r="D7" s="10"/>
      <c r="E7" s="10"/>
      <c r="F7" s="10"/>
      <c r="G7" s="10"/>
      <c r="H7" s="10"/>
      <c r="I7" s="10"/>
      <c r="J7" s="10" t="s">
        <v>0</v>
      </c>
      <c r="K7" s="9"/>
      <c r="M7" s="11"/>
      <c r="N7" s="10"/>
      <c r="O7" s="10"/>
      <c r="P7" s="10"/>
      <c r="Q7" s="10" t="s">
        <v>0</v>
      </c>
      <c r="R7" s="10"/>
      <c r="S7" s="10"/>
      <c r="T7" s="10"/>
      <c r="U7" s="10" t="s">
        <v>0</v>
      </c>
      <c r="V7" s="9"/>
      <c r="X7" s="11"/>
      <c r="Y7" s="10"/>
      <c r="Z7" s="10"/>
      <c r="AA7" s="10"/>
      <c r="AB7" s="10"/>
      <c r="AC7" s="10"/>
      <c r="AD7" s="10"/>
      <c r="AE7" s="10"/>
      <c r="AF7" s="10" t="s">
        <v>0</v>
      </c>
      <c r="AG7" s="9"/>
      <c r="AI7" s="11"/>
      <c r="AJ7" s="10"/>
      <c r="AK7" s="10"/>
      <c r="AL7" s="10"/>
      <c r="AM7" s="10"/>
      <c r="AN7" s="10"/>
      <c r="AO7" s="10"/>
      <c r="AP7" s="10"/>
      <c r="AQ7" s="10" t="s">
        <v>0</v>
      </c>
      <c r="AR7" s="9"/>
      <c r="AT7" s="11"/>
      <c r="AU7" s="10"/>
      <c r="AV7" s="10"/>
      <c r="AW7" s="10"/>
      <c r="AX7" s="10"/>
      <c r="AY7" s="10"/>
      <c r="AZ7" s="10"/>
      <c r="BA7" s="10"/>
      <c r="BB7" s="10" t="s">
        <v>0</v>
      </c>
      <c r="BC7" s="9"/>
      <c r="BE7" s="11"/>
      <c r="BF7" s="10"/>
      <c r="BG7" s="10"/>
      <c r="BH7" s="10"/>
      <c r="BI7" s="10"/>
      <c r="BJ7" s="10"/>
      <c r="BK7" s="10"/>
      <c r="BL7" s="10"/>
      <c r="BM7" s="10" t="s">
        <v>0</v>
      </c>
      <c r="BN7" s="9"/>
      <c r="BP7" s="11"/>
      <c r="BQ7" s="10"/>
      <c r="BR7" s="10"/>
      <c r="BS7" s="10"/>
      <c r="BT7" s="10"/>
      <c r="BU7" s="10"/>
      <c r="BV7" s="10"/>
      <c r="BW7" s="10"/>
      <c r="BX7" s="10" t="s">
        <v>0</v>
      </c>
      <c r="BY7" s="9"/>
      <c r="CA7" s="11"/>
      <c r="CB7" s="10" t="s">
        <v>0</v>
      </c>
      <c r="CC7" s="10"/>
      <c r="CD7" s="10"/>
      <c r="CE7" s="10"/>
      <c r="CF7" s="10"/>
      <c r="CG7" s="10"/>
      <c r="CH7" s="10"/>
      <c r="CI7" s="10" t="s">
        <v>0</v>
      </c>
      <c r="CJ7" s="9"/>
      <c r="CM7" s="11"/>
      <c r="CN7" s="10"/>
      <c r="CO7" s="10"/>
      <c r="CP7" s="10"/>
      <c r="CQ7" s="10"/>
      <c r="CR7" s="10"/>
      <c r="CS7" s="10"/>
      <c r="CT7" s="10"/>
      <c r="CU7" s="10" t="s">
        <v>0</v>
      </c>
      <c r="CV7" s="9"/>
      <c r="CX7" s="11"/>
      <c r="CY7" s="10"/>
      <c r="CZ7" s="10"/>
      <c r="DA7" s="10"/>
      <c r="DB7" s="10" t="s">
        <v>0</v>
      </c>
      <c r="DC7" s="10"/>
      <c r="DD7" s="10"/>
      <c r="DE7" s="10"/>
      <c r="DF7" s="10" t="s">
        <v>0</v>
      </c>
      <c r="DG7" s="9"/>
      <c r="DI7" s="11"/>
      <c r="DJ7" s="10"/>
      <c r="DK7" s="10"/>
      <c r="DL7" s="10"/>
      <c r="DM7" s="10"/>
      <c r="DN7" s="10"/>
      <c r="DO7" s="10"/>
      <c r="DP7" s="10"/>
      <c r="DQ7" s="10" t="s">
        <v>0</v>
      </c>
      <c r="DR7" s="9"/>
      <c r="DT7" s="11"/>
      <c r="DU7" s="10"/>
      <c r="DV7" s="10"/>
      <c r="DW7" s="10"/>
      <c r="DX7" s="10"/>
      <c r="DY7" s="10"/>
      <c r="DZ7" s="10"/>
      <c r="EA7" s="10"/>
      <c r="EB7" s="10" t="s">
        <v>0</v>
      </c>
      <c r="EC7" s="9"/>
      <c r="EE7" s="11"/>
      <c r="EF7" s="10"/>
      <c r="EG7" s="10"/>
      <c r="EH7" s="10"/>
      <c r="EI7" s="10"/>
      <c r="EJ7" s="10"/>
      <c r="EK7" s="10"/>
      <c r="EL7" s="10"/>
      <c r="EM7" s="10" t="s">
        <v>0</v>
      </c>
      <c r="EN7" s="9"/>
      <c r="EP7" s="11"/>
      <c r="EQ7" s="10"/>
      <c r="ER7" s="10"/>
      <c r="ES7" s="10"/>
      <c r="ET7" s="10"/>
      <c r="EU7" s="10"/>
      <c r="EV7" s="10"/>
      <c r="EW7" s="10"/>
      <c r="EX7" s="10" t="s">
        <v>0</v>
      </c>
      <c r="EY7" s="9"/>
      <c r="FA7" s="11"/>
      <c r="FB7" s="10"/>
      <c r="FC7" s="10"/>
      <c r="FD7" s="10"/>
      <c r="FE7" s="10"/>
      <c r="FF7" s="10"/>
      <c r="FG7" s="10"/>
      <c r="FH7" s="10"/>
      <c r="FI7" s="10" t="s">
        <v>0</v>
      </c>
      <c r="FJ7" s="9"/>
      <c r="FL7" s="11"/>
      <c r="FM7" s="10" t="s">
        <v>0</v>
      </c>
      <c r="FN7" s="10"/>
      <c r="FO7" s="10"/>
      <c r="FP7" s="10"/>
      <c r="FQ7" s="10"/>
      <c r="FR7" s="10"/>
      <c r="FS7" s="10"/>
      <c r="FT7" s="10" t="s">
        <v>0</v>
      </c>
      <c r="FU7" s="9"/>
      <c r="FX7" s="11"/>
      <c r="FY7" s="10"/>
      <c r="FZ7" s="10"/>
      <c r="GA7" s="10"/>
      <c r="GB7" s="10"/>
      <c r="GC7" s="10"/>
      <c r="GD7" s="10"/>
      <c r="GE7" s="10"/>
      <c r="GF7" s="10" t="s">
        <v>0</v>
      </c>
      <c r="GG7" s="9"/>
      <c r="GI7" s="11"/>
      <c r="GJ7" s="10"/>
      <c r="GK7" s="10"/>
      <c r="GL7" s="10"/>
      <c r="GM7" s="10" t="s">
        <v>0</v>
      </c>
      <c r="GN7" s="10"/>
      <c r="GO7" s="10"/>
      <c r="GP7" s="10"/>
      <c r="GQ7" s="10" t="s">
        <v>0</v>
      </c>
      <c r="GR7" s="9"/>
      <c r="GT7" s="11"/>
      <c r="GU7" s="10"/>
      <c r="GV7" s="10"/>
      <c r="GW7" s="10"/>
      <c r="GX7" s="10"/>
      <c r="GY7" s="10"/>
      <c r="GZ7" s="10"/>
      <c r="HA7" s="10"/>
      <c r="HB7" s="10" t="s">
        <v>0</v>
      </c>
      <c r="HC7" s="9"/>
      <c r="HE7" s="11"/>
      <c r="HF7" s="10"/>
      <c r="HG7" s="10"/>
      <c r="HH7" s="10"/>
      <c r="HI7" s="10"/>
      <c r="HJ7" s="10"/>
      <c r="HK7" s="10"/>
      <c r="HL7" s="10"/>
      <c r="HM7" s="10" t="s">
        <v>0</v>
      </c>
      <c r="HN7" s="9"/>
      <c r="HP7" s="11"/>
      <c r="HQ7" s="10"/>
      <c r="HR7" s="10"/>
      <c r="HS7" s="10"/>
      <c r="HT7" s="10"/>
      <c r="HU7" s="10"/>
      <c r="HV7" s="10"/>
      <c r="HW7" s="10"/>
      <c r="HX7" s="10" t="s">
        <v>0</v>
      </c>
      <c r="HY7" s="9"/>
      <c r="IA7" s="11"/>
      <c r="IB7" s="10"/>
      <c r="IC7" s="10"/>
      <c r="ID7" s="10"/>
      <c r="IE7" s="10"/>
      <c r="IF7" s="10"/>
      <c r="IG7" s="10"/>
      <c r="IH7" s="10"/>
      <c r="II7" s="10" t="s">
        <v>0</v>
      </c>
      <c r="IJ7" s="9"/>
      <c r="IL7" s="11"/>
      <c r="IM7" s="10"/>
      <c r="IN7" s="10"/>
      <c r="IO7" s="10"/>
      <c r="IP7" s="10"/>
      <c r="IQ7" s="10"/>
      <c r="IR7" s="10"/>
      <c r="IS7" s="10"/>
      <c r="IT7" s="10" t="s">
        <v>0</v>
      </c>
      <c r="IU7" s="9"/>
      <c r="IW7" s="11"/>
      <c r="IX7" s="10" t="s">
        <v>0</v>
      </c>
      <c r="IY7" s="10"/>
      <c r="IZ7" s="10"/>
      <c r="JA7" s="10"/>
      <c r="JB7" s="10"/>
      <c r="JC7" s="10"/>
      <c r="JD7" s="10"/>
      <c r="JE7" s="10" t="s">
        <v>0</v>
      </c>
      <c r="JF7" s="9"/>
    </row>
    <row r="8" spans="1:356" ht="15.75" thickBot="1" x14ac:dyDescent="0.3">
      <c r="B8" s="11"/>
      <c r="C8" s="27" t="s">
        <v>8</v>
      </c>
      <c r="D8" s="19" t="s">
        <v>7</v>
      </c>
      <c r="E8" s="18" t="s">
        <v>6</v>
      </c>
      <c r="F8" s="199" t="s">
        <v>31</v>
      </c>
      <c r="G8" s="17" t="s">
        <v>5</v>
      </c>
      <c r="H8" s="16" t="s">
        <v>4</v>
      </c>
      <c r="I8" s="14" t="s">
        <v>3</v>
      </c>
      <c r="J8" s="10"/>
      <c r="K8" s="228" t="s">
        <v>144</v>
      </c>
      <c r="M8" s="11"/>
      <c r="N8" s="21" t="s">
        <v>9</v>
      </c>
      <c r="O8" s="19" t="s">
        <v>7</v>
      </c>
      <c r="P8" s="18" t="s">
        <v>6</v>
      </c>
      <c r="Q8" s="199" t="s">
        <v>31</v>
      </c>
      <c r="R8" s="17" t="s">
        <v>5</v>
      </c>
      <c r="S8" s="16" t="s">
        <v>4</v>
      </c>
      <c r="T8" s="14" t="s">
        <v>3</v>
      </c>
      <c r="U8" s="10"/>
      <c r="V8" s="228" t="s">
        <v>151</v>
      </c>
      <c r="X8" s="11"/>
      <c r="Y8" s="21" t="s">
        <v>9</v>
      </c>
      <c r="Z8" s="27" t="s">
        <v>8</v>
      </c>
      <c r="AA8" s="18" t="s">
        <v>6</v>
      </c>
      <c r="AB8" s="199" t="s">
        <v>31</v>
      </c>
      <c r="AC8" s="17" t="s">
        <v>5</v>
      </c>
      <c r="AD8" s="16" t="s">
        <v>4</v>
      </c>
      <c r="AE8" s="14" t="s">
        <v>3</v>
      </c>
      <c r="AF8" s="10"/>
      <c r="AG8" s="228" t="s">
        <v>143</v>
      </c>
      <c r="AI8" s="11"/>
      <c r="AJ8" s="21" t="s">
        <v>9</v>
      </c>
      <c r="AK8" s="27" t="s">
        <v>8</v>
      </c>
      <c r="AL8" s="19" t="s">
        <v>7</v>
      </c>
      <c r="AM8" s="199" t="s">
        <v>31</v>
      </c>
      <c r="AN8" s="17" t="s">
        <v>5</v>
      </c>
      <c r="AO8" s="16" t="s">
        <v>4</v>
      </c>
      <c r="AP8" s="14" t="s">
        <v>3</v>
      </c>
      <c r="AQ8" s="10"/>
      <c r="AR8" s="228" t="s">
        <v>148</v>
      </c>
      <c r="AT8" s="11"/>
      <c r="AU8" s="21" t="s">
        <v>9</v>
      </c>
      <c r="AV8" s="27" t="s">
        <v>8</v>
      </c>
      <c r="AW8" s="19" t="s">
        <v>7</v>
      </c>
      <c r="AX8" s="18" t="s">
        <v>6</v>
      </c>
      <c r="AY8" s="17" t="s">
        <v>5</v>
      </c>
      <c r="AZ8" s="16" t="s">
        <v>4</v>
      </c>
      <c r="BA8" s="14" t="s">
        <v>3</v>
      </c>
      <c r="BB8" s="10"/>
      <c r="BC8" s="228" t="s">
        <v>151</v>
      </c>
      <c r="BE8" s="11"/>
      <c r="BF8" s="21" t="s">
        <v>9</v>
      </c>
      <c r="BG8" s="27" t="s">
        <v>8</v>
      </c>
      <c r="BH8" s="19" t="s">
        <v>7</v>
      </c>
      <c r="BI8" s="18" t="s">
        <v>6</v>
      </c>
      <c r="BJ8" s="199" t="s">
        <v>31</v>
      </c>
      <c r="BK8" s="16" t="s">
        <v>4</v>
      </c>
      <c r="BL8" s="14" t="s">
        <v>3</v>
      </c>
      <c r="BM8" s="10"/>
      <c r="BN8" s="228" t="s">
        <v>142</v>
      </c>
      <c r="BP8" s="11"/>
      <c r="BQ8" s="21" t="s">
        <v>9</v>
      </c>
      <c r="BR8" s="27" t="s">
        <v>8</v>
      </c>
      <c r="BS8" s="19" t="s">
        <v>7</v>
      </c>
      <c r="BT8" s="18" t="s">
        <v>6</v>
      </c>
      <c r="BU8" s="199" t="s">
        <v>31</v>
      </c>
      <c r="BV8" s="17" t="s">
        <v>5</v>
      </c>
      <c r="BW8" s="14" t="s">
        <v>3</v>
      </c>
      <c r="BX8" s="10"/>
      <c r="BY8" s="228" t="s">
        <v>151</v>
      </c>
      <c r="CA8" s="11"/>
      <c r="CB8" s="21" t="s">
        <v>9</v>
      </c>
      <c r="CC8" s="27" t="s">
        <v>8</v>
      </c>
      <c r="CD8" s="19" t="s">
        <v>7</v>
      </c>
      <c r="CE8" s="18" t="s">
        <v>6</v>
      </c>
      <c r="CF8" s="17" t="s">
        <v>5</v>
      </c>
      <c r="CG8" s="16" t="s">
        <v>4</v>
      </c>
      <c r="CH8" s="199" t="s">
        <v>31</v>
      </c>
      <c r="CI8" s="10"/>
      <c r="CJ8" s="228" t="s">
        <v>145</v>
      </c>
      <c r="CM8" s="11"/>
      <c r="CN8" s="27" t="s">
        <v>8</v>
      </c>
      <c r="CO8" s="19" t="s">
        <v>7</v>
      </c>
      <c r="CP8" s="18" t="s">
        <v>6</v>
      </c>
      <c r="CQ8" s="199" t="s">
        <v>31</v>
      </c>
      <c r="CR8" s="17" t="s">
        <v>5</v>
      </c>
      <c r="CS8" s="16" t="s">
        <v>4</v>
      </c>
      <c r="CT8" s="14" t="s">
        <v>3</v>
      </c>
      <c r="CU8" s="10"/>
      <c r="CV8" s="228"/>
      <c r="CX8" s="11"/>
      <c r="CY8" s="21" t="s">
        <v>9</v>
      </c>
      <c r="CZ8" s="19" t="s">
        <v>7</v>
      </c>
      <c r="DA8" s="18" t="s">
        <v>6</v>
      </c>
      <c r="DB8" s="199" t="s">
        <v>31</v>
      </c>
      <c r="DC8" s="17" t="s">
        <v>5</v>
      </c>
      <c r="DD8" s="16" t="s">
        <v>4</v>
      </c>
      <c r="DE8" s="14" t="s">
        <v>3</v>
      </c>
      <c r="DF8" s="10"/>
      <c r="DG8" s="228"/>
      <c r="DI8" s="11"/>
      <c r="DJ8" s="21" t="s">
        <v>9</v>
      </c>
      <c r="DK8" s="27" t="s">
        <v>8</v>
      </c>
      <c r="DL8" s="18" t="s">
        <v>6</v>
      </c>
      <c r="DM8" s="199" t="s">
        <v>31</v>
      </c>
      <c r="DN8" s="17" t="s">
        <v>5</v>
      </c>
      <c r="DO8" s="16" t="s">
        <v>4</v>
      </c>
      <c r="DP8" s="14" t="s">
        <v>3</v>
      </c>
      <c r="DQ8" s="10"/>
      <c r="DR8" s="228"/>
      <c r="DT8" s="11"/>
      <c r="DU8" s="21" t="s">
        <v>9</v>
      </c>
      <c r="DV8" s="27" t="s">
        <v>8</v>
      </c>
      <c r="DW8" s="19" t="s">
        <v>7</v>
      </c>
      <c r="DX8" s="199" t="s">
        <v>31</v>
      </c>
      <c r="DY8" s="17" t="s">
        <v>5</v>
      </c>
      <c r="DZ8" s="16" t="s">
        <v>4</v>
      </c>
      <c r="EA8" s="14" t="s">
        <v>3</v>
      </c>
      <c r="EB8" s="10"/>
      <c r="EC8" s="228"/>
      <c r="EE8" s="11"/>
      <c r="EF8" s="21" t="s">
        <v>9</v>
      </c>
      <c r="EG8" s="27" t="s">
        <v>8</v>
      </c>
      <c r="EH8" s="19" t="s">
        <v>7</v>
      </c>
      <c r="EI8" s="18" t="s">
        <v>6</v>
      </c>
      <c r="EJ8" s="17" t="s">
        <v>5</v>
      </c>
      <c r="EK8" s="16" t="s">
        <v>4</v>
      </c>
      <c r="EL8" s="14" t="s">
        <v>3</v>
      </c>
      <c r="EM8" s="10"/>
      <c r="EN8" s="228"/>
      <c r="EP8" s="11"/>
      <c r="EQ8" s="21" t="s">
        <v>9</v>
      </c>
      <c r="ER8" s="27" t="s">
        <v>8</v>
      </c>
      <c r="ES8" s="19" t="s">
        <v>7</v>
      </c>
      <c r="ET8" s="18" t="s">
        <v>6</v>
      </c>
      <c r="EU8" s="199" t="s">
        <v>31</v>
      </c>
      <c r="EV8" s="16" t="s">
        <v>4</v>
      </c>
      <c r="EW8" s="14" t="s">
        <v>3</v>
      </c>
      <c r="EX8" s="10"/>
      <c r="EY8" s="228"/>
      <c r="FA8" s="11"/>
      <c r="FB8" s="21" t="s">
        <v>9</v>
      </c>
      <c r="FC8" s="27" t="s">
        <v>8</v>
      </c>
      <c r="FD8" s="19" t="s">
        <v>7</v>
      </c>
      <c r="FE8" s="18" t="s">
        <v>6</v>
      </c>
      <c r="FF8" s="199" t="s">
        <v>31</v>
      </c>
      <c r="FG8" s="17" t="s">
        <v>5</v>
      </c>
      <c r="FH8" s="14" t="s">
        <v>3</v>
      </c>
      <c r="FI8" s="10"/>
      <c r="FJ8" s="228"/>
      <c r="FL8" s="11"/>
      <c r="FM8" s="21" t="s">
        <v>9</v>
      </c>
      <c r="FN8" s="27" t="s">
        <v>8</v>
      </c>
      <c r="FO8" s="19" t="s">
        <v>7</v>
      </c>
      <c r="FP8" s="18" t="s">
        <v>6</v>
      </c>
      <c r="FQ8" s="17" t="s">
        <v>5</v>
      </c>
      <c r="FR8" s="16" t="s">
        <v>4</v>
      </c>
      <c r="FS8" s="199" t="s">
        <v>31</v>
      </c>
      <c r="FT8" s="10"/>
      <c r="FU8" s="228"/>
      <c r="FX8" s="11"/>
      <c r="FY8" s="27" t="s">
        <v>8</v>
      </c>
      <c r="FZ8" s="19" t="s">
        <v>7</v>
      </c>
      <c r="GA8" s="18" t="s">
        <v>6</v>
      </c>
      <c r="GB8" s="199" t="s">
        <v>31</v>
      </c>
      <c r="GC8" s="17" t="s">
        <v>5</v>
      </c>
      <c r="GD8" s="16" t="s">
        <v>4</v>
      </c>
      <c r="GE8" s="14" t="s">
        <v>3</v>
      </c>
      <c r="GF8" s="10"/>
      <c r="GG8" s="228"/>
      <c r="GI8" s="11"/>
      <c r="GJ8" s="21" t="s">
        <v>9</v>
      </c>
      <c r="GK8" s="19" t="s">
        <v>7</v>
      </c>
      <c r="GL8" s="18" t="s">
        <v>6</v>
      </c>
      <c r="GM8" s="199" t="s">
        <v>31</v>
      </c>
      <c r="GN8" s="17" t="s">
        <v>5</v>
      </c>
      <c r="GO8" s="16" t="s">
        <v>4</v>
      </c>
      <c r="GP8" s="14" t="s">
        <v>3</v>
      </c>
      <c r="GQ8" s="10"/>
      <c r="GR8" s="228"/>
      <c r="GT8" s="11"/>
      <c r="GU8" s="21" t="s">
        <v>9</v>
      </c>
      <c r="GV8" s="27" t="s">
        <v>8</v>
      </c>
      <c r="GW8" s="18" t="s">
        <v>6</v>
      </c>
      <c r="GX8" s="199" t="s">
        <v>31</v>
      </c>
      <c r="GY8" s="17" t="s">
        <v>5</v>
      </c>
      <c r="GZ8" s="16" t="s">
        <v>4</v>
      </c>
      <c r="HA8" s="14" t="s">
        <v>3</v>
      </c>
      <c r="HB8" s="10"/>
      <c r="HC8" s="228"/>
      <c r="HE8" s="11"/>
      <c r="HF8" s="21" t="s">
        <v>9</v>
      </c>
      <c r="HG8" s="27" t="s">
        <v>8</v>
      </c>
      <c r="HH8" s="19" t="s">
        <v>7</v>
      </c>
      <c r="HI8" s="199" t="s">
        <v>31</v>
      </c>
      <c r="HJ8" s="17" t="s">
        <v>5</v>
      </c>
      <c r="HK8" s="16" t="s">
        <v>4</v>
      </c>
      <c r="HL8" s="14" t="s">
        <v>3</v>
      </c>
      <c r="HM8" s="10"/>
      <c r="HN8" s="228"/>
      <c r="HP8" s="11"/>
      <c r="HQ8" s="21" t="s">
        <v>9</v>
      </c>
      <c r="HR8" s="27" t="s">
        <v>8</v>
      </c>
      <c r="HS8" s="19" t="s">
        <v>7</v>
      </c>
      <c r="HT8" s="18" t="s">
        <v>6</v>
      </c>
      <c r="HU8" s="17" t="s">
        <v>5</v>
      </c>
      <c r="HV8" s="16" t="s">
        <v>4</v>
      </c>
      <c r="HW8" s="14" t="s">
        <v>3</v>
      </c>
      <c r="HX8" s="10"/>
      <c r="HY8" s="228"/>
      <c r="IA8" s="11"/>
      <c r="IB8" s="21" t="s">
        <v>9</v>
      </c>
      <c r="IC8" s="27" t="s">
        <v>8</v>
      </c>
      <c r="ID8" s="19" t="s">
        <v>7</v>
      </c>
      <c r="IE8" s="18" t="s">
        <v>6</v>
      </c>
      <c r="IF8" s="199" t="s">
        <v>31</v>
      </c>
      <c r="IG8" s="16" t="s">
        <v>4</v>
      </c>
      <c r="IH8" s="14" t="s">
        <v>3</v>
      </c>
      <c r="II8" s="10"/>
      <c r="IJ8" s="228"/>
      <c r="IL8" s="11"/>
      <c r="IM8" s="21" t="s">
        <v>9</v>
      </c>
      <c r="IN8" s="27" t="s">
        <v>8</v>
      </c>
      <c r="IO8" s="19" t="s">
        <v>7</v>
      </c>
      <c r="IP8" s="18" t="s">
        <v>6</v>
      </c>
      <c r="IQ8" s="199" t="s">
        <v>31</v>
      </c>
      <c r="IR8" s="17" t="s">
        <v>5</v>
      </c>
      <c r="IS8" s="14" t="s">
        <v>3</v>
      </c>
      <c r="IT8" s="10"/>
      <c r="IU8" s="228"/>
      <c r="IW8" s="11"/>
      <c r="IX8" s="21" t="s">
        <v>9</v>
      </c>
      <c r="IY8" s="27" t="s">
        <v>8</v>
      </c>
      <c r="IZ8" s="19" t="s">
        <v>7</v>
      </c>
      <c r="JA8" s="18" t="s">
        <v>6</v>
      </c>
      <c r="JB8" s="17" t="s">
        <v>5</v>
      </c>
      <c r="JC8" s="16" t="s">
        <v>4</v>
      </c>
      <c r="JD8" s="199" t="s">
        <v>31</v>
      </c>
      <c r="JE8" s="10"/>
      <c r="JF8" s="228"/>
    </row>
    <row r="9" spans="1:356" ht="15.75" thickBot="1" x14ac:dyDescent="0.3">
      <c r="B9" s="22" t="s">
        <v>254</v>
      </c>
      <c r="C9" s="146" t="s">
        <v>9</v>
      </c>
      <c r="D9" s="146" t="s">
        <v>9</v>
      </c>
      <c r="E9" s="146" t="s">
        <v>9</v>
      </c>
      <c r="F9" s="146" t="s">
        <v>9</v>
      </c>
      <c r="G9" s="146" t="s">
        <v>9</v>
      </c>
      <c r="H9" s="146" t="s">
        <v>9</v>
      </c>
      <c r="I9" s="146" t="s">
        <v>9</v>
      </c>
      <c r="J9" s="10"/>
      <c r="K9" s="234" t="s">
        <v>9</v>
      </c>
      <c r="M9" s="22" t="s">
        <v>254</v>
      </c>
      <c r="N9" s="145" t="s">
        <v>8</v>
      </c>
      <c r="O9" s="145" t="s">
        <v>8</v>
      </c>
      <c r="P9" s="145" t="s">
        <v>8</v>
      </c>
      <c r="Q9" s="145" t="s">
        <v>8</v>
      </c>
      <c r="R9" s="145" t="s">
        <v>8</v>
      </c>
      <c r="S9" s="145" t="s">
        <v>8</v>
      </c>
      <c r="T9" s="145" t="s">
        <v>8</v>
      </c>
      <c r="U9" s="10"/>
      <c r="V9" s="145" t="s">
        <v>8</v>
      </c>
      <c r="X9" s="22" t="s">
        <v>254</v>
      </c>
      <c r="Y9" s="149" t="s">
        <v>7</v>
      </c>
      <c r="Z9" s="149" t="s">
        <v>7</v>
      </c>
      <c r="AA9" s="149" t="s">
        <v>7</v>
      </c>
      <c r="AB9" s="149" t="s">
        <v>7</v>
      </c>
      <c r="AC9" s="149" t="s">
        <v>7</v>
      </c>
      <c r="AD9" s="149" t="s">
        <v>7</v>
      </c>
      <c r="AE9" s="144" t="s">
        <v>7</v>
      </c>
      <c r="AF9" s="10"/>
      <c r="AG9" s="144" t="s">
        <v>7</v>
      </c>
      <c r="AI9" s="22" t="s">
        <v>254</v>
      </c>
      <c r="AJ9" s="195" t="s">
        <v>6</v>
      </c>
      <c r="AK9" s="195" t="s">
        <v>6</v>
      </c>
      <c r="AL9" s="195" t="s">
        <v>6</v>
      </c>
      <c r="AM9" s="195" t="s">
        <v>6</v>
      </c>
      <c r="AN9" s="195" t="s">
        <v>6</v>
      </c>
      <c r="AO9" s="195" t="s">
        <v>6</v>
      </c>
      <c r="AP9" s="195" t="s">
        <v>6</v>
      </c>
      <c r="AQ9" s="10"/>
      <c r="AR9" s="195" t="s">
        <v>6</v>
      </c>
      <c r="AT9" s="22" t="s">
        <v>254</v>
      </c>
      <c r="AU9" s="197" t="s">
        <v>31</v>
      </c>
      <c r="AV9" s="197" t="s">
        <v>31</v>
      </c>
      <c r="AW9" s="197" t="s">
        <v>31</v>
      </c>
      <c r="AX9" s="197" t="s">
        <v>31</v>
      </c>
      <c r="AY9" s="197" t="s">
        <v>31</v>
      </c>
      <c r="AZ9" s="197" t="s">
        <v>31</v>
      </c>
      <c r="BA9" s="197" t="s">
        <v>31</v>
      </c>
      <c r="BB9" s="10"/>
      <c r="BC9" s="197" t="s">
        <v>31</v>
      </c>
      <c r="BE9" s="22" t="s">
        <v>254</v>
      </c>
      <c r="BF9" s="155" t="s">
        <v>134</v>
      </c>
      <c r="BG9" s="155" t="s">
        <v>134</v>
      </c>
      <c r="BH9" s="155" t="s">
        <v>134</v>
      </c>
      <c r="BI9" s="155" t="s">
        <v>134</v>
      </c>
      <c r="BJ9" s="155" t="s">
        <v>134</v>
      </c>
      <c r="BK9" s="155" t="s">
        <v>134</v>
      </c>
      <c r="BL9" s="155" t="s">
        <v>134</v>
      </c>
      <c r="BM9" s="10"/>
      <c r="BN9" s="155" t="s">
        <v>134</v>
      </c>
      <c r="BP9" s="22" t="s">
        <v>254</v>
      </c>
      <c r="BQ9" s="150" t="s">
        <v>4</v>
      </c>
      <c r="BR9" s="150" t="s">
        <v>4</v>
      </c>
      <c r="BS9" s="150" t="s">
        <v>4</v>
      </c>
      <c r="BT9" s="150" t="s">
        <v>4</v>
      </c>
      <c r="BU9" s="150" t="s">
        <v>4</v>
      </c>
      <c r="BV9" s="150" t="s">
        <v>4</v>
      </c>
      <c r="BW9" s="150" t="s">
        <v>4</v>
      </c>
      <c r="BX9" s="10"/>
      <c r="BY9" s="150" t="s">
        <v>4</v>
      </c>
      <c r="CA9" s="22" t="s">
        <v>254</v>
      </c>
      <c r="CB9" s="177" t="s">
        <v>3</v>
      </c>
      <c r="CC9" s="177" t="s">
        <v>3</v>
      </c>
      <c r="CD9" s="177" t="s">
        <v>3</v>
      </c>
      <c r="CE9" s="177" t="s">
        <v>3</v>
      </c>
      <c r="CF9" s="177" t="s">
        <v>3</v>
      </c>
      <c r="CG9" s="177" t="s">
        <v>3</v>
      </c>
      <c r="CH9" s="177" t="s">
        <v>3</v>
      </c>
      <c r="CI9" s="10"/>
      <c r="CJ9" s="177" t="s">
        <v>3</v>
      </c>
      <c r="CM9" s="22" t="s">
        <v>319</v>
      </c>
      <c r="CN9" s="146" t="s">
        <v>9</v>
      </c>
      <c r="CO9" s="146" t="s">
        <v>9</v>
      </c>
      <c r="CP9" s="146" t="s">
        <v>9</v>
      </c>
      <c r="CQ9" s="146" t="s">
        <v>9</v>
      </c>
      <c r="CR9" s="146" t="s">
        <v>9</v>
      </c>
      <c r="CS9" s="146" t="s">
        <v>9</v>
      </c>
      <c r="CT9" s="146" t="s">
        <v>9</v>
      </c>
      <c r="CU9" s="10"/>
      <c r="CV9" s="234" t="s">
        <v>9</v>
      </c>
      <c r="CX9" s="22" t="s">
        <v>319</v>
      </c>
      <c r="CY9" s="145" t="s">
        <v>8</v>
      </c>
      <c r="CZ9" s="145" t="s">
        <v>8</v>
      </c>
      <c r="DA9" s="145" t="s">
        <v>8</v>
      </c>
      <c r="DB9" s="145" t="s">
        <v>8</v>
      </c>
      <c r="DC9" s="145" t="s">
        <v>8</v>
      </c>
      <c r="DD9" s="145" t="s">
        <v>8</v>
      </c>
      <c r="DE9" s="145" t="s">
        <v>8</v>
      </c>
      <c r="DF9" s="10"/>
      <c r="DG9" s="145" t="s">
        <v>8</v>
      </c>
      <c r="DI9" s="22" t="s">
        <v>319</v>
      </c>
      <c r="DJ9" s="149" t="s">
        <v>7</v>
      </c>
      <c r="DK9" s="149" t="s">
        <v>7</v>
      </c>
      <c r="DL9" s="149" t="s">
        <v>7</v>
      </c>
      <c r="DM9" s="149" t="s">
        <v>7</v>
      </c>
      <c r="DN9" s="149" t="s">
        <v>7</v>
      </c>
      <c r="DO9" s="149" t="s">
        <v>7</v>
      </c>
      <c r="DP9" s="144" t="s">
        <v>7</v>
      </c>
      <c r="DQ9" s="10"/>
      <c r="DR9" s="144" t="s">
        <v>7</v>
      </c>
      <c r="DT9" s="22" t="s">
        <v>319</v>
      </c>
      <c r="DU9" s="195" t="s">
        <v>6</v>
      </c>
      <c r="DV9" s="195" t="s">
        <v>6</v>
      </c>
      <c r="DW9" s="195" t="s">
        <v>6</v>
      </c>
      <c r="DX9" s="195" t="s">
        <v>6</v>
      </c>
      <c r="DY9" s="195" t="s">
        <v>6</v>
      </c>
      <c r="DZ9" s="195" t="s">
        <v>6</v>
      </c>
      <c r="EA9" s="195" t="s">
        <v>6</v>
      </c>
      <c r="EB9" s="10"/>
      <c r="EC9" s="195" t="s">
        <v>6</v>
      </c>
      <c r="EE9" s="22" t="s">
        <v>319</v>
      </c>
      <c r="EF9" s="197" t="s">
        <v>31</v>
      </c>
      <c r="EG9" s="197" t="s">
        <v>31</v>
      </c>
      <c r="EH9" s="197" t="s">
        <v>31</v>
      </c>
      <c r="EI9" s="197" t="s">
        <v>31</v>
      </c>
      <c r="EJ9" s="197" t="s">
        <v>31</v>
      </c>
      <c r="EK9" s="197" t="s">
        <v>31</v>
      </c>
      <c r="EL9" s="197" t="s">
        <v>31</v>
      </c>
      <c r="EM9" s="10"/>
      <c r="EN9" s="197" t="s">
        <v>31</v>
      </c>
      <c r="EP9" s="22" t="s">
        <v>319</v>
      </c>
      <c r="EQ9" s="155" t="s">
        <v>134</v>
      </c>
      <c r="ER9" s="155" t="s">
        <v>134</v>
      </c>
      <c r="ES9" s="155" t="s">
        <v>134</v>
      </c>
      <c r="ET9" s="155" t="s">
        <v>134</v>
      </c>
      <c r="EU9" s="155" t="s">
        <v>134</v>
      </c>
      <c r="EV9" s="155" t="s">
        <v>134</v>
      </c>
      <c r="EW9" s="155" t="s">
        <v>134</v>
      </c>
      <c r="EX9" s="10"/>
      <c r="EY9" s="155" t="s">
        <v>134</v>
      </c>
      <c r="FA9" s="22" t="s">
        <v>319</v>
      </c>
      <c r="FB9" s="150" t="s">
        <v>4</v>
      </c>
      <c r="FC9" s="150" t="s">
        <v>4</v>
      </c>
      <c r="FD9" s="150" t="s">
        <v>4</v>
      </c>
      <c r="FE9" s="150" t="s">
        <v>4</v>
      </c>
      <c r="FF9" s="150" t="s">
        <v>4</v>
      </c>
      <c r="FG9" s="150" t="s">
        <v>4</v>
      </c>
      <c r="FH9" s="150" t="s">
        <v>4</v>
      </c>
      <c r="FI9" s="10"/>
      <c r="FJ9" s="150" t="s">
        <v>4</v>
      </c>
      <c r="FL9" s="22" t="s">
        <v>319</v>
      </c>
      <c r="FM9" s="177" t="s">
        <v>3</v>
      </c>
      <c r="FN9" s="177" t="s">
        <v>3</v>
      </c>
      <c r="FO9" s="177" t="s">
        <v>3</v>
      </c>
      <c r="FP9" s="177" t="s">
        <v>3</v>
      </c>
      <c r="FQ9" s="177" t="s">
        <v>3</v>
      </c>
      <c r="FR9" s="177" t="s">
        <v>3</v>
      </c>
      <c r="FS9" s="177" t="s">
        <v>3</v>
      </c>
      <c r="FT9" s="10"/>
      <c r="FU9" s="177" t="s">
        <v>3</v>
      </c>
      <c r="FX9" s="22" t="s">
        <v>13</v>
      </c>
      <c r="FY9" s="146" t="s">
        <v>9</v>
      </c>
      <c r="FZ9" s="146" t="s">
        <v>9</v>
      </c>
      <c r="GA9" s="146" t="s">
        <v>9</v>
      </c>
      <c r="GB9" s="146" t="s">
        <v>9</v>
      </c>
      <c r="GC9" s="146" t="s">
        <v>9</v>
      </c>
      <c r="GD9" s="146" t="s">
        <v>9</v>
      </c>
      <c r="GE9" s="146" t="s">
        <v>9</v>
      </c>
      <c r="GF9" s="10"/>
      <c r="GG9" s="234" t="s">
        <v>9</v>
      </c>
      <c r="GI9" s="22" t="s">
        <v>13</v>
      </c>
      <c r="GJ9" s="145" t="s">
        <v>8</v>
      </c>
      <c r="GK9" s="145" t="s">
        <v>8</v>
      </c>
      <c r="GL9" s="145" t="s">
        <v>8</v>
      </c>
      <c r="GM9" s="145" t="s">
        <v>8</v>
      </c>
      <c r="GN9" s="145" t="s">
        <v>8</v>
      </c>
      <c r="GO9" s="145" t="s">
        <v>8</v>
      </c>
      <c r="GP9" s="145" t="s">
        <v>8</v>
      </c>
      <c r="GQ9" s="10"/>
      <c r="GR9" s="145" t="s">
        <v>8</v>
      </c>
      <c r="GT9" s="22" t="s">
        <v>13</v>
      </c>
      <c r="GU9" s="149" t="s">
        <v>7</v>
      </c>
      <c r="GV9" s="149" t="s">
        <v>7</v>
      </c>
      <c r="GW9" s="149" t="s">
        <v>7</v>
      </c>
      <c r="GX9" s="149" t="s">
        <v>7</v>
      </c>
      <c r="GY9" s="149" t="s">
        <v>7</v>
      </c>
      <c r="GZ9" s="149" t="s">
        <v>7</v>
      </c>
      <c r="HA9" s="144" t="s">
        <v>7</v>
      </c>
      <c r="HB9" s="10"/>
      <c r="HC9" s="144" t="s">
        <v>7</v>
      </c>
      <c r="HE9" s="22" t="s">
        <v>13</v>
      </c>
      <c r="HF9" s="195" t="s">
        <v>6</v>
      </c>
      <c r="HG9" s="195" t="s">
        <v>6</v>
      </c>
      <c r="HH9" s="195" t="s">
        <v>6</v>
      </c>
      <c r="HI9" s="195" t="s">
        <v>6</v>
      </c>
      <c r="HJ9" s="195" t="s">
        <v>6</v>
      </c>
      <c r="HK9" s="195" t="s">
        <v>6</v>
      </c>
      <c r="HL9" s="195" t="s">
        <v>6</v>
      </c>
      <c r="HM9" s="10"/>
      <c r="HN9" s="195" t="s">
        <v>6</v>
      </c>
      <c r="HP9" s="22" t="s">
        <v>13</v>
      </c>
      <c r="HQ9" s="197" t="s">
        <v>31</v>
      </c>
      <c r="HR9" s="197" t="s">
        <v>31</v>
      </c>
      <c r="HS9" s="197" t="s">
        <v>31</v>
      </c>
      <c r="HT9" s="197" t="s">
        <v>31</v>
      </c>
      <c r="HU9" s="197" t="s">
        <v>31</v>
      </c>
      <c r="HV9" s="197" t="s">
        <v>31</v>
      </c>
      <c r="HW9" s="197" t="s">
        <v>31</v>
      </c>
      <c r="HX9" s="10"/>
      <c r="HY9" s="197" t="s">
        <v>31</v>
      </c>
      <c r="IA9" s="22" t="s">
        <v>13</v>
      </c>
      <c r="IB9" s="155" t="s">
        <v>134</v>
      </c>
      <c r="IC9" s="155" t="s">
        <v>134</v>
      </c>
      <c r="ID9" s="155" t="s">
        <v>134</v>
      </c>
      <c r="IE9" s="155" t="s">
        <v>134</v>
      </c>
      <c r="IF9" s="155" t="s">
        <v>134</v>
      </c>
      <c r="IG9" s="155" t="s">
        <v>134</v>
      </c>
      <c r="IH9" s="155" t="s">
        <v>134</v>
      </c>
      <c r="II9" s="10"/>
      <c r="IJ9" s="155" t="s">
        <v>134</v>
      </c>
      <c r="IL9" s="22" t="s">
        <v>13</v>
      </c>
      <c r="IM9" s="150" t="s">
        <v>4</v>
      </c>
      <c r="IN9" s="150" t="s">
        <v>4</v>
      </c>
      <c r="IO9" s="150" t="s">
        <v>4</v>
      </c>
      <c r="IP9" s="150" t="s">
        <v>4</v>
      </c>
      <c r="IQ9" s="150" t="s">
        <v>4</v>
      </c>
      <c r="IR9" s="150" t="s">
        <v>4</v>
      </c>
      <c r="IS9" s="150" t="s">
        <v>4</v>
      </c>
      <c r="IT9" s="10"/>
      <c r="IU9" s="150" t="s">
        <v>4</v>
      </c>
      <c r="IW9" s="22" t="s">
        <v>13</v>
      </c>
      <c r="IX9" s="177" t="s">
        <v>3</v>
      </c>
      <c r="IY9" s="177" t="s">
        <v>3</v>
      </c>
      <c r="IZ9" s="177" t="s">
        <v>3</v>
      </c>
      <c r="JA9" s="177" t="s">
        <v>3</v>
      </c>
      <c r="JB9" s="177" t="s">
        <v>3</v>
      </c>
      <c r="JC9" s="177" t="s">
        <v>3</v>
      </c>
      <c r="JD9" s="177" t="s">
        <v>3</v>
      </c>
      <c r="JE9" s="10"/>
      <c r="JF9" s="177" t="s">
        <v>3</v>
      </c>
    </row>
    <row r="10" spans="1:356" ht="15.75" thickBot="1" x14ac:dyDescent="0.3">
      <c r="B10" s="11" t="s">
        <v>0</v>
      </c>
      <c r="C10" s="143">
        <v>62</v>
      </c>
      <c r="D10" s="231">
        <v>36</v>
      </c>
      <c r="E10" s="143">
        <v>46</v>
      </c>
      <c r="F10" s="143">
        <v>64</v>
      </c>
      <c r="G10" s="231">
        <v>20</v>
      </c>
      <c r="H10" s="231">
        <v>24</v>
      </c>
      <c r="I10" s="231">
        <v>23</v>
      </c>
      <c r="J10" s="240">
        <v>-250</v>
      </c>
      <c r="K10" s="237">
        <v>69</v>
      </c>
      <c r="M10" s="11"/>
      <c r="N10" s="231">
        <v>62</v>
      </c>
      <c r="O10" s="231">
        <v>72</v>
      </c>
      <c r="P10" s="231">
        <v>10</v>
      </c>
      <c r="Q10" s="143">
        <v>3</v>
      </c>
      <c r="R10" s="231">
        <v>142</v>
      </c>
      <c r="S10" s="231">
        <v>162</v>
      </c>
      <c r="T10" s="231">
        <v>106</v>
      </c>
      <c r="U10" s="240">
        <v>62</v>
      </c>
      <c r="V10" s="231">
        <v>551</v>
      </c>
      <c r="X10" s="11"/>
      <c r="Y10" s="143">
        <v>36</v>
      </c>
      <c r="Z10" s="143">
        <v>72</v>
      </c>
      <c r="AA10" s="143">
        <v>92</v>
      </c>
      <c r="AB10" s="143">
        <v>121</v>
      </c>
      <c r="AC10" s="231">
        <v>4</v>
      </c>
      <c r="AD10" s="231">
        <v>20</v>
      </c>
      <c r="AE10" s="143">
        <v>18</v>
      </c>
      <c r="AF10" s="240">
        <v>186</v>
      </c>
      <c r="AG10" s="143">
        <v>315</v>
      </c>
      <c r="AI10" s="11"/>
      <c r="AJ10" s="231">
        <v>46</v>
      </c>
      <c r="AK10" s="143">
        <v>10</v>
      </c>
      <c r="AL10" s="231">
        <v>92</v>
      </c>
      <c r="AM10" s="143">
        <v>13</v>
      </c>
      <c r="AN10" s="231">
        <v>49</v>
      </c>
      <c r="AO10" s="231">
        <v>51</v>
      </c>
      <c r="AP10" s="231">
        <v>46</v>
      </c>
      <c r="AQ10" s="240">
        <v>-52</v>
      </c>
      <c r="AR10" s="231">
        <v>261</v>
      </c>
      <c r="AT10" s="11"/>
      <c r="AU10" s="231">
        <v>64</v>
      </c>
      <c r="AV10" s="231">
        <v>3</v>
      </c>
      <c r="AW10" s="231">
        <v>121</v>
      </c>
      <c r="AX10" s="231">
        <v>13</v>
      </c>
      <c r="AY10" s="231">
        <v>63</v>
      </c>
      <c r="AZ10" s="231">
        <v>66</v>
      </c>
      <c r="BA10" s="231">
        <v>62</v>
      </c>
      <c r="BB10" s="240">
        <v>551</v>
      </c>
      <c r="BC10" s="231">
        <v>392</v>
      </c>
      <c r="BE10" s="11"/>
      <c r="BF10" s="143">
        <v>20</v>
      </c>
      <c r="BG10" s="143">
        <v>142</v>
      </c>
      <c r="BH10" s="143">
        <v>4</v>
      </c>
      <c r="BI10" s="143">
        <v>49</v>
      </c>
      <c r="BJ10" s="143">
        <v>63</v>
      </c>
      <c r="BK10" s="231">
        <v>8</v>
      </c>
      <c r="BL10" s="143">
        <v>11</v>
      </c>
      <c r="BM10" s="240">
        <v>307</v>
      </c>
      <c r="BN10" s="143">
        <v>281</v>
      </c>
      <c r="BP10" s="11"/>
      <c r="BQ10" s="143">
        <v>24</v>
      </c>
      <c r="BR10" s="143">
        <v>162</v>
      </c>
      <c r="BS10" s="143">
        <v>20</v>
      </c>
      <c r="BT10" s="143">
        <v>51</v>
      </c>
      <c r="BU10" s="143">
        <v>66</v>
      </c>
      <c r="BV10" s="143">
        <v>8</v>
      </c>
      <c r="BW10" s="143">
        <v>18</v>
      </c>
      <c r="BX10" s="240">
        <v>-123</v>
      </c>
      <c r="BY10" s="143">
        <v>349</v>
      </c>
      <c r="CA10" s="11"/>
      <c r="CB10" s="143">
        <v>23</v>
      </c>
      <c r="CC10" s="143">
        <v>106</v>
      </c>
      <c r="CD10" s="231">
        <v>18</v>
      </c>
      <c r="CE10" s="143">
        <v>46</v>
      </c>
      <c r="CF10" s="231">
        <v>11</v>
      </c>
      <c r="CG10" s="231">
        <v>18</v>
      </c>
      <c r="CH10" s="143">
        <v>62</v>
      </c>
      <c r="CI10" s="240">
        <v>-681</v>
      </c>
      <c r="CJ10" s="143">
        <v>190</v>
      </c>
      <c r="CM10" s="11"/>
      <c r="CN10" s="229"/>
      <c r="CO10" s="229"/>
      <c r="CP10" s="229"/>
      <c r="CQ10" s="229"/>
      <c r="CR10" s="229"/>
      <c r="CS10" s="229"/>
      <c r="CT10" s="229"/>
      <c r="CU10" s="240"/>
      <c r="CV10" s="236"/>
      <c r="CX10" s="11"/>
      <c r="CY10" s="229"/>
      <c r="CZ10" s="229"/>
      <c r="DA10" s="229"/>
      <c r="DB10" s="229"/>
      <c r="DC10" s="229"/>
      <c r="DD10" s="229"/>
      <c r="DE10" s="229"/>
      <c r="DF10" s="240"/>
      <c r="DG10" s="229"/>
      <c r="DI10" s="11"/>
      <c r="DJ10" s="229"/>
      <c r="DK10" s="229"/>
      <c r="DL10" s="229"/>
      <c r="DM10" s="229"/>
      <c r="DN10" s="229"/>
      <c r="DO10" s="229"/>
      <c r="DP10" s="229"/>
      <c r="DQ10" s="240"/>
      <c r="DR10" s="229"/>
      <c r="DT10" s="11"/>
      <c r="DU10" s="229"/>
      <c r="DV10" s="229"/>
      <c r="DW10" s="229"/>
      <c r="DX10" s="229"/>
      <c r="DY10" s="229"/>
      <c r="DZ10" s="229"/>
      <c r="EA10" s="229"/>
      <c r="EB10" s="240"/>
      <c r="EC10" s="229"/>
      <c r="EE10" s="11"/>
      <c r="EF10" s="229"/>
      <c r="EG10" s="229"/>
      <c r="EH10" s="229"/>
      <c r="EI10" s="229"/>
      <c r="EJ10" s="229"/>
      <c r="EK10" s="229"/>
      <c r="EL10" s="229"/>
      <c r="EM10" s="240"/>
      <c r="EN10" s="229"/>
      <c r="EP10" s="11"/>
      <c r="EQ10" s="229"/>
      <c r="ER10" s="229"/>
      <c r="ES10" s="229"/>
      <c r="ET10" s="229"/>
      <c r="EU10" s="229"/>
      <c r="EV10" s="229"/>
      <c r="EW10" s="229"/>
      <c r="EX10" s="240"/>
      <c r="EY10" s="229"/>
      <c r="FA10" s="11"/>
      <c r="FB10" s="229"/>
      <c r="FC10" s="229"/>
      <c r="FD10" s="229"/>
      <c r="FE10" s="229"/>
      <c r="FF10" s="229"/>
      <c r="FG10" s="229"/>
      <c r="FH10" s="229"/>
      <c r="FI10" s="240"/>
      <c r="FJ10" s="229"/>
      <c r="FL10" s="11"/>
      <c r="FM10" s="229"/>
      <c r="FN10" s="229"/>
      <c r="FO10" s="229"/>
      <c r="FP10" s="229"/>
      <c r="FQ10" s="229"/>
      <c r="FR10" s="229"/>
      <c r="FS10" s="229"/>
      <c r="FT10" s="240"/>
      <c r="FU10" s="229"/>
      <c r="FX10" s="11"/>
      <c r="FY10" s="229"/>
      <c r="FZ10" s="229"/>
      <c r="GA10" s="229"/>
      <c r="GB10" s="229"/>
      <c r="GC10" s="229"/>
      <c r="GD10" s="229"/>
      <c r="GE10" s="229"/>
      <c r="GF10" s="240"/>
      <c r="GG10" s="236"/>
      <c r="GI10" s="11"/>
      <c r="GJ10" s="229"/>
      <c r="GK10" s="229"/>
      <c r="GL10" s="229"/>
      <c r="GM10" s="229"/>
      <c r="GN10" s="229"/>
      <c r="GO10" s="229"/>
      <c r="GP10" s="229"/>
      <c r="GQ10" s="240"/>
      <c r="GR10" s="229"/>
      <c r="GT10" s="11"/>
      <c r="GU10" s="229"/>
      <c r="GV10" s="229"/>
      <c r="GW10" s="229"/>
      <c r="GX10" s="229"/>
      <c r="GY10" s="229"/>
      <c r="GZ10" s="229"/>
      <c r="HA10" s="229"/>
      <c r="HB10" s="240"/>
      <c r="HC10" s="229"/>
      <c r="HE10" s="11"/>
      <c r="HF10" s="229"/>
      <c r="HG10" s="229"/>
      <c r="HH10" s="229"/>
      <c r="HI10" s="229"/>
      <c r="HJ10" s="229"/>
      <c r="HK10" s="229"/>
      <c r="HL10" s="229"/>
      <c r="HM10" s="240"/>
      <c r="HN10" s="229"/>
      <c r="HP10" s="11" t="s">
        <v>0</v>
      </c>
      <c r="HQ10" s="229"/>
      <c r="HR10" s="229"/>
      <c r="HS10" s="229"/>
      <c r="HT10" s="229"/>
      <c r="HU10" s="229"/>
      <c r="HV10" s="229"/>
      <c r="HW10" s="229"/>
      <c r="HX10" s="240"/>
      <c r="HY10" s="229"/>
      <c r="IA10" s="11"/>
      <c r="IB10" s="229"/>
      <c r="IC10" s="229"/>
      <c r="ID10" s="229"/>
      <c r="IE10" s="229"/>
      <c r="IF10" s="229"/>
      <c r="IG10" s="229"/>
      <c r="IH10" s="229"/>
      <c r="II10" s="240"/>
      <c r="IJ10" s="229"/>
      <c r="IL10" s="11"/>
      <c r="IM10" s="229"/>
      <c r="IN10" s="229"/>
      <c r="IO10" s="229"/>
      <c r="IP10" s="229"/>
      <c r="IQ10" s="229"/>
      <c r="IR10" s="229"/>
      <c r="IS10" s="229"/>
      <c r="IT10" s="240"/>
      <c r="IU10" s="229"/>
      <c r="IW10" s="11"/>
      <c r="IX10" s="229"/>
      <c r="IY10" s="229"/>
      <c r="IZ10" s="229"/>
      <c r="JA10" s="229"/>
      <c r="JB10" s="229"/>
      <c r="JC10" s="229"/>
      <c r="JD10" s="229"/>
      <c r="JE10" s="240"/>
      <c r="JF10" s="229"/>
    </row>
    <row r="11" spans="1:356" ht="15.75" thickBot="1" x14ac:dyDescent="0.3">
      <c r="B11" s="11"/>
      <c r="C11" s="2"/>
      <c r="D11" s="2"/>
      <c r="E11" s="2"/>
      <c r="F11" s="2"/>
      <c r="G11" s="2"/>
      <c r="H11" s="2"/>
      <c r="I11" s="2"/>
      <c r="J11" s="10"/>
      <c r="K11" s="235"/>
      <c r="M11" s="11"/>
      <c r="N11" s="10"/>
      <c r="O11" s="10"/>
      <c r="P11" s="10"/>
      <c r="Q11" s="10"/>
      <c r="R11" s="10"/>
      <c r="S11" s="10"/>
      <c r="T11" s="10"/>
      <c r="U11" s="10"/>
      <c r="V11" s="9"/>
      <c r="X11" s="11"/>
      <c r="Y11" s="10"/>
      <c r="Z11" s="10"/>
      <c r="AA11" s="10"/>
      <c r="AB11" s="10"/>
      <c r="AC11" s="10"/>
      <c r="AD11" s="10"/>
      <c r="AE11" s="10"/>
      <c r="AF11" s="10"/>
      <c r="AG11" s="9"/>
      <c r="AI11" s="11"/>
      <c r="AJ11" s="10"/>
      <c r="AK11" s="10"/>
      <c r="AL11" s="10"/>
      <c r="AM11" s="10"/>
      <c r="AN11" s="10"/>
      <c r="AO11" s="10"/>
      <c r="AP11" s="10"/>
      <c r="AQ11" s="10"/>
      <c r="AR11" s="9"/>
      <c r="AT11" s="11"/>
      <c r="AU11" s="10"/>
      <c r="AV11" s="10"/>
      <c r="AW11" s="10"/>
      <c r="AX11" s="10"/>
      <c r="AY11" s="10"/>
      <c r="AZ11" s="10"/>
      <c r="BA11" s="10"/>
      <c r="BB11" s="10"/>
      <c r="BC11" s="9"/>
      <c r="BE11" s="11"/>
      <c r="BF11" s="10"/>
      <c r="BG11" s="10"/>
      <c r="BH11" s="10"/>
      <c r="BI11" s="10"/>
      <c r="BJ11" s="10"/>
      <c r="BK11" s="10"/>
      <c r="BL11" s="10"/>
      <c r="BM11" s="10"/>
      <c r="BN11" s="9"/>
      <c r="BP11" s="11"/>
      <c r="BQ11" s="10"/>
      <c r="BR11" s="10"/>
      <c r="BS11" s="10"/>
      <c r="BT11" s="10"/>
      <c r="BU11" s="10"/>
      <c r="BV11" s="10"/>
      <c r="BW11" s="10"/>
      <c r="BX11" s="10"/>
      <c r="BY11" s="9"/>
      <c r="CA11" s="11"/>
      <c r="CB11" s="10"/>
      <c r="CC11" s="10"/>
      <c r="CD11" s="10"/>
      <c r="CE11" s="10"/>
      <c r="CF11" s="10"/>
      <c r="CG11" s="10"/>
      <c r="CH11" s="10"/>
      <c r="CI11" s="10"/>
      <c r="CJ11" s="9"/>
      <c r="CM11" s="11"/>
      <c r="CN11" s="2"/>
      <c r="CO11" s="2"/>
      <c r="CP11" s="2"/>
      <c r="CQ11" s="2"/>
      <c r="CR11" s="2"/>
      <c r="CS11" s="2"/>
      <c r="CT11" s="2"/>
      <c r="CU11" s="10"/>
      <c r="CV11" s="235"/>
      <c r="CX11" s="11"/>
      <c r="CY11" s="10"/>
      <c r="CZ11" s="10"/>
      <c r="DA11" s="10"/>
      <c r="DB11" s="10"/>
      <c r="DC11" s="10"/>
      <c r="DD11" s="10"/>
      <c r="DE11" s="10"/>
      <c r="DF11" s="10"/>
      <c r="DG11" s="9"/>
      <c r="DI11" s="11"/>
      <c r="DJ11" s="10"/>
      <c r="DK11" s="10"/>
      <c r="DL11" s="10"/>
      <c r="DM11" s="10"/>
      <c r="DN11" s="10"/>
      <c r="DO11" s="10"/>
      <c r="DP11" s="10"/>
      <c r="DQ11" s="10"/>
      <c r="DR11" s="9"/>
      <c r="DT11" s="11"/>
      <c r="DU11" s="10"/>
      <c r="DV11" s="10"/>
      <c r="DW11" s="10"/>
      <c r="DX11" s="10"/>
      <c r="DY11" s="10"/>
      <c r="DZ11" s="10"/>
      <c r="EA11" s="10"/>
      <c r="EB11" s="10"/>
      <c r="EC11" s="9"/>
      <c r="EE11" s="11"/>
      <c r="EF11" s="10"/>
      <c r="EG11" s="10"/>
      <c r="EH11" s="10"/>
      <c r="EI11" s="10"/>
      <c r="EJ11" s="10"/>
      <c r="EK11" s="10"/>
      <c r="EL11" s="10"/>
      <c r="EM11" s="10"/>
      <c r="EN11" s="9"/>
      <c r="EP11" s="11"/>
      <c r="EQ11" s="10"/>
      <c r="ER11" s="10"/>
      <c r="ES11" s="10"/>
      <c r="ET11" s="10"/>
      <c r="EU11" s="10"/>
      <c r="EV11" s="10"/>
      <c r="EW11" s="10"/>
      <c r="EX11" s="10"/>
      <c r="EY11" s="9"/>
      <c r="FA11" s="11"/>
      <c r="FB11" s="10"/>
      <c r="FC11" s="10"/>
      <c r="FD11" s="10"/>
      <c r="FE11" s="10"/>
      <c r="FF11" s="10"/>
      <c r="FG11" s="10"/>
      <c r="FH11" s="10"/>
      <c r="FI11" s="10"/>
      <c r="FJ11" s="9"/>
      <c r="FL11" s="11"/>
      <c r="FM11" s="10"/>
      <c r="FN11" s="10"/>
      <c r="FO11" s="10"/>
      <c r="FP11" s="10"/>
      <c r="FQ11" s="10"/>
      <c r="FR11" s="10"/>
      <c r="FS11" s="10"/>
      <c r="FT11" s="10"/>
      <c r="FU11" s="9"/>
      <c r="FX11" s="11"/>
      <c r="FY11" s="2"/>
      <c r="FZ11" s="2"/>
      <c r="GA11" s="2"/>
      <c r="GB11" s="2"/>
      <c r="GC11" s="2"/>
      <c r="GD11" s="2"/>
      <c r="GE11" s="2"/>
      <c r="GF11" s="10"/>
      <c r="GG11" s="235"/>
      <c r="GI11" s="11"/>
      <c r="GJ11" s="10"/>
      <c r="GK11" s="10"/>
      <c r="GL11" s="10"/>
      <c r="GM11" s="10"/>
      <c r="GN11" s="10"/>
      <c r="GO11" s="10"/>
      <c r="GP11" s="10"/>
      <c r="GQ11" s="10"/>
      <c r="GR11" s="9"/>
      <c r="GT11" s="11"/>
      <c r="GU11" s="10"/>
      <c r="GV11" s="10"/>
      <c r="GW11" s="10"/>
      <c r="GX11" s="10"/>
      <c r="GY11" s="10"/>
      <c r="GZ11" s="10"/>
      <c r="HA11" s="10"/>
      <c r="HB11" s="10"/>
      <c r="HC11" s="9"/>
      <c r="HE11" s="11"/>
      <c r="HF11" s="10"/>
      <c r="HG11" s="10"/>
      <c r="HH11" s="10"/>
      <c r="HI11" s="10"/>
      <c r="HJ11" s="10"/>
      <c r="HK11" s="10"/>
      <c r="HL11" s="10"/>
      <c r="HM11" s="10"/>
      <c r="HN11" s="9"/>
      <c r="HP11" s="11"/>
      <c r="HQ11" s="10"/>
      <c r="HR11" s="10"/>
      <c r="HS11" s="10"/>
      <c r="HT11" s="10"/>
      <c r="HU11" s="10"/>
      <c r="HV11" s="10"/>
      <c r="HW11" s="10"/>
      <c r="HX11" s="10"/>
      <c r="HY11" s="9"/>
      <c r="IA11" s="11"/>
      <c r="IB11" s="10"/>
      <c r="IC11" s="10"/>
      <c r="ID11" s="10"/>
      <c r="IE11" s="10"/>
      <c r="IF11" s="10"/>
      <c r="IG11" s="10"/>
      <c r="IH11" s="10"/>
      <c r="II11" s="10"/>
      <c r="IJ11" s="9"/>
      <c r="IL11" s="11"/>
      <c r="IM11" s="10"/>
      <c r="IN11" s="10"/>
      <c r="IO11" s="10"/>
      <c r="IP11" s="10"/>
      <c r="IQ11" s="10"/>
      <c r="IR11" s="10"/>
      <c r="IS11" s="10"/>
      <c r="IT11" s="10"/>
      <c r="IU11" s="9"/>
      <c r="IW11" s="11"/>
      <c r="IX11" s="10"/>
      <c r="IY11" s="10"/>
      <c r="IZ11" s="10"/>
      <c r="JA11" s="10"/>
      <c r="JB11" s="10"/>
      <c r="JC11" s="10"/>
      <c r="JD11" s="10"/>
      <c r="JE11" s="10"/>
      <c r="JF11" s="9"/>
    </row>
    <row r="12" spans="1:356" ht="15.75" thickBot="1" x14ac:dyDescent="0.3">
      <c r="B12" s="11"/>
      <c r="C12" s="27" t="s">
        <v>8</v>
      </c>
      <c r="D12" s="19" t="s">
        <v>7</v>
      </c>
      <c r="E12" s="18" t="s">
        <v>6</v>
      </c>
      <c r="F12" s="199" t="s">
        <v>31</v>
      </c>
      <c r="G12" s="17" t="s">
        <v>5</v>
      </c>
      <c r="H12" s="16" t="s">
        <v>4</v>
      </c>
      <c r="I12" s="14" t="s">
        <v>3</v>
      </c>
      <c r="J12" s="10"/>
      <c r="K12" s="228" t="s">
        <v>144</v>
      </c>
      <c r="M12" s="11"/>
      <c r="N12" s="21" t="s">
        <v>9</v>
      </c>
      <c r="O12" s="19" t="s">
        <v>7</v>
      </c>
      <c r="P12" s="18" t="s">
        <v>6</v>
      </c>
      <c r="Q12" s="199" t="s">
        <v>31</v>
      </c>
      <c r="R12" s="17" t="s">
        <v>5</v>
      </c>
      <c r="S12" s="16" t="s">
        <v>4</v>
      </c>
      <c r="T12" s="14" t="s">
        <v>3</v>
      </c>
      <c r="U12" s="10"/>
      <c r="V12" s="228" t="s">
        <v>142</v>
      </c>
      <c r="X12" s="11"/>
      <c r="Y12" s="21" t="s">
        <v>9</v>
      </c>
      <c r="Z12" s="27" t="s">
        <v>8</v>
      </c>
      <c r="AA12" s="18" t="s">
        <v>6</v>
      </c>
      <c r="AB12" s="199" t="s">
        <v>31</v>
      </c>
      <c r="AC12" s="17" t="s">
        <v>5</v>
      </c>
      <c r="AD12" s="16" t="s">
        <v>4</v>
      </c>
      <c r="AE12" s="14" t="s">
        <v>3</v>
      </c>
      <c r="AF12" s="10"/>
      <c r="AG12" s="228" t="s">
        <v>142</v>
      </c>
      <c r="AI12" s="11"/>
      <c r="AJ12" s="21" t="s">
        <v>9</v>
      </c>
      <c r="AK12" s="27" t="s">
        <v>8</v>
      </c>
      <c r="AL12" s="19" t="s">
        <v>7</v>
      </c>
      <c r="AM12" s="199" t="s">
        <v>31</v>
      </c>
      <c r="AN12" s="17" t="s">
        <v>5</v>
      </c>
      <c r="AO12" s="16" t="s">
        <v>4</v>
      </c>
      <c r="AP12" s="14" t="s">
        <v>3</v>
      </c>
      <c r="AQ12" s="10"/>
      <c r="AR12" s="228" t="s">
        <v>148</v>
      </c>
      <c r="AT12" s="11"/>
      <c r="AU12" s="21" t="s">
        <v>9</v>
      </c>
      <c r="AV12" s="27" t="s">
        <v>8</v>
      </c>
      <c r="AW12" s="19" t="s">
        <v>7</v>
      </c>
      <c r="AX12" s="18" t="s">
        <v>6</v>
      </c>
      <c r="AY12" s="17" t="s">
        <v>5</v>
      </c>
      <c r="AZ12" s="16" t="s">
        <v>4</v>
      </c>
      <c r="BA12" s="14" t="s">
        <v>3</v>
      </c>
      <c r="BB12" s="10"/>
      <c r="BC12" s="228" t="s">
        <v>151</v>
      </c>
      <c r="BE12" s="11"/>
      <c r="BF12" s="21" t="s">
        <v>9</v>
      </c>
      <c r="BG12" s="27" t="s">
        <v>8</v>
      </c>
      <c r="BH12" s="19" t="s">
        <v>7</v>
      </c>
      <c r="BI12" s="18" t="s">
        <v>6</v>
      </c>
      <c r="BJ12" s="199" t="s">
        <v>31</v>
      </c>
      <c r="BK12" s="16" t="s">
        <v>4</v>
      </c>
      <c r="BL12" s="14" t="s">
        <v>3</v>
      </c>
      <c r="BM12" s="10"/>
      <c r="BN12" s="228" t="s">
        <v>147</v>
      </c>
      <c r="BP12" s="11"/>
      <c r="BQ12" s="21" t="s">
        <v>9</v>
      </c>
      <c r="BR12" s="27" t="s">
        <v>8</v>
      </c>
      <c r="BS12" s="19" t="s">
        <v>7</v>
      </c>
      <c r="BT12" s="18" t="s">
        <v>6</v>
      </c>
      <c r="BU12" s="199" t="s">
        <v>31</v>
      </c>
      <c r="BV12" s="17" t="s">
        <v>5</v>
      </c>
      <c r="BW12" s="14" t="s">
        <v>3</v>
      </c>
      <c r="BX12" s="10"/>
      <c r="BY12" s="228" t="s">
        <v>151</v>
      </c>
      <c r="CA12" s="11"/>
      <c r="CB12" s="21" t="s">
        <v>9</v>
      </c>
      <c r="CC12" s="27" t="s">
        <v>8</v>
      </c>
      <c r="CD12" s="19" t="s">
        <v>7</v>
      </c>
      <c r="CE12" s="18" t="s">
        <v>6</v>
      </c>
      <c r="CF12" s="17" t="s">
        <v>5</v>
      </c>
      <c r="CG12" s="16" t="s">
        <v>4</v>
      </c>
      <c r="CH12" s="199" t="s">
        <v>31</v>
      </c>
      <c r="CI12" s="10"/>
      <c r="CJ12" s="228" t="s">
        <v>148</v>
      </c>
      <c r="CM12" s="11"/>
      <c r="CN12" s="27" t="s">
        <v>8</v>
      </c>
      <c r="CO12" s="19" t="s">
        <v>7</v>
      </c>
      <c r="CP12" s="18" t="s">
        <v>6</v>
      </c>
      <c r="CQ12" s="199" t="s">
        <v>31</v>
      </c>
      <c r="CR12" s="17" t="s">
        <v>5</v>
      </c>
      <c r="CS12" s="16" t="s">
        <v>4</v>
      </c>
      <c r="CT12" s="14" t="s">
        <v>3</v>
      </c>
      <c r="CU12" s="10"/>
      <c r="CV12" s="228"/>
      <c r="CX12" s="11"/>
      <c r="CY12" s="21" t="s">
        <v>9</v>
      </c>
      <c r="CZ12" s="19" t="s">
        <v>7</v>
      </c>
      <c r="DA12" s="18" t="s">
        <v>6</v>
      </c>
      <c r="DB12" s="199" t="s">
        <v>31</v>
      </c>
      <c r="DC12" s="17" t="s">
        <v>5</v>
      </c>
      <c r="DD12" s="16" t="s">
        <v>4</v>
      </c>
      <c r="DE12" s="14" t="s">
        <v>3</v>
      </c>
      <c r="DF12" s="10"/>
      <c r="DG12" s="228"/>
      <c r="DI12" s="11"/>
      <c r="DJ12" s="21" t="s">
        <v>9</v>
      </c>
      <c r="DK12" s="27" t="s">
        <v>8</v>
      </c>
      <c r="DL12" s="18" t="s">
        <v>6</v>
      </c>
      <c r="DM12" s="199" t="s">
        <v>31</v>
      </c>
      <c r="DN12" s="17" t="s">
        <v>5</v>
      </c>
      <c r="DO12" s="16" t="s">
        <v>4</v>
      </c>
      <c r="DP12" s="14" t="s">
        <v>3</v>
      </c>
      <c r="DQ12" s="10"/>
      <c r="DR12" s="228"/>
      <c r="DT12" s="11"/>
      <c r="DU12" s="21" t="s">
        <v>9</v>
      </c>
      <c r="DV12" s="27" t="s">
        <v>8</v>
      </c>
      <c r="DW12" s="19" t="s">
        <v>7</v>
      </c>
      <c r="DX12" s="199" t="s">
        <v>31</v>
      </c>
      <c r="DY12" s="17" t="s">
        <v>5</v>
      </c>
      <c r="DZ12" s="16" t="s">
        <v>4</v>
      </c>
      <c r="EA12" s="14" t="s">
        <v>3</v>
      </c>
      <c r="EB12" s="10"/>
      <c r="EC12" s="228"/>
      <c r="EE12" s="11"/>
      <c r="EF12" s="21" t="s">
        <v>9</v>
      </c>
      <c r="EG12" s="27" t="s">
        <v>8</v>
      </c>
      <c r="EH12" s="19" t="s">
        <v>7</v>
      </c>
      <c r="EI12" s="18" t="s">
        <v>6</v>
      </c>
      <c r="EJ12" s="17" t="s">
        <v>5</v>
      </c>
      <c r="EK12" s="16" t="s">
        <v>4</v>
      </c>
      <c r="EL12" s="14" t="s">
        <v>3</v>
      </c>
      <c r="EM12" s="10"/>
      <c r="EN12" s="228"/>
      <c r="EP12" s="11"/>
      <c r="EQ12" s="21" t="s">
        <v>9</v>
      </c>
      <c r="ER12" s="27" t="s">
        <v>8</v>
      </c>
      <c r="ES12" s="19" t="s">
        <v>7</v>
      </c>
      <c r="ET12" s="18" t="s">
        <v>6</v>
      </c>
      <c r="EU12" s="199" t="s">
        <v>31</v>
      </c>
      <c r="EV12" s="16" t="s">
        <v>4</v>
      </c>
      <c r="EW12" s="14" t="s">
        <v>3</v>
      </c>
      <c r="EX12" s="10"/>
      <c r="EY12" s="228"/>
      <c r="FA12" s="11"/>
      <c r="FB12" s="21" t="s">
        <v>9</v>
      </c>
      <c r="FC12" s="27" t="s">
        <v>8</v>
      </c>
      <c r="FD12" s="19" t="s">
        <v>7</v>
      </c>
      <c r="FE12" s="18" t="s">
        <v>6</v>
      </c>
      <c r="FF12" s="199" t="s">
        <v>31</v>
      </c>
      <c r="FG12" s="17" t="s">
        <v>5</v>
      </c>
      <c r="FH12" s="14" t="s">
        <v>3</v>
      </c>
      <c r="FI12" s="10"/>
      <c r="FJ12" s="228"/>
      <c r="FL12" s="11"/>
      <c r="FM12" s="21" t="s">
        <v>9</v>
      </c>
      <c r="FN12" s="27" t="s">
        <v>8</v>
      </c>
      <c r="FO12" s="19" t="s">
        <v>7</v>
      </c>
      <c r="FP12" s="18" t="s">
        <v>6</v>
      </c>
      <c r="FQ12" s="17" t="s">
        <v>5</v>
      </c>
      <c r="FR12" s="16" t="s">
        <v>4</v>
      </c>
      <c r="FS12" s="199" t="s">
        <v>31</v>
      </c>
      <c r="FT12" s="10"/>
      <c r="FU12" s="228"/>
      <c r="FX12" s="11"/>
      <c r="FY12" s="27" t="s">
        <v>8</v>
      </c>
      <c r="FZ12" s="19" t="s">
        <v>7</v>
      </c>
      <c r="GA12" s="18" t="s">
        <v>6</v>
      </c>
      <c r="GB12" s="199" t="s">
        <v>31</v>
      </c>
      <c r="GC12" s="17" t="s">
        <v>5</v>
      </c>
      <c r="GD12" s="16" t="s">
        <v>4</v>
      </c>
      <c r="GE12" s="14" t="s">
        <v>3</v>
      </c>
      <c r="GF12" s="10"/>
      <c r="GG12" s="228"/>
      <c r="GI12" s="11"/>
      <c r="GJ12" s="21" t="s">
        <v>9</v>
      </c>
      <c r="GK12" s="19" t="s">
        <v>7</v>
      </c>
      <c r="GL12" s="18" t="s">
        <v>6</v>
      </c>
      <c r="GM12" s="199" t="s">
        <v>31</v>
      </c>
      <c r="GN12" s="17" t="s">
        <v>5</v>
      </c>
      <c r="GO12" s="16" t="s">
        <v>4</v>
      </c>
      <c r="GP12" s="14" t="s">
        <v>3</v>
      </c>
      <c r="GQ12" s="10"/>
      <c r="GR12" s="228"/>
      <c r="GT12" s="11"/>
      <c r="GU12" s="21" t="s">
        <v>9</v>
      </c>
      <c r="GV12" s="27" t="s">
        <v>8</v>
      </c>
      <c r="GW12" s="18" t="s">
        <v>6</v>
      </c>
      <c r="GX12" s="199" t="s">
        <v>31</v>
      </c>
      <c r="GY12" s="17" t="s">
        <v>5</v>
      </c>
      <c r="GZ12" s="16" t="s">
        <v>4</v>
      </c>
      <c r="HA12" s="14" t="s">
        <v>3</v>
      </c>
      <c r="HB12" s="10"/>
      <c r="HC12" s="228"/>
      <c r="HE12" s="11"/>
      <c r="HF12" s="21" t="s">
        <v>9</v>
      </c>
      <c r="HG12" s="27" t="s">
        <v>8</v>
      </c>
      <c r="HH12" s="19" t="s">
        <v>7</v>
      </c>
      <c r="HI12" s="199" t="s">
        <v>31</v>
      </c>
      <c r="HJ12" s="17" t="s">
        <v>5</v>
      </c>
      <c r="HK12" s="16" t="s">
        <v>4</v>
      </c>
      <c r="HL12" s="14" t="s">
        <v>3</v>
      </c>
      <c r="HM12" s="10"/>
      <c r="HN12" s="228"/>
      <c r="HP12" s="11"/>
      <c r="HQ12" s="21" t="s">
        <v>9</v>
      </c>
      <c r="HR12" s="27" t="s">
        <v>8</v>
      </c>
      <c r="HS12" s="19" t="s">
        <v>7</v>
      </c>
      <c r="HT12" s="18" t="s">
        <v>6</v>
      </c>
      <c r="HU12" s="17" t="s">
        <v>5</v>
      </c>
      <c r="HV12" s="16" t="s">
        <v>4</v>
      </c>
      <c r="HW12" s="14" t="s">
        <v>3</v>
      </c>
      <c r="HX12" s="10"/>
      <c r="HY12" s="228"/>
      <c r="IA12" s="11"/>
      <c r="IB12" s="21" t="s">
        <v>9</v>
      </c>
      <c r="IC12" s="27" t="s">
        <v>8</v>
      </c>
      <c r="ID12" s="19" t="s">
        <v>7</v>
      </c>
      <c r="IE12" s="18" t="s">
        <v>6</v>
      </c>
      <c r="IF12" s="199" t="s">
        <v>31</v>
      </c>
      <c r="IG12" s="16" t="s">
        <v>4</v>
      </c>
      <c r="IH12" s="14" t="s">
        <v>3</v>
      </c>
      <c r="II12" s="10"/>
      <c r="IJ12" s="228"/>
      <c r="IL12" s="11"/>
      <c r="IM12" s="21" t="s">
        <v>9</v>
      </c>
      <c r="IN12" s="27" t="s">
        <v>8</v>
      </c>
      <c r="IO12" s="19" t="s">
        <v>7</v>
      </c>
      <c r="IP12" s="18" t="s">
        <v>6</v>
      </c>
      <c r="IQ12" s="199" t="s">
        <v>31</v>
      </c>
      <c r="IR12" s="17" t="s">
        <v>5</v>
      </c>
      <c r="IS12" s="14" t="s">
        <v>3</v>
      </c>
      <c r="IT12" s="10"/>
      <c r="IU12" s="228"/>
      <c r="IW12" s="11"/>
      <c r="IX12" s="21" t="s">
        <v>9</v>
      </c>
      <c r="IY12" s="27" t="s">
        <v>8</v>
      </c>
      <c r="IZ12" s="19" t="s">
        <v>7</v>
      </c>
      <c r="JA12" s="18" t="s">
        <v>6</v>
      </c>
      <c r="JB12" s="17" t="s">
        <v>5</v>
      </c>
      <c r="JC12" s="16" t="s">
        <v>4</v>
      </c>
      <c r="JD12" s="199" t="s">
        <v>31</v>
      </c>
      <c r="JE12" s="10"/>
      <c r="JF12" s="228"/>
    </row>
    <row r="13" spans="1:356" ht="15.75" thickBot="1" x14ac:dyDescent="0.3">
      <c r="B13" s="22" t="s">
        <v>255</v>
      </c>
      <c r="C13" s="146" t="s">
        <v>9</v>
      </c>
      <c r="D13" s="146" t="s">
        <v>9</v>
      </c>
      <c r="E13" s="146" t="s">
        <v>9</v>
      </c>
      <c r="F13" s="146" t="s">
        <v>9</v>
      </c>
      <c r="G13" s="146" t="s">
        <v>9</v>
      </c>
      <c r="H13" s="146" t="s">
        <v>9</v>
      </c>
      <c r="I13" s="146" t="s">
        <v>9</v>
      </c>
      <c r="J13" s="10"/>
      <c r="K13" s="234" t="s">
        <v>9</v>
      </c>
      <c r="M13" s="22" t="s">
        <v>255</v>
      </c>
      <c r="N13" s="145" t="s">
        <v>8</v>
      </c>
      <c r="O13" s="145" t="s">
        <v>8</v>
      </c>
      <c r="P13" s="145" t="s">
        <v>8</v>
      </c>
      <c r="Q13" s="145" t="s">
        <v>8</v>
      </c>
      <c r="R13" s="145" t="s">
        <v>8</v>
      </c>
      <c r="S13" s="145" t="s">
        <v>8</v>
      </c>
      <c r="T13" s="145" t="s">
        <v>8</v>
      </c>
      <c r="U13" s="10"/>
      <c r="V13" s="145" t="s">
        <v>8</v>
      </c>
      <c r="X13" s="22" t="s">
        <v>255</v>
      </c>
      <c r="Y13" s="149" t="s">
        <v>7</v>
      </c>
      <c r="Z13" s="149" t="s">
        <v>7</v>
      </c>
      <c r="AA13" s="149" t="s">
        <v>7</v>
      </c>
      <c r="AB13" s="149" t="s">
        <v>7</v>
      </c>
      <c r="AC13" s="149" t="s">
        <v>7</v>
      </c>
      <c r="AD13" s="149" t="s">
        <v>7</v>
      </c>
      <c r="AE13" s="144" t="s">
        <v>7</v>
      </c>
      <c r="AF13" s="10"/>
      <c r="AG13" s="144" t="s">
        <v>7</v>
      </c>
      <c r="AI13" s="22" t="s">
        <v>255</v>
      </c>
      <c r="AJ13" s="195" t="s">
        <v>6</v>
      </c>
      <c r="AK13" s="195" t="s">
        <v>6</v>
      </c>
      <c r="AL13" s="195" t="s">
        <v>6</v>
      </c>
      <c r="AM13" s="195" t="s">
        <v>6</v>
      </c>
      <c r="AN13" s="195" t="s">
        <v>6</v>
      </c>
      <c r="AO13" s="195" t="s">
        <v>6</v>
      </c>
      <c r="AP13" s="195" t="s">
        <v>6</v>
      </c>
      <c r="AQ13" s="10"/>
      <c r="AR13" s="195" t="s">
        <v>6</v>
      </c>
      <c r="AT13" s="22" t="s">
        <v>255</v>
      </c>
      <c r="AU13" s="197" t="s">
        <v>31</v>
      </c>
      <c r="AV13" s="197" t="s">
        <v>31</v>
      </c>
      <c r="AW13" s="197" t="s">
        <v>31</v>
      </c>
      <c r="AX13" s="197" t="s">
        <v>31</v>
      </c>
      <c r="AY13" s="197" t="s">
        <v>31</v>
      </c>
      <c r="AZ13" s="197" t="s">
        <v>31</v>
      </c>
      <c r="BA13" s="197" t="s">
        <v>31</v>
      </c>
      <c r="BB13" s="10"/>
      <c r="BC13" s="197" t="s">
        <v>31</v>
      </c>
      <c r="BE13" s="22" t="s">
        <v>255</v>
      </c>
      <c r="BF13" s="155" t="s">
        <v>134</v>
      </c>
      <c r="BG13" s="155" t="s">
        <v>134</v>
      </c>
      <c r="BH13" s="155" t="s">
        <v>134</v>
      </c>
      <c r="BI13" s="155" t="s">
        <v>134</v>
      </c>
      <c r="BJ13" s="155" t="s">
        <v>134</v>
      </c>
      <c r="BK13" s="155" t="s">
        <v>134</v>
      </c>
      <c r="BL13" s="155" t="s">
        <v>134</v>
      </c>
      <c r="BM13" s="10"/>
      <c r="BN13" s="155" t="s">
        <v>134</v>
      </c>
      <c r="BP13" s="22" t="s">
        <v>255</v>
      </c>
      <c r="BQ13" s="150" t="s">
        <v>4</v>
      </c>
      <c r="BR13" s="150" t="s">
        <v>4</v>
      </c>
      <c r="BS13" s="150" t="s">
        <v>4</v>
      </c>
      <c r="BT13" s="150" t="s">
        <v>4</v>
      </c>
      <c r="BU13" s="150" t="s">
        <v>4</v>
      </c>
      <c r="BV13" s="150" t="s">
        <v>4</v>
      </c>
      <c r="BW13" s="150" t="s">
        <v>4</v>
      </c>
      <c r="BX13" s="10"/>
      <c r="BY13" s="150" t="s">
        <v>4</v>
      </c>
      <c r="CA13" s="22" t="s">
        <v>255</v>
      </c>
      <c r="CB13" s="177" t="s">
        <v>3</v>
      </c>
      <c r="CC13" s="177" t="s">
        <v>3</v>
      </c>
      <c r="CD13" s="177" t="s">
        <v>3</v>
      </c>
      <c r="CE13" s="177" t="s">
        <v>3</v>
      </c>
      <c r="CF13" s="177" t="s">
        <v>3</v>
      </c>
      <c r="CG13" s="177" t="s">
        <v>3</v>
      </c>
      <c r="CH13" s="177" t="s">
        <v>3</v>
      </c>
      <c r="CI13" s="10"/>
      <c r="CJ13" s="177" t="s">
        <v>3</v>
      </c>
      <c r="CM13" s="22" t="s">
        <v>320</v>
      </c>
      <c r="CN13" s="146" t="s">
        <v>9</v>
      </c>
      <c r="CO13" s="146" t="s">
        <v>9</v>
      </c>
      <c r="CP13" s="146" t="s">
        <v>9</v>
      </c>
      <c r="CQ13" s="146" t="s">
        <v>9</v>
      </c>
      <c r="CR13" s="146" t="s">
        <v>9</v>
      </c>
      <c r="CS13" s="146" t="s">
        <v>9</v>
      </c>
      <c r="CT13" s="146" t="s">
        <v>9</v>
      </c>
      <c r="CU13" s="10"/>
      <c r="CV13" s="234" t="s">
        <v>9</v>
      </c>
      <c r="CX13" s="22" t="s">
        <v>320</v>
      </c>
      <c r="CY13" s="145" t="s">
        <v>8</v>
      </c>
      <c r="CZ13" s="145" t="s">
        <v>8</v>
      </c>
      <c r="DA13" s="145" t="s">
        <v>8</v>
      </c>
      <c r="DB13" s="145" t="s">
        <v>8</v>
      </c>
      <c r="DC13" s="145" t="s">
        <v>8</v>
      </c>
      <c r="DD13" s="145" t="s">
        <v>8</v>
      </c>
      <c r="DE13" s="145" t="s">
        <v>8</v>
      </c>
      <c r="DF13" s="10"/>
      <c r="DG13" s="145" t="s">
        <v>8</v>
      </c>
      <c r="DI13" s="22" t="s">
        <v>320</v>
      </c>
      <c r="DJ13" s="149" t="s">
        <v>7</v>
      </c>
      <c r="DK13" s="149" t="s">
        <v>7</v>
      </c>
      <c r="DL13" s="149" t="s">
        <v>7</v>
      </c>
      <c r="DM13" s="149" t="s">
        <v>7</v>
      </c>
      <c r="DN13" s="149" t="s">
        <v>7</v>
      </c>
      <c r="DO13" s="149" t="s">
        <v>7</v>
      </c>
      <c r="DP13" s="144" t="s">
        <v>7</v>
      </c>
      <c r="DQ13" s="10"/>
      <c r="DR13" s="144" t="s">
        <v>7</v>
      </c>
      <c r="DT13" s="22" t="s">
        <v>320</v>
      </c>
      <c r="DU13" s="195" t="s">
        <v>6</v>
      </c>
      <c r="DV13" s="195" t="s">
        <v>6</v>
      </c>
      <c r="DW13" s="195" t="s">
        <v>6</v>
      </c>
      <c r="DX13" s="195" t="s">
        <v>6</v>
      </c>
      <c r="DY13" s="195" t="s">
        <v>6</v>
      </c>
      <c r="DZ13" s="195" t="s">
        <v>6</v>
      </c>
      <c r="EA13" s="195" t="s">
        <v>6</v>
      </c>
      <c r="EB13" s="10"/>
      <c r="EC13" s="195" t="s">
        <v>6</v>
      </c>
      <c r="EE13" s="22" t="s">
        <v>320</v>
      </c>
      <c r="EF13" s="197" t="s">
        <v>31</v>
      </c>
      <c r="EG13" s="197" t="s">
        <v>31</v>
      </c>
      <c r="EH13" s="197" t="s">
        <v>31</v>
      </c>
      <c r="EI13" s="197" t="s">
        <v>31</v>
      </c>
      <c r="EJ13" s="197" t="s">
        <v>31</v>
      </c>
      <c r="EK13" s="197" t="s">
        <v>31</v>
      </c>
      <c r="EL13" s="197" t="s">
        <v>31</v>
      </c>
      <c r="EM13" s="10"/>
      <c r="EN13" s="197" t="s">
        <v>31</v>
      </c>
      <c r="EP13" s="22" t="s">
        <v>320</v>
      </c>
      <c r="EQ13" s="155" t="s">
        <v>134</v>
      </c>
      <c r="ER13" s="155" t="s">
        <v>134</v>
      </c>
      <c r="ES13" s="155" t="s">
        <v>134</v>
      </c>
      <c r="ET13" s="155" t="s">
        <v>134</v>
      </c>
      <c r="EU13" s="155" t="s">
        <v>134</v>
      </c>
      <c r="EV13" s="155" t="s">
        <v>134</v>
      </c>
      <c r="EW13" s="155" t="s">
        <v>134</v>
      </c>
      <c r="EX13" s="10"/>
      <c r="EY13" s="155" t="s">
        <v>134</v>
      </c>
      <c r="FA13" s="22" t="s">
        <v>320</v>
      </c>
      <c r="FB13" s="150" t="s">
        <v>4</v>
      </c>
      <c r="FC13" s="150" t="s">
        <v>4</v>
      </c>
      <c r="FD13" s="150" t="s">
        <v>4</v>
      </c>
      <c r="FE13" s="150" t="s">
        <v>4</v>
      </c>
      <c r="FF13" s="150" t="s">
        <v>4</v>
      </c>
      <c r="FG13" s="150" t="s">
        <v>4</v>
      </c>
      <c r="FH13" s="150" t="s">
        <v>4</v>
      </c>
      <c r="FI13" s="10"/>
      <c r="FJ13" s="150" t="s">
        <v>4</v>
      </c>
      <c r="FL13" s="22" t="s">
        <v>320</v>
      </c>
      <c r="FM13" s="177" t="s">
        <v>3</v>
      </c>
      <c r="FN13" s="177" t="s">
        <v>3</v>
      </c>
      <c r="FO13" s="177" t="s">
        <v>3</v>
      </c>
      <c r="FP13" s="177" t="s">
        <v>3</v>
      </c>
      <c r="FQ13" s="177" t="s">
        <v>3</v>
      </c>
      <c r="FR13" s="177" t="s">
        <v>3</v>
      </c>
      <c r="FS13" s="177" t="s">
        <v>3</v>
      </c>
      <c r="FT13" s="10"/>
      <c r="FU13" s="177" t="s">
        <v>3</v>
      </c>
      <c r="FX13" s="22" t="s">
        <v>12</v>
      </c>
      <c r="FY13" s="146" t="s">
        <v>9</v>
      </c>
      <c r="FZ13" s="146" t="s">
        <v>9</v>
      </c>
      <c r="GA13" s="146" t="s">
        <v>9</v>
      </c>
      <c r="GB13" s="146" t="s">
        <v>9</v>
      </c>
      <c r="GC13" s="146" t="s">
        <v>9</v>
      </c>
      <c r="GD13" s="146" t="s">
        <v>9</v>
      </c>
      <c r="GE13" s="146" t="s">
        <v>9</v>
      </c>
      <c r="GF13" s="10"/>
      <c r="GG13" s="234" t="s">
        <v>9</v>
      </c>
      <c r="GI13" s="22" t="s">
        <v>12</v>
      </c>
      <c r="GJ13" s="145" t="s">
        <v>8</v>
      </c>
      <c r="GK13" s="145" t="s">
        <v>8</v>
      </c>
      <c r="GL13" s="145" t="s">
        <v>8</v>
      </c>
      <c r="GM13" s="145" t="s">
        <v>8</v>
      </c>
      <c r="GN13" s="145" t="s">
        <v>8</v>
      </c>
      <c r="GO13" s="145" t="s">
        <v>8</v>
      </c>
      <c r="GP13" s="145" t="s">
        <v>8</v>
      </c>
      <c r="GQ13" s="10"/>
      <c r="GR13" s="145" t="s">
        <v>8</v>
      </c>
      <c r="GT13" s="22" t="s">
        <v>12</v>
      </c>
      <c r="GU13" s="149" t="s">
        <v>7</v>
      </c>
      <c r="GV13" s="149" t="s">
        <v>7</v>
      </c>
      <c r="GW13" s="149" t="s">
        <v>7</v>
      </c>
      <c r="GX13" s="149" t="s">
        <v>7</v>
      </c>
      <c r="GY13" s="149" t="s">
        <v>7</v>
      </c>
      <c r="GZ13" s="149" t="s">
        <v>7</v>
      </c>
      <c r="HA13" s="144" t="s">
        <v>7</v>
      </c>
      <c r="HB13" s="10"/>
      <c r="HC13" s="144" t="s">
        <v>7</v>
      </c>
      <c r="HE13" s="22" t="s">
        <v>12</v>
      </c>
      <c r="HF13" s="195" t="s">
        <v>6</v>
      </c>
      <c r="HG13" s="195" t="s">
        <v>6</v>
      </c>
      <c r="HH13" s="195" t="s">
        <v>6</v>
      </c>
      <c r="HI13" s="195" t="s">
        <v>6</v>
      </c>
      <c r="HJ13" s="195" t="s">
        <v>6</v>
      </c>
      <c r="HK13" s="195" t="s">
        <v>6</v>
      </c>
      <c r="HL13" s="195" t="s">
        <v>6</v>
      </c>
      <c r="HM13" s="10"/>
      <c r="HN13" s="195" t="s">
        <v>6</v>
      </c>
      <c r="HP13" s="22" t="s">
        <v>12</v>
      </c>
      <c r="HQ13" s="197" t="s">
        <v>31</v>
      </c>
      <c r="HR13" s="197" t="s">
        <v>31</v>
      </c>
      <c r="HS13" s="197" t="s">
        <v>31</v>
      </c>
      <c r="HT13" s="197" t="s">
        <v>31</v>
      </c>
      <c r="HU13" s="197" t="s">
        <v>31</v>
      </c>
      <c r="HV13" s="197" t="s">
        <v>31</v>
      </c>
      <c r="HW13" s="197" t="s">
        <v>31</v>
      </c>
      <c r="HX13" s="10"/>
      <c r="HY13" s="197" t="s">
        <v>31</v>
      </c>
      <c r="IA13" s="22" t="s">
        <v>12</v>
      </c>
      <c r="IB13" s="155" t="s">
        <v>134</v>
      </c>
      <c r="IC13" s="155" t="s">
        <v>134</v>
      </c>
      <c r="ID13" s="155" t="s">
        <v>134</v>
      </c>
      <c r="IE13" s="155" t="s">
        <v>134</v>
      </c>
      <c r="IF13" s="155" t="s">
        <v>134</v>
      </c>
      <c r="IG13" s="155" t="s">
        <v>134</v>
      </c>
      <c r="IH13" s="155" t="s">
        <v>134</v>
      </c>
      <c r="II13" s="10"/>
      <c r="IJ13" s="155" t="s">
        <v>134</v>
      </c>
      <c r="IL13" s="22" t="s">
        <v>12</v>
      </c>
      <c r="IM13" s="150" t="s">
        <v>4</v>
      </c>
      <c r="IN13" s="150" t="s">
        <v>4</v>
      </c>
      <c r="IO13" s="150" t="s">
        <v>4</v>
      </c>
      <c r="IP13" s="150" t="s">
        <v>4</v>
      </c>
      <c r="IQ13" s="150" t="s">
        <v>4</v>
      </c>
      <c r="IR13" s="150" t="s">
        <v>4</v>
      </c>
      <c r="IS13" s="150" t="s">
        <v>4</v>
      </c>
      <c r="IT13" s="10"/>
      <c r="IU13" s="150" t="s">
        <v>4</v>
      </c>
      <c r="IW13" s="22" t="s">
        <v>12</v>
      </c>
      <c r="IX13" s="177" t="s">
        <v>3</v>
      </c>
      <c r="IY13" s="177" t="s">
        <v>3</v>
      </c>
      <c r="IZ13" s="177" t="s">
        <v>3</v>
      </c>
      <c r="JA13" s="177" t="s">
        <v>3</v>
      </c>
      <c r="JB13" s="177" t="s">
        <v>3</v>
      </c>
      <c r="JC13" s="177" t="s">
        <v>3</v>
      </c>
      <c r="JD13" s="177" t="s">
        <v>3</v>
      </c>
      <c r="JE13" s="10"/>
      <c r="JF13" s="177" t="s">
        <v>3</v>
      </c>
    </row>
    <row r="14" spans="1:356" ht="15.75" thickBot="1" x14ac:dyDescent="0.3">
      <c r="B14" s="11"/>
      <c r="C14" s="143">
        <v>59</v>
      </c>
      <c r="D14" s="231">
        <v>23</v>
      </c>
      <c r="E14" s="143">
        <v>45</v>
      </c>
      <c r="F14" s="143">
        <v>63</v>
      </c>
      <c r="G14" s="231">
        <v>7</v>
      </c>
      <c r="H14" s="231">
        <v>17</v>
      </c>
      <c r="I14" s="231">
        <v>22</v>
      </c>
      <c r="J14" s="240">
        <v>-37</v>
      </c>
      <c r="K14" s="237">
        <v>98</v>
      </c>
      <c r="M14" s="11"/>
      <c r="N14" s="231">
        <v>59</v>
      </c>
      <c r="O14" s="231">
        <v>61</v>
      </c>
      <c r="P14" s="231">
        <v>7</v>
      </c>
      <c r="Q14" s="143">
        <v>5</v>
      </c>
      <c r="R14" s="231">
        <v>107</v>
      </c>
      <c r="S14" s="231">
        <v>138</v>
      </c>
      <c r="T14" s="231">
        <v>102</v>
      </c>
      <c r="U14" s="240">
        <v>-463</v>
      </c>
      <c r="V14" s="231">
        <v>469</v>
      </c>
      <c r="X14" s="11"/>
      <c r="Y14" s="143">
        <v>23</v>
      </c>
      <c r="Z14" s="143">
        <v>61</v>
      </c>
      <c r="AA14" s="143">
        <v>80</v>
      </c>
      <c r="AB14" s="143">
        <v>106</v>
      </c>
      <c r="AC14" s="143">
        <v>13</v>
      </c>
      <c r="AD14" s="231">
        <v>16</v>
      </c>
      <c r="AE14" s="143">
        <v>2</v>
      </c>
      <c r="AF14" s="240">
        <v>370</v>
      </c>
      <c r="AG14" s="143">
        <v>269</v>
      </c>
      <c r="AI14" s="11"/>
      <c r="AJ14" s="231">
        <v>45</v>
      </c>
      <c r="AK14" s="143">
        <v>7</v>
      </c>
      <c r="AL14" s="231">
        <v>80</v>
      </c>
      <c r="AM14" s="143">
        <v>13</v>
      </c>
      <c r="AN14" s="231">
        <v>37</v>
      </c>
      <c r="AO14" s="231">
        <v>44</v>
      </c>
      <c r="AP14" s="231">
        <v>46</v>
      </c>
      <c r="AQ14" s="240">
        <v>-93</v>
      </c>
      <c r="AR14" s="231">
        <v>232</v>
      </c>
      <c r="AT14" s="11"/>
      <c r="AU14" s="231">
        <v>63</v>
      </c>
      <c r="AV14" s="231">
        <v>5</v>
      </c>
      <c r="AW14" s="231">
        <v>106</v>
      </c>
      <c r="AX14" s="231">
        <v>13</v>
      </c>
      <c r="AY14" s="231">
        <v>50</v>
      </c>
      <c r="AZ14" s="231">
        <v>58</v>
      </c>
      <c r="BA14" s="231">
        <v>61</v>
      </c>
      <c r="BB14" s="240">
        <v>-349</v>
      </c>
      <c r="BC14" s="231">
        <v>356</v>
      </c>
      <c r="BE14" s="11"/>
      <c r="BF14" s="143">
        <v>7</v>
      </c>
      <c r="BG14" s="143">
        <v>107</v>
      </c>
      <c r="BH14" s="231">
        <v>13</v>
      </c>
      <c r="BI14" s="143">
        <v>37</v>
      </c>
      <c r="BJ14" s="143">
        <v>50</v>
      </c>
      <c r="BK14" s="231">
        <v>16</v>
      </c>
      <c r="BL14" s="231">
        <v>5</v>
      </c>
      <c r="BM14" s="240">
        <v>443</v>
      </c>
      <c r="BN14" s="143">
        <v>167</v>
      </c>
      <c r="BP14" s="11"/>
      <c r="BQ14" s="143">
        <v>17</v>
      </c>
      <c r="BR14" s="143">
        <v>138</v>
      </c>
      <c r="BS14" s="143">
        <v>16</v>
      </c>
      <c r="BT14" s="143">
        <v>44</v>
      </c>
      <c r="BU14" s="143">
        <v>58</v>
      </c>
      <c r="BV14" s="143">
        <v>16</v>
      </c>
      <c r="BW14" s="143">
        <v>9</v>
      </c>
      <c r="BX14" s="240">
        <v>209</v>
      </c>
      <c r="BY14" s="143">
        <v>298</v>
      </c>
      <c r="CA14" s="11"/>
      <c r="CB14" s="143">
        <v>22</v>
      </c>
      <c r="CC14" s="143">
        <v>102</v>
      </c>
      <c r="CD14" s="231">
        <v>2</v>
      </c>
      <c r="CE14" s="143">
        <v>46</v>
      </c>
      <c r="CF14" s="143">
        <v>5</v>
      </c>
      <c r="CG14" s="231">
        <v>9</v>
      </c>
      <c r="CH14" s="143">
        <v>61</v>
      </c>
      <c r="CI14" s="240">
        <v>-80</v>
      </c>
      <c r="CJ14" s="143">
        <v>225</v>
      </c>
      <c r="CM14" s="11"/>
      <c r="CN14" s="229"/>
      <c r="CO14" s="229"/>
      <c r="CP14" s="229"/>
      <c r="CQ14" s="229"/>
      <c r="CR14" s="229"/>
      <c r="CS14" s="229"/>
      <c r="CT14" s="229"/>
      <c r="CU14" s="240"/>
      <c r="CV14" s="236"/>
      <c r="CX14" s="11"/>
      <c r="CY14" s="229"/>
      <c r="CZ14" s="229"/>
      <c r="DA14" s="229"/>
      <c r="DB14" s="229"/>
      <c r="DC14" s="229"/>
      <c r="DD14" s="229"/>
      <c r="DE14" s="229"/>
      <c r="DF14" s="240"/>
      <c r="DG14" s="229"/>
      <c r="DI14" s="11"/>
      <c r="DJ14" s="229"/>
      <c r="DK14" s="229"/>
      <c r="DL14" s="229"/>
      <c r="DM14" s="229"/>
      <c r="DN14" s="229"/>
      <c r="DO14" s="229"/>
      <c r="DP14" s="229"/>
      <c r="DQ14" s="240"/>
      <c r="DR14" s="229"/>
      <c r="DT14" s="11"/>
      <c r="DU14" s="229"/>
      <c r="DV14" s="229"/>
      <c r="DW14" s="229"/>
      <c r="DX14" s="229"/>
      <c r="DY14" s="229"/>
      <c r="DZ14" s="229"/>
      <c r="EA14" s="229"/>
      <c r="EB14" s="240"/>
      <c r="EC14" s="229"/>
      <c r="EE14" s="11"/>
      <c r="EF14" s="229"/>
      <c r="EG14" s="229"/>
      <c r="EH14" s="229"/>
      <c r="EI14" s="229"/>
      <c r="EJ14" s="229"/>
      <c r="EK14" s="229"/>
      <c r="EL14" s="229"/>
      <c r="EM14" s="240"/>
      <c r="EN14" s="229"/>
      <c r="EP14" s="11"/>
      <c r="EQ14" s="229"/>
      <c r="ER14" s="229"/>
      <c r="ES14" s="229"/>
      <c r="ET14" s="229"/>
      <c r="EU14" s="229"/>
      <c r="EV14" s="229"/>
      <c r="EW14" s="229"/>
      <c r="EX14" s="240"/>
      <c r="EY14" s="229"/>
      <c r="FA14" s="11"/>
      <c r="FB14" s="229"/>
      <c r="FC14" s="229"/>
      <c r="FD14" s="229"/>
      <c r="FE14" s="229"/>
      <c r="FF14" s="229"/>
      <c r="FG14" s="229"/>
      <c r="FH14" s="229"/>
      <c r="FI14" s="240"/>
      <c r="FJ14" s="229"/>
      <c r="FL14" s="11"/>
      <c r="FM14" s="229"/>
      <c r="FN14" s="229"/>
      <c r="FO14" s="229"/>
      <c r="FP14" s="229"/>
      <c r="FQ14" s="229"/>
      <c r="FR14" s="229"/>
      <c r="FS14" s="229"/>
      <c r="FT14" s="240"/>
      <c r="FU14" s="229"/>
      <c r="FX14" s="11"/>
      <c r="FY14" s="229"/>
      <c r="FZ14" s="229"/>
      <c r="GA14" s="229"/>
      <c r="GB14" s="229"/>
      <c r="GC14" s="229"/>
      <c r="GD14" s="229"/>
      <c r="GE14" s="229"/>
      <c r="GF14" s="240"/>
      <c r="GG14" s="236"/>
      <c r="GI14" s="11"/>
      <c r="GJ14" s="229"/>
      <c r="GK14" s="229"/>
      <c r="GL14" s="229"/>
      <c r="GM14" s="229"/>
      <c r="GN14" s="229"/>
      <c r="GO14" s="229"/>
      <c r="GP14" s="229"/>
      <c r="GQ14" s="240"/>
      <c r="GR14" s="229"/>
      <c r="GT14" s="11"/>
      <c r="GU14" s="229"/>
      <c r="GV14" s="229"/>
      <c r="GW14" s="229"/>
      <c r="GX14" s="229"/>
      <c r="GY14" s="229"/>
      <c r="GZ14" s="229"/>
      <c r="HA14" s="229"/>
      <c r="HB14" s="240"/>
      <c r="HC14" s="229"/>
      <c r="HE14" s="11"/>
      <c r="HF14" s="229"/>
      <c r="HG14" s="229"/>
      <c r="HH14" s="229"/>
      <c r="HI14" s="229"/>
      <c r="HJ14" s="229"/>
      <c r="HK14" s="229"/>
      <c r="HL14" s="229"/>
      <c r="HM14" s="240"/>
      <c r="HN14" s="229"/>
      <c r="HP14" s="11" t="s">
        <v>0</v>
      </c>
      <c r="HQ14" s="229"/>
      <c r="HR14" s="229"/>
      <c r="HS14" s="229"/>
      <c r="HT14" s="229"/>
      <c r="HU14" s="229"/>
      <c r="HV14" s="229"/>
      <c r="HW14" s="229"/>
      <c r="HX14" s="240"/>
      <c r="HY14" s="229"/>
      <c r="IA14" s="11"/>
      <c r="IB14" s="229"/>
      <c r="IC14" s="229"/>
      <c r="ID14" s="229"/>
      <c r="IE14" s="229"/>
      <c r="IF14" s="229"/>
      <c r="IG14" s="229"/>
      <c r="IH14" s="229"/>
      <c r="II14" s="240"/>
      <c r="IJ14" s="229"/>
      <c r="IL14" s="11"/>
      <c r="IM14" s="229"/>
      <c r="IN14" s="229"/>
      <c r="IO14" s="229"/>
      <c r="IP14" s="229"/>
      <c r="IQ14" s="229"/>
      <c r="IR14" s="229"/>
      <c r="IS14" s="229"/>
      <c r="IT14" s="240"/>
      <c r="IU14" s="229"/>
      <c r="IW14" s="11"/>
      <c r="IX14" s="229"/>
      <c r="IY14" s="229"/>
      <c r="IZ14" s="229"/>
      <c r="JA14" s="229"/>
      <c r="JB14" s="229"/>
      <c r="JC14" s="229"/>
      <c r="JD14" s="229"/>
      <c r="JE14" s="240"/>
      <c r="JF14" s="229"/>
    </row>
    <row r="15" spans="1:356" ht="15.75" thickBot="1" x14ac:dyDescent="0.3">
      <c r="B15" s="11"/>
      <c r="C15" s="10"/>
      <c r="D15" s="10"/>
      <c r="E15" s="10"/>
      <c r="F15" s="10"/>
      <c r="G15" s="10"/>
      <c r="H15" s="10"/>
      <c r="I15" s="10"/>
      <c r="J15" s="10"/>
      <c r="K15" s="9"/>
      <c r="M15" s="11"/>
      <c r="N15" s="10"/>
      <c r="O15" s="10"/>
      <c r="P15" s="10"/>
      <c r="Q15" s="10"/>
      <c r="R15" s="10"/>
      <c r="S15" s="10"/>
      <c r="T15" s="10"/>
      <c r="U15" s="10"/>
      <c r="V15" s="9"/>
      <c r="X15" s="11"/>
      <c r="Y15" s="10"/>
      <c r="Z15" s="10"/>
      <c r="AA15" s="10"/>
      <c r="AB15" s="10"/>
      <c r="AC15" s="10"/>
      <c r="AD15" s="10"/>
      <c r="AE15" s="10"/>
      <c r="AF15" s="10"/>
      <c r="AG15" s="9"/>
      <c r="AI15" s="11"/>
      <c r="AJ15" s="10"/>
      <c r="AK15" s="10"/>
      <c r="AL15" s="10"/>
      <c r="AM15" s="10"/>
      <c r="AN15" s="10"/>
      <c r="AO15" s="10"/>
      <c r="AP15" s="10"/>
      <c r="AQ15" s="10"/>
      <c r="AR15" s="9"/>
      <c r="AT15" s="11"/>
      <c r="AU15" s="10"/>
      <c r="AV15" s="10"/>
      <c r="AW15" s="10"/>
      <c r="AX15" s="10"/>
      <c r="AY15" s="10"/>
      <c r="AZ15" s="10"/>
      <c r="BA15" s="10"/>
      <c r="BB15" s="10"/>
      <c r="BC15" s="9"/>
      <c r="BE15" s="11"/>
      <c r="BF15" s="10"/>
      <c r="BG15" s="10"/>
      <c r="BH15" s="10"/>
      <c r="BI15" s="10"/>
      <c r="BJ15" s="10"/>
      <c r="BK15" s="10"/>
      <c r="BL15" s="10"/>
      <c r="BM15" s="10"/>
      <c r="BN15" s="9"/>
      <c r="BP15" s="11"/>
      <c r="BQ15" s="10"/>
      <c r="BR15" s="10"/>
      <c r="BS15" s="10"/>
      <c r="BT15" s="10"/>
      <c r="BU15" s="10"/>
      <c r="BV15" s="10"/>
      <c r="BW15" s="10"/>
      <c r="BX15" s="10"/>
      <c r="BY15" s="9"/>
      <c r="CA15" s="11"/>
      <c r="CB15" s="10"/>
      <c r="CC15" s="10"/>
      <c r="CD15" s="10"/>
      <c r="CE15" s="10"/>
      <c r="CF15" s="10"/>
      <c r="CG15" s="10"/>
      <c r="CH15" s="10"/>
      <c r="CI15" s="10"/>
      <c r="CJ15" s="9"/>
      <c r="CM15" s="11"/>
      <c r="CN15" s="10"/>
      <c r="CO15" s="10"/>
      <c r="CP15" s="10"/>
      <c r="CQ15" s="10"/>
      <c r="CR15" s="10"/>
      <c r="CS15" s="10"/>
      <c r="CT15" s="10"/>
      <c r="CU15" s="10"/>
      <c r="CV15" s="9"/>
      <c r="CX15" s="11"/>
      <c r="CY15" s="10"/>
      <c r="CZ15" s="10"/>
      <c r="DA15" s="10"/>
      <c r="DB15" s="10"/>
      <c r="DC15" s="10"/>
      <c r="DD15" s="10"/>
      <c r="DE15" s="10"/>
      <c r="DF15" s="10"/>
      <c r="DG15" s="9"/>
      <c r="DI15" s="11"/>
      <c r="DJ15" s="10"/>
      <c r="DK15" s="10"/>
      <c r="DL15" s="10"/>
      <c r="DM15" s="10"/>
      <c r="DN15" s="10"/>
      <c r="DO15" s="10"/>
      <c r="DP15" s="10"/>
      <c r="DQ15" s="10"/>
      <c r="DR15" s="9"/>
      <c r="DT15" s="11"/>
      <c r="DU15" s="10"/>
      <c r="DV15" s="10"/>
      <c r="DW15" s="10"/>
      <c r="DX15" s="10"/>
      <c r="DY15" s="10"/>
      <c r="DZ15" s="10"/>
      <c r="EA15" s="10"/>
      <c r="EB15" s="10"/>
      <c r="EC15" s="9"/>
      <c r="EE15" s="11"/>
      <c r="EF15" s="10"/>
      <c r="EG15" s="10"/>
      <c r="EH15" s="10"/>
      <c r="EI15" s="10"/>
      <c r="EJ15" s="10"/>
      <c r="EK15" s="10"/>
      <c r="EL15" s="10"/>
      <c r="EM15" s="10"/>
      <c r="EN15" s="9"/>
      <c r="EP15" s="11"/>
      <c r="EQ15" s="10"/>
      <c r="ER15" s="10"/>
      <c r="ES15" s="10"/>
      <c r="ET15" s="10"/>
      <c r="EU15" s="10"/>
      <c r="EV15" s="10"/>
      <c r="EW15" s="10"/>
      <c r="EX15" s="10"/>
      <c r="EY15" s="9"/>
      <c r="FA15" s="11"/>
      <c r="FB15" s="10"/>
      <c r="FC15" s="10"/>
      <c r="FD15" s="10"/>
      <c r="FE15" s="10"/>
      <c r="FF15" s="10"/>
      <c r="FG15" s="10"/>
      <c r="FH15" s="10"/>
      <c r="FI15" s="10"/>
      <c r="FJ15" s="9"/>
      <c r="FL15" s="11"/>
      <c r="FM15" s="10"/>
      <c r="FN15" s="10"/>
      <c r="FO15" s="10"/>
      <c r="FP15" s="10"/>
      <c r="FQ15" s="10"/>
      <c r="FR15" s="10"/>
      <c r="FS15" s="10"/>
      <c r="FT15" s="10"/>
      <c r="FU15" s="9"/>
      <c r="FX15" s="11"/>
      <c r="FY15" s="10"/>
      <c r="FZ15" s="10"/>
      <c r="GA15" s="10"/>
      <c r="GB15" s="10"/>
      <c r="GC15" s="10"/>
      <c r="GD15" s="10"/>
      <c r="GE15" s="10"/>
      <c r="GF15" s="10"/>
      <c r="GG15" s="9"/>
      <c r="GI15" s="11"/>
      <c r="GJ15" s="10"/>
      <c r="GK15" s="10"/>
      <c r="GL15" s="10"/>
      <c r="GM15" s="10"/>
      <c r="GN15" s="10"/>
      <c r="GO15" s="10"/>
      <c r="GP15" s="10"/>
      <c r="GQ15" s="10"/>
      <c r="GR15" s="9"/>
      <c r="GT15" s="11"/>
      <c r="GU15" s="10"/>
      <c r="GV15" s="10"/>
      <c r="GW15" s="10"/>
      <c r="GX15" s="10"/>
      <c r="GY15" s="10"/>
      <c r="GZ15" s="10"/>
      <c r="HA15" s="10"/>
      <c r="HB15" s="10"/>
      <c r="HC15" s="9"/>
      <c r="HE15" s="11"/>
      <c r="HF15" s="10"/>
      <c r="HG15" s="10"/>
      <c r="HH15" s="10"/>
      <c r="HI15" s="10"/>
      <c r="HJ15" s="10"/>
      <c r="HK15" s="10"/>
      <c r="HL15" s="10"/>
      <c r="HM15" s="10"/>
      <c r="HN15" s="9"/>
      <c r="HP15" s="11"/>
      <c r="HQ15" s="10"/>
      <c r="HR15" s="10"/>
      <c r="HS15" s="10"/>
      <c r="HT15" s="10"/>
      <c r="HU15" s="10"/>
      <c r="HV15" s="10"/>
      <c r="HW15" s="10"/>
      <c r="HX15" s="10"/>
      <c r="HY15" s="9"/>
      <c r="IA15" s="11"/>
      <c r="IB15" s="10"/>
      <c r="IC15" s="10"/>
      <c r="ID15" s="10"/>
      <c r="IE15" s="10"/>
      <c r="IF15" s="10"/>
      <c r="IG15" s="10"/>
      <c r="IH15" s="10"/>
      <c r="II15" s="10"/>
      <c r="IJ15" s="9"/>
      <c r="IL15" s="11"/>
      <c r="IM15" s="10"/>
      <c r="IN15" s="10"/>
      <c r="IO15" s="10"/>
      <c r="IP15" s="10"/>
      <c r="IQ15" s="10"/>
      <c r="IR15" s="10"/>
      <c r="IS15" s="10"/>
      <c r="IT15" s="10"/>
      <c r="IU15" s="9"/>
      <c r="IW15" s="11"/>
      <c r="IX15" s="10"/>
      <c r="IY15" s="10"/>
      <c r="IZ15" s="10"/>
      <c r="JA15" s="10"/>
      <c r="JB15" s="10"/>
      <c r="JC15" s="10"/>
      <c r="JD15" s="10"/>
      <c r="JE15" s="10"/>
      <c r="JF15" s="9"/>
    </row>
    <row r="16" spans="1:356" ht="15.75" thickBot="1" x14ac:dyDescent="0.3">
      <c r="B16" s="11"/>
      <c r="C16" s="27" t="s">
        <v>8</v>
      </c>
      <c r="D16" s="19" t="s">
        <v>7</v>
      </c>
      <c r="E16" s="18" t="s">
        <v>6</v>
      </c>
      <c r="F16" s="199" t="s">
        <v>31</v>
      </c>
      <c r="G16" s="17" t="s">
        <v>5</v>
      </c>
      <c r="H16" s="16" t="s">
        <v>4</v>
      </c>
      <c r="I16" s="14" t="s">
        <v>3</v>
      </c>
      <c r="J16" s="10"/>
      <c r="K16" s="228" t="s">
        <v>144</v>
      </c>
      <c r="M16" s="11"/>
      <c r="N16" s="21" t="s">
        <v>9</v>
      </c>
      <c r="O16" s="19" t="s">
        <v>7</v>
      </c>
      <c r="P16" s="18" t="s">
        <v>6</v>
      </c>
      <c r="Q16" s="199" t="s">
        <v>31</v>
      </c>
      <c r="R16" s="17" t="s">
        <v>5</v>
      </c>
      <c r="S16" s="16" t="s">
        <v>4</v>
      </c>
      <c r="T16" s="14" t="s">
        <v>3</v>
      </c>
      <c r="U16" s="10"/>
      <c r="V16" s="228" t="s">
        <v>149</v>
      </c>
      <c r="X16" s="11"/>
      <c r="Y16" s="21" t="s">
        <v>9</v>
      </c>
      <c r="Z16" s="27" t="s">
        <v>8</v>
      </c>
      <c r="AA16" s="18" t="s">
        <v>6</v>
      </c>
      <c r="AB16" s="199" t="s">
        <v>31</v>
      </c>
      <c r="AC16" s="17" t="s">
        <v>5</v>
      </c>
      <c r="AD16" s="16" t="s">
        <v>4</v>
      </c>
      <c r="AE16" s="14" t="s">
        <v>3</v>
      </c>
      <c r="AF16" s="10"/>
      <c r="AG16" s="228" t="s">
        <v>143</v>
      </c>
      <c r="AI16" s="11"/>
      <c r="AJ16" s="21" t="s">
        <v>9</v>
      </c>
      <c r="AK16" s="27" t="s">
        <v>8</v>
      </c>
      <c r="AL16" s="19" t="s">
        <v>7</v>
      </c>
      <c r="AM16" s="199" t="s">
        <v>31</v>
      </c>
      <c r="AN16" s="17" t="s">
        <v>5</v>
      </c>
      <c r="AO16" s="16" t="s">
        <v>4</v>
      </c>
      <c r="AP16" s="14" t="s">
        <v>3</v>
      </c>
      <c r="AQ16" s="10"/>
      <c r="AR16" s="228" t="s">
        <v>148</v>
      </c>
      <c r="AT16" s="11"/>
      <c r="AU16" s="21" t="s">
        <v>9</v>
      </c>
      <c r="AV16" s="27" t="s">
        <v>8</v>
      </c>
      <c r="AW16" s="19" t="s">
        <v>7</v>
      </c>
      <c r="AX16" s="18" t="s">
        <v>6</v>
      </c>
      <c r="AY16" s="17" t="s">
        <v>5</v>
      </c>
      <c r="AZ16" s="16" t="s">
        <v>4</v>
      </c>
      <c r="BA16" s="14" t="s">
        <v>3</v>
      </c>
      <c r="BB16" s="10"/>
      <c r="BC16" s="228" t="s">
        <v>151</v>
      </c>
      <c r="BE16" s="11"/>
      <c r="BF16" s="21" t="s">
        <v>9</v>
      </c>
      <c r="BG16" s="27" t="s">
        <v>8</v>
      </c>
      <c r="BH16" s="19" t="s">
        <v>7</v>
      </c>
      <c r="BI16" s="18" t="s">
        <v>6</v>
      </c>
      <c r="BJ16" s="199" t="s">
        <v>31</v>
      </c>
      <c r="BK16" s="16" t="s">
        <v>4</v>
      </c>
      <c r="BL16" s="14" t="s">
        <v>3</v>
      </c>
      <c r="BM16" s="10"/>
      <c r="BN16" s="228" t="s">
        <v>145</v>
      </c>
      <c r="BP16" s="11"/>
      <c r="BQ16" s="21" t="s">
        <v>9</v>
      </c>
      <c r="BR16" s="27" t="s">
        <v>8</v>
      </c>
      <c r="BS16" s="19" t="s">
        <v>7</v>
      </c>
      <c r="BT16" s="18" t="s">
        <v>6</v>
      </c>
      <c r="BU16" s="199" t="s">
        <v>31</v>
      </c>
      <c r="BV16" s="17" t="s">
        <v>5</v>
      </c>
      <c r="BW16" s="14" t="s">
        <v>3</v>
      </c>
      <c r="BX16" s="10"/>
      <c r="BY16" s="228" t="s">
        <v>151</v>
      </c>
      <c r="CA16" s="11"/>
      <c r="CB16" s="21" t="s">
        <v>9</v>
      </c>
      <c r="CC16" s="27" t="s">
        <v>8</v>
      </c>
      <c r="CD16" s="19" t="s">
        <v>7</v>
      </c>
      <c r="CE16" s="18" t="s">
        <v>6</v>
      </c>
      <c r="CF16" s="17" t="s">
        <v>5</v>
      </c>
      <c r="CG16" s="16" t="s">
        <v>4</v>
      </c>
      <c r="CH16" s="199" t="s">
        <v>31</v>
      </c>
      <c r="CI16" s="10"/>
      <c r="CJ16" s="228" t="s">
        <v>142</v>
      </c>
      <c r="CM16" s="11"/>
      <c r="CN16" s="27" t="s">
        <v>8</v>
      </c>
      <c r="CO16" s="19" t="s">
        <v>7</v>
      </c>
      <c r="CP16" s="18" t="s">
        <v>6</v>
      </c>
      <c r="CQ16" s="199" t="s">
        <v>31</v>
      </c>
      <c r="CR16" s="17" t="s">
        <v>5</v>
      </c>
      <c r="CS16" s="16" t="s">
        <v>4</v>
      </c>
      <c r="CT16" s="14" t="s">
        <v>3</v>
      </c>
      <c r="CU16" s="10"/>
      <c r="CV16" s="228"/>
      <c r="CX16" s="11"/>
      <c r="CY16" s="21" t="s">
        <v>9</v>
      </c>
      <c r="CZ16" s="19" t="s">
        <v>7</v>
      </c>
      <c r="DA16" s="18" t="s">
        <v>6</v>
      </c>
      <c r="DB16" s="199" t="s">
        <v>31</v>
      </c>
      <c r="DC16" s="17" t="s">
        <v>5</v>
      </c>
      <c r="DD16" s="16" t="s">
        <v>4</v>
      </c>
      <c r="DE16" s="14" t="s">
        <v>3</v>
      </c>
      <c r="DF16" s="10"/>
      <c r="DG16" s="228"/>
      <c r="DI16" s="11"/>
      <c r="DJ16" s="21" t="s">
        <v>9</v>
      </c>
      <c r="DK16" s="27" t="s">
        <v>8</v>
      </c>
      <c r="DL16" s="18" t="s">
        <v>6</v>
      </c>
      <c r="DM16" s="199" t="s">
        <v>31</v>
      </c>
      <c r="DN16" s="17" t="s">
        <v>5</v>
      </c>
      <c r="DO16" s="16" t="s">
        <v>4</v>
      </c>
      <c r="DP16" s="14" t="s">
        <v>3</v>
      </c>
      <c r="DQ16" s="10"/>
      <c r="DR16" s="228"/>
      <c r="DT16" s="11"/>
      <c r="DU16" s="21" t="s">
        <v>9</v>
      </c>
      <c r="DV16" s="27" t="s">
        <v>8</v>
      </c>
      <c r="DW16" s="19" t="s">
        <v>7</v>
      </c>
      <c r="DX16" s="199" t="s">
        <v>31</v>
      </c>
      <c r="DY16" s="17" t="s">
        <v>5</v>
      </c>
      <c r="DZ16" s="16" t="s">
        <v>4</v>
      </c>
      <c r="EA16" s="14" t="s">
        <v>3</v>
      </c>
      <c r="EB16" s="10"/>
      <c r="EC16" s="228"/>
      <c r="EE16" s="11"/>
      <c r="EF16" s="21" t="s">
        <v>9</v>
      </c>
      <c r="EG16" s="27" t="s">
        <v>8</v>
      </c>
      <c r="EH16" s="19" t="s">
        <v>7</v>
      </c>
      <c r="EI16" s="18" t="s">
        <v>6</v>
      </c>
      <c r="EJ16" s="17" t="s">
        <v>5</v>
      </c>
      <c r="EK16" s="16" t="s">
        <v>4</v>
      </c>
      <c r="EL16" s="14" t="s">
        <v>3</v>
      </c>
      <c r="EM16" s="10"/>
      <c r="EN16" s="228"/>
      <c r="EP16" s="11"/>
      <c r="EQ16" s="21" t="s">
        <v>9</v>
      </c>
      <c r="ER16" s="27" t="s">
        <v>8</v>
      </c>
      <c r="ES16" s="19" t="s">
        <v>7</v>
      </c>
      <c r="ET16" s="18" t="s">
        <v>6</v>
      </c>
      <c r="EU16" s="199" t="s">
        <v>31</v>
      </c>
      <c r="EV16" s="16" t="s">
        <v>4</v>
      </c>
      <c r="EW16" s="14" t="s">
        <v>3</v>
      </c>
      <c r="EX16" s="10"/>
      <c r="EY16" s="228"/>
      <c r="FA16" s="11"/>
      <c r="FB16" s="21" t="s">
        <v>9</v>
      </c>
      <c r="FC16" s="27" t="s">
        <v>8</v>
      </c>
      <c r="FD16" s="19" t="s">
        <v>7</v>
      </c>
      <c r="FE16" s="18" t="s">
        <v>6</v>
      </c>
      <c r="FF16" s="199" t="s">
        <v>31</v>
      </c>
      <c r="FG16" s="17" t="s">
        <v>5</v>
      </c>
      <c r="FH16" s="14" t="s">
        <v>3</v>
      </c>
      <c r="FI16" s="10"/>
      <c r="FJ16" s="228"/>
      <c r="FL16" s="11"/>
      <c r="FM16" s="21" t="s">
        <v>9</v>
      </c>
      <c r="FN16" s="27" t="s">
        <v>8</v>
      </c>
      <c r="FO16" s="19" t="s">
        <v>7</v>
      </c>
      <c r="FP16" s="18" t="s">
        <v>6</v>
      </c>
      <c r="FQ16" s="17" t="s">
        <v>5</v>
      </c>
      <c r="FR16" s="16" t="s">
        <v>4</v>
      </c>
      <c r="FS16" s="199" t="s">
        <v>31</v>
      </c>
      <c r="FT16" s="10"/>
      <c r="FU16" s="228"/>
      <c r="FX16" s="11"/>
      <c r="FY16" s="27" t="s">
        <v>8</v>
      </c>
      <c r="FZ16" s="19" t="s">
        <v>7</v>
      </c>
      <c r="GA16" s="18" t="s">
        <v>6</v>
      </c>
      <c r="GB16" s="199" t="s">
        <v>31</v>
      </c>
      <c r="GC16" s="17" t="s">
        <v>5</v>
      </c>
      <c r="GD16" s="16" t="s">
        <v>4</v>
      </c>
      <c r="GE16" s="14" t="s">
        <v>3</v>
      </c>
      <c r="GF16" s="10"/>
      <c r="GG16" s="228"/>
      <c r="GI16" s="11"/>
      <c r="GJ16" s="21" t="s">
        <v>9</v>
      </c>
      <c r="GK16" s="19" t="s">
        <v>7</v>
      </c>
      <c r="GL16" s="18" t="s">
        <v>6</v>
      </c>
      <c r="GM16" s="199" t="s">
        <v>31</v>
      </c>
      <c r="GN16" s="17" t="s">
        <v>5</v>
      </c>
      <c r="GO16" s="16" t="s">
        <v>4</v>
      </c>
      <c r="GP16" s="14" t="s">
        <v>3</v>
      </c>
      <c r="GQ16" s="10"/>
      <c r="GR16" s="228"/>
      <c r="GT16" s="11"/>
      <c r="GU16" s="21" t="s">
        <v>9</v>
      </c>
      <c r="GV16" s="27" t="s">
        <v>8</v>
      </c>
      <c r="GW16" s="18" t="s">
        <v>6</v>
      </c>
      <c r="GX16" s="199" t="s">
        <v>31</v>
      </c>
      <c r="GY16" s="17" t="s">
        <v>5</v>
      </c>
      <c r="GZ16" s="16" t="s">
        <v>4</v>
      </c>
      <c r="HA16" s="14" t="s">
        <v>3</v>
      </c>
      <c r="HB16" s="10"/>
      <c r="HC16" s="228"/>
      <c r="HE16" s="11"/>
      <c r="HF16" s="21" t="s">
        <v>9</v>
      </c>
      <c r="HG16" s="27" t="s">
        <v>8</v>
      </c>
      <c r="HH16" s="19" t="s">
        <v>7</v>
      </c>
      <c r="HI16" s="199" t="s">
        <v>31</v>
      </c>
      <c r="HJ16" s="17" t="s">
        <v>5</v>
      </c>
      <c r="HK16" s="16" t="s">
        <v>4</v>
      </c>
      <c r="HL16" s="14" t="s">
        <v>3</v>
      </c>
      <c r="HM16" s="10"/>
      <c r="HN16" s="228"/>
      <c r="HP16" s="11"/>
      <c r="HQ16" s="21" t="s">
        <v>9</v>
      </c>
      <c r="HR16" s="27" t="s">
        <v>8</v>
      </c>
      <c r="HS16" s="19" t="s">
        <v>7</v>
      </c>
      <c r="HT16" s="18" t="s">
        <v>6</v>
      </c>
      <c r="HU16" s="17" t="s">
        <v>5</v>
      </c>
      <c r="HV16" s="16" t="s">
        <v>4</v>
      </c>
      <c r="HW16" s="14" t="s">
        <v>3</v>
      </c>
      <c r="HX16" s="10"/>
      <c r="HY16" s="228"/>
      <c r="IA16" s="11"/>
      <c r="IB16" s="21" t="s">
        <v>9</v>
      </c>
      <c r="IC16" s="27" t="s">
        <v>8</v>
      </c>
      <c r="ID16" s="19" t="s">
        <v>7</v>
      </c>
      <c r="IE16" s="18" t="s">
        <v>6</v>
      </c>
      <c r="IF16" s="199" t="s">
        <v>31</v>
      </c>
      <c r="IG16" s="16" t="s">
        <v>4</v>
      </c>
      <c r="IH16" s="14" t="s">
        <v>3</v>
      </c>
      <c r="II16" s="10"/>
      <c r="IJ16" s="228"/>
      <c r="IL16" s="11"/>
      <c r="IM16" s="21" t="s">
        <v>9</v>
      </c>
      <c r="IN16" s="27" t="s">
        <v>8</v>
      </c>
      <c r="IO16" s="19" t="s">
        <v>7</v>
      </c>
      <c r="IP16" s="18" t="s">
        <v>6</v>
      </c>
      <c r="IQ16" s="199" t="s">
        <v>31</v>
      </c>
      <c r="IR16" s="17" t="s">
        <v>5</v>
      </c>
      <c r="IS16" s="14" t="s">
        <v>3</v>
      </c>
      <c r="IT16" s="10"/>
      <c r="IU16" s="228"/>
      <c r="IW16" s="11"/>
      <c r="IX16" s="21" t="s">
        <v>9</v>
      </c>
      <c r="IY16" s="27" t="s">
        <v>8</v>
      </c>
      <c r="IZ16" s="19" t="s">
        <v>7</v>
      </c>
      <c r="JA16" s="18" t="s">
        <v>6</v>
      </c>
      <c r="JB16" s="17" t="s">
        <v>5</v>
      </c>
      <c r="JC16" s="16" t="s">
        <v>4</v>
      </c>
      <c r="JD16" s="199" t="s">
        <v>31</v>
      </c>
      <c r="JE16" s="10"/>
      <c r="JF16" s="228"/>
    </row>
    <row r="17" spans="1:266" ht="15.75" thickBot="1" x14ac:dyDescent="0.3">
      <c r="B17" s="22" t="s">
        <v>256</v>
      </c>
      <c r="C17" s="146" t="s">
        <v>9</v>
      </c>
      <c r="D17" s="146" t="s">
        <v>9</v>
      </c>
      <c r="E17" s="146" t="s">
        <v>9</v>
      </c>
      <c r="F17" s="146" t="s">
        <v>9</v>
      </c>
      <c r="G17" s="146" t="s">
        <v>9</v>
      </c>
      <c r="H17" s="146" t="s">
        <v>9</v>
      </c>
      <c r="I17" s="146" t="s">
        <v>9</v>
      </c>
      <c r="J17" s="10"/>
      <c r="K17" s="234" t="s">
        <v>9</v>
      </c>
      <c r="M17" s="22" t="s">
        <v>256</v>
      </c>
      <c r="N17" s="145" t="s">
        <v>8</v>
      </c>
      <c r="O17" s="145" t="s">
        <v>8</v>
      </c>
      <c r="P17" s="145" t="s">
        <v>8</v>
      </c>
      <c r="Q17" s="145" t="s">
        <v>8</v>
      </c>
      <c r="R17" s="145" t="s">
        <v>8</v>
      </c>
      <c r="S17" s="145" t="s">
        <v>8</v>
      </c>
      <c r="T17" s="145" t="s">
        <v>8</v>
      </c>
      <c r="U17" s="10"/>
      <c r="V17" s="145" t="s">
        <v>8</v>
      </c>
      <c r="X17" s="22" t="s">
        <v>256</v>
      </c>
      <c r="Y17" s="149" t="s">
        <v>7</v>
      </c>
      <c r="Z17" s="149" t="s">
        <v>7</v>
      </c>
      <c r="AA17" s="149" t="s">
        <v>7</v>
      </c>
      <c r="AB17" s="149" t="s">
        <v>7</v>
      </c>
      <c r="AC17" s="149" t="s">
        <v>7</v>
      </c>
      <c r="AD17" s="149" t="s">
        <v>7</v>
      </c>
      <c r="AE17" s="144" t="s">
        <v>7</v>
      </c>
      <c r="AF17" s="10"/>
      <c r="AG17" s="144" t="s">
        <v>7</v>
      </c>
      <c r="AI17" s="22" t="s">
        <v>256</v>
      </c>
      <c r="AJ17" s="195" t="s">
        <v>6</v>
      </c>
      <c r="AK17" s="195" t="s">
        <v>6</v>
      </c>
      <c r="AL17" s="195" t="s">
        <v>6</v>
      </c>
      <c r="AM17" s="195" t="s">
        <v>6</v>
      </c>
      <c r="AN17" s="195" t="s">
        <v>6</v>
      </c>
      <c r="AO17" s="195" t="s">
        <v>6</v>
      </c>
      <c r="AP17" s="195" t="s">
        <v>6</v>
      </c>
      <c r="AQ17" s="10"/>
      <c r="AR17" s="195" t="s">
        <v>6</v>
      </c>
      <c r="AT17" s="22" t="s">
        <v>256</v>
      </c>
      <c r="AU17" s="197" t="s">
        <v>31</v>
      </c>
      <c r="AV17" s="197" t="s">
        <v>31</v>
      </c>
      <c r="AW17" s="197" t="s">
        <v>31</v>
      </c>
      <c r="AX17" s="197" t="s">
        <v>31</v>
      </c>
      <c r="AY17" s="197" t="s">
        <v>31</v>
      </c>
      <c r="AZ17" s="197" t="s">
        <v>31</v>
      </c>
      <c r="BA17" s="197" t="s">
        <v>31</v>
      </c>
      <c r="BB17" s="10"/>
      <c r="BC17" s="197" t="s">
        <v>31</v>
      </c>
      <c r="BE17" s="22" t="s">
        <v>256</v>
      </c>
      <c r="BF17" s="155" t="s">
        <v>134</v>
      </c>
      <c r="BG17" s="155" t="s">
        <v>134</v>
      </c>
      <c r="BH17" s="155" t="s">
        <v>134</v>
      </c>
      <c r="BI17" s="155" t="s">
        <v>134</v>
      </c>
      <c r="BJ17" s="155" t="s">
        <v>134</v>
      </c>
      <c r="BK17" s="155" t="s">
        <v>134</v>
      </c>
      <c r="BL17" s="155" t="s">
        <v>134</v>
      </c>
      <c r="BM17" s="10"/>
      <c r="BN17" s="155" t="s">
        <v>134</v>
      </c>
      <c r="BP17" s="22" t="s">
        <v>256</v>
      </c>
      <c r="BQ17" s="150" t="s">
        <v>4</v>
      </c>
      <c r="BR17" s="150" t="s">
        <v>4</v>
      </c>
      <c r="BS17" s="150" t="s">
        <v>4</v>
      </c>
      <c r="BT17" s="150" t="s">
        <v>4</v>
      </c>
      <c r="BU17" s="150" t="s">
        <v>4</v>
      </c>
      <c r="BV17" s="150" t="s">
        <v>4</v>
      </c>
      <c r="BW17" s="150" t="s">
        <v>4</v>
      </c>
      <c r="BX17" s="10"/>
      <c r="BY17" s="150" t="s">
        <v>4</v>
      </c>
      <c r="CA17" s="22" t="s">
        <v>256</v>
      </c>
      <c r="CB17" s="177" t="s">
        <v>3</v>
      </c>
      <c r="CC17" s="177" t="s">
        <v>3</v>
      </c>
      <c r="CD17" s="177" t="s">
        <v>3</v>
      </c>
      <c r="CE17" s="177" t="s">
        <v>3</v>
      </c>
      <c r="CF17" s="177" t="s">
        <v>3</v>
      </c>
      <c r="CG17" s="177" t="s">
        <v>3</v>
      </c>
      <c r="CH17" s="177" t="s">
        <v>3</v>
      </c>
      <c r="CI17" s="10"/>
      <c r="CJ17" s="177" t="s">
        <v>3</v>
      </c>
      <c r="CM17" s="22" t="s">
        <v>321</v>
      </c>
      <c r="CN17" s="146" t="s">
        <v>9</v>
      </c>
      <c r="CO17" s="146" t="s">
        <v>9</v>
      </c>
      <c r="CP17" s="146" t="s">
        <v>9</v>
      </c>
      <c r="CQ17" s="146" t="s">
        <v>9</v>
      </c>
      <c r="CR17" s="146" t="s">
        <v>9</v>
      </c>
      <c r="CS17" s="146" t="s">
        <v>9</v>
      </c>
      <c r="CT17" s="146" t="s">
        <v>9</v>
      </c>
      <c r="CU17" s="10"/>
      <c r="CV17" s="234" t="s">
        <v>9</v>
      </c>
      <c r="CX17" s="22" t="s">
        <v>321</v>
      </c>
      <c r="CY17" s="145" t="s">
        <v>8</v>
      </c>
      <c r="CZ17" s="145" t="s">
        <v>8</v>
      </c>
      <c r="DA17" s="145" t="s">
        <v>8</v>
      </c>
      <c r="DB17" s="145" t="s">
        <v>8</v>
      </c>
      <c r="DC17" s="145" t="s">
        <v>8</v>
      </c>
      <c r="DD17" s="145" t="s">
        <v>8</v>
      </c>
      <c r="DE17" s="145" t="s">
        <v>8</v>
      </c>
      <c r="DF17" s="10"/>
      <c r="DG17" s="145" t="s">
        <v>8</v>
      </c>
      <c r="DI17" s="22" t="s">
        <v>321</v>
      </c>
      <c r="DJ17" s="149" t="s">
        <v>7</v>
      </c>
      <c r="DK17" s="149" t="s">
        <v>7</v>
      </c>
      <c r="DL17" s="149" t="s">
        <v>7</v>
      </c>
      <c r="DM17" s="149" t="s">
        <v>7</v>
      </c>
      <c r="DN17" s="149" t="s">
        <v>7</v>
      </c>
      <c r="DO17" s="149" t="s">
        <v>7</v>
      </c>
      <c r="DP17" s="144" t="s">
        <v>7</v>
      </c>
      <c r="DQ17" s="10"/>
      <c r="DR17" s="144" t="s">
        <v>7</v>
      </c>
      <c r="DT17" s="22" t="s">
        <v>321</v>
      </c>
      <c r="DU17" s="195" t="s">
        <v>6</v>
      </c>
      <c r="DV17" s="195" t="s">
        <v>6</v>
      </c>
      <c r="DW17" s="195" t="s">
        <v>6</v>
      </c>
      <c r="DX17" s="195" t="s">
        <v>6</v>
      </c>
      <c r="DY17" s="195" t="s">
        <v>6</v>
      </c>
      <c r="DZ17" s="195" t="s">
        <v>6</v>
      </c>
      <c r="EA17" s="195" t="s">
        <v>6</v>
      </c>
      <c r="EB17" s="10"/>
      <c r="EC17" s="195" t="s">
        <v>6</v>
      </c>
      <c r="EE17" s="22" t="s">
        <v>321</v>
      </c>
      <c r="EF17" s="197" t="s">
        <v>31</v>
      </c>
      <c r="EG17" s="197" t="s">
        <v>31</v>
      </c>
      <c r="EH17" s="197" t="s">
        <v>31</v>
      </c>
      <c r="EI17" s="197" t="s">
        <v>31</v>
      </c>
      <c r="EJ17" s="197" t="s">
        <v>31</v>
      </c>
      <c r="EK17" s="197" t="s">
        <v>31</v>
      </c>
      <c r="EL17" s="197" t="s">
        <v>31</v>
      </c>
      <c r="EM17" s="10"/>
      <c r="EN17" s="197" t="s">
        <v>31</v>
      </c>
      <c r="EP17" s="22" t="s">
        <v>321</v>
      </c>
      <c r="EQ17" s="155" t="s">
        <v>134</v>
      </c>
      <c r="ER17" s="155" t="s">
        <v>134</v>
      </c>
      <c r="ES17" s="155" t="s">
        <v>134</v>
      </c>
      <c r="ET17" s="155" t="s">
        <v>134</v>
      </c>
      <c r="EU17" s="155" t="s">
        <v>134</v>
      </c>
      <c r="EV17" s="155" t="s">
        <v>134</v>
      </c>
      <c r="EW17" s="155" t="s">
        <v>134</v>
      </c>
      <c r="EX17" s="10"/>
      <c r="EY17" s="155" t="s">
        <v>134</v>
      </c>
      <c r="FA17" s="22" t="s">
        <v>321</v>
      </c>
      <c r="FB17" s="150" t="s">
        <v>4</v>
      </c>
      <c r="FC17" s="150" t="s">
        <v>4</v>
      </c>
      <c r="FD17" s="150" t="s">
        <v>4</v>
      </c>
      <c r="FE17" s="150" t="s">
        <v>4</v>
      </c>
      <c r="FF17" s="150" t="s">
        <v>4</v>
      </c>
      <c r="FG17" s="150" t="s">
        <v>4</v>
      </c>
      <c r="FH17" s="150" t="s">
        <v>4</v>
      </c>
      <c r="FI17" s="10"/>
      <c r="FJ17" s="150" t="s">
        <v>4</v>
      </c>
      <c r="FL17" s="22" t="s">
        <v>321</v>
      </c>
      <c r="FM17" s="177" t="s">
        <v>3</v>
      </c>
      <c r="FN17" s="177" t="s">
        <v>3</v>
      </c>
      <c r="FO17" s="177" t="s">
        <v>3</v>
      </c>
      <c r="FP17" s="177" t="s">
        <v>3</v>
      </c>
      <c r="FQ17" s="177" t="s">
        <v>3</v>
      </c>
      <c r="FR17" s="177" t="s">
        <v>3</v>
      </c>
      <c r="FS17" s="177" t="s">
        <v>3</v>
      </c>
      <c r="FT17" s="10"/>
      <c r="FU17" s="177" t="s">
        <v>3</v>
      </c>
      <c r="FX17" s="22" t="s">
        <v>11</v>
      </c>
      <c r="FY17" s="146" t="s">
        <v>9</v>
      </c>
      <c r="FZ17" s="146" t="s">
        <v>9</v>
      </c>
      <c r="GA17" s="146" t="s">
        <v>9</v>
      </c>
      <c r="GB17" s="146" t="s">
        <v>9</v>
      </c>
      <c r="GC17" s="146" t="s">
        <v>9</v>
      </c>
      <c r="GD17" s="146" t="s">
        <v>9</v>
      </c>
      <c r="GE17" s="146" t="s">
        <v>9</v>
      </c>
      <c r="GF17" s="10"/>
      <c r="GG17" s="234" t="s">
        <v>9</v>
      </c>
      <c r="GI17" s="22" t="s">
        <v>11</v>
      </c>
      <c r="GJ17" s="145" t="s">
        <v>8</v>
      </c>
      <c r="GK17" s="145" t="s">
        <v>8</v>
      </c>
      <c r="GL17" s="145" t="s">
        <v>8</v>
      </c>
      <c r="GM17" s="145" t="s">
        <v>8</v>
      </c>
      <c r="GN17" s="145" t="s">
        <v>8</v>
      </c>
      <c r="GO17" s="145" t="s">
        <v>8</v>
      </c>
      <c r="GP17" s="145" t="s">
        <v>8</v>
      </c>
      <c r="GQ17" s="10"/>
      <c r="GR17" s="145" t="s">
        <v>8</v>
      </c>
      <c r="GT17" s="22" t="s">
        <v>11</v>
      </c>
      <c r="GU17" s="149" t="s">
        <v>7</v>
      </c>
      <c r="GV17" s="149" t="s">
        <v>7</v>
      </c>
      <c r="GW17" s="149" t="s">
        <v>7</v>
      </c>
      <c r="GX17" s="149" t="s">
        <v>7</v>
      </c>
      <c r="GY17" s="149" t="s">
        <v>7</v>
      </c>
      <c r="GZ17" s="149" t="s">
        <v>7</v>
      </c>
      <c r="HA17" s="144" t="s">
        <v>7</v>
      </c>
      <c r="HB17" s="10"/>
      <c r="HC17" s="144" t="s">
        <v>7</v>
      </c>
      <c r="HE17" s="22" t="s">
        <v>11</v>
      </c>
      <c r="HF17" s="195" t="s">
        <v>6</v>
      </c>
      <c r="HG17" s="195" t="s">
        <v>6</v>
      </c>
      <c r="HH17" s="195" t="s">
        <v>6</v>
      </c>
      <c r="HI17" s="195" t="s">
        <v>6</v>
      </c>
      <c r="HJ17" s="195" t="s">
        <v>6</v>
      </c>
      <c r="HK17" s="195" t="s">
        <v>6</v>
      </c>
      <c r="HL17" s="195" t="s">
        <v>6</v>
      </c>
      <c r="HM17" s="10"/>
      <c r="HN17" s="195" t="s">
        <v>6</v>
      </c>
      <c r="HP17" s="22" t="s">
        <v>11</v>
      </c>
      <c r="HQ17" s="197" t="s">
        <v>31</v>
      </c>
      <c r="HR17" s="197" t="s">
        <v>31</v>
      </c>
      <c r="HS17" s="197" t="s">
        <v>31</v>
      </c>
      <c r="HT17" s="197" t="s">
        <v>31</v>
      </c>
      <c r="HU17" s="197" t="s">
        <v>31</v>
      </c>
      <c r="HV17" s="197" t="s">
        <v>31</v>
      </c>
      <c r="HW17" s="197" t="s">
        <v>31</v>
      </c>
      <c r="HX17" s="10"/>
      <c r="HY17" s="197" t="s">
        <v>31</v>
      </c>
      <c r="IA17" s="22" t="s">
        <v>11</v>
      </c>
      <c r="IB17" s="155" t="s">
        <v>134</v>
      </c>
      <c r="IC17" s="155" t="s">
        <v>134</v>
      </c>
      <c r="ID17" s="155" t="s">
        <v>134</v>
      </c>
      <c r="IE17" s="155" t="s">
        <v>134</v>
      </c>
      <c r="IF17" s="155" t="s">
        <v>134</v>
      </c>
      <c r="IG17" s="155" t="s">
        <v>134</v>
      </c>
      <c r="IH17" s="155" t="s">
        <v>134</v>
      </c>
      <c r="II17" s="10"/>
      <c r="IJ17" s="155" t="s">
        <v>134</v>
      </c>
      <c r="IL17" s="22" t="s">
        <v>11</v>
      </c>
      <c r="IM17" s="150" t="s">
        <v>4</v>
      </c>
      <c r="IN17" s="150" t="s">
        <v>4</v>
      </c>
      <c r="IO17" s="150" t="s">
        <v>4</v>
      </c>
      <c r="IP17" s="150" t="s">
        <v>4</v>
      </c>
      <c r="IQ17" s="150" t="s">
        <v>4</v>
      </c>
      <c r="IR17" s="150" t="s">
        <v>4</v>
      </c>
      <c r="IS17" s="150" t="s">
        <v>4</v>
      </c>
      <c r="IT17" s="10"/>
      <c r="IU17" s="150" t="s">
        <v>4</v>
      </c>
      <c r="IW17" s="22" t="s">
        <v>11</v>
      </c>
      <c r="IX17" s="177" t="s">
        <v>3</v>
      </c>
      <c r="IY17" s="177" t="s">
        <v>3</v>
      </c>
      <c r="IZ17" s="177" t="s">
        <v>3</v>
      </c>
      <c r="JA17" s="177" t="s">
        <v>3</v>
      </c>
      <c r="JB17" s="177" t="s">
        <v>3</v>
      </c>
      <c r="JC17" s="177" t="s">
        <v>3</v>
      </c>
      <c r="JD17" s="177" t="s">
        <v>3</v>
      </c>
      <c r="JE17" s="10"/>
      <c r="JF17" s="177" t="s">
        <v>3</v>
      </c>
    </row>
    <row r="18" spans="1:266" ht="15.75" thickBot="1" x14ac:dyDescent="0.3">
      <c r="B18" s="11"/>
      <c r="C18" s="143">
        <v>66</v>
      </c>
      <c r="D18" s="231">
        <v>4</v>
      </c>
      <c r="E18" s="143">
        <v>42</v>
      </c>
      <c r="F18" s="143">
        <v>77</v>
      </c>
      <c r="G18" s="231">
        <v>2</v>
      </c>
      <c r="H18" s="231">
        <v>12</v>
      </c>
      <c r="I18" s="231">
        <v>23</v>
      </c>
      <c r="J18" s="240">
        <v>-390</v>
      </c>
      <c r="K18" s="237">
        <v>144</v>
      </c>
      <c r="M18" s="11"/>
      <c r="N18" s="231">
        <v>66</v>
      </c>
      <c r="O18" s="231">
        <v>54</v>
      </c>
      <c r="P18" s="231">
        <v>0</v>
      </c>
      <c r="Q18" s="143">
        <v>12</v>
      </c>
      <c r="R18" s="231">
        <v>106</v>
      </c>
      <c r="S18" s="231">
        <v>137</v>
      </c>
      <c r="T18" s="231">
        <v>116</v>
      </c>
      <c r="U18" s="240">
        <v>543</v>
      </c>
      <c r="V18" s="231">
        <v>467</v>
      </c>
      <c r="X18" s="11"/>
      <c r="Y18" s="143">
        <v>4</v>
      </c>
      <c r="Z18" s="143">
        <v>54</v>
      </c>
      <c r="AA18" s="143">
        <v>79</v>
      </c>
      <c r="AB18" s="143">
        <v>104</v>
      </c>
      <c r="AC18" s="143">
        <v>1</v>
      </c>
      <c r="AD18" s="231">
        <v>29</v>
      </c>
      <c r="AE18" s="231">
        <v>24</v>
      </c>
      <c r="AF18" s="240">
        <v>315</v>
      </c>
      <c r="AG18" s="143">
        <v>189</v>
      </c>
      <c r="AI18" s="11"/>
      <c r="AJ18" s="231">
        <v>42</v>
      </c>
      <c r="AK18" s="143">
        <v>0</v>
      </c>
      <c r="AL18" s="231">
        <v>79</v>
      </c>
      <c r="AM18" s="143">
        <v>13</v>
      </c>
      <c r="AN18" s="231">
        <v>40</v>
      </c>
      <c r="AO18" s="231">
        <v>48</v>
      </c>
      <c r="AP18" s="231">
        <v>56</v>
      </c>
      <c r="AQ18" s="240">
        <v>485</v>
      </c>
      <c r="AR18" s="231">
        <v>252</v>
      </c>
      <c r="AT18" s="11"/>
      <c r="AU18" s="231">
        <v>77</v>
      </c>
      <c r="AV18" s="231">
        <v>12</v>
      </c>
      <c r="AW18" s="231">
        <v>104</v>
      </c>
      <c r="AX18" s="231">
        <v>13</v>
      </c>
      <c r="AY18" s="231">
        <v>53</v>
      </c>
      <c r="AZ18" s="231">
        <v>61</v>
      </c>
      <c r="BA18" s="231">
        <v>72</v>
      </c>
      <c r="BB18" s="240">
        <v>577</v>
      </c>
      <c r="BC18" s="231">
        <v>392</v>
      </c>
      <c r="BE18" s="11"/>
      <c r="BF18" s="143">
        <v>2</v>
      </c>
      <c r="BG18" s="143">
        <v>106</v>
      </c>
      <c r="BH18" s="231">
        <v>1</v>
      </c>
      <c r="BI18" s="143">
        <v>40</v>
      </c>
      <c r="BJ18" s="143">
        <v>53</v>
      </c>
      <c r="BK18" s="231">
        <v>15</v>
      </c>
      <c r="BL18" s="231">
        <v>13</v>
      </c>
      <c r="BM18" s="240">
        <v>-578</v>
      </c>
      <c r="BN18" s="143">
        <v>172</v>
      </c>
      <c r="BP18" s="11"/>
      <c r="BQ18" s="143">
        <v>12</v>
      </c>
      <c r="BR18" s="143">
        <v>137</v>
      </c>
      <c r="BS18" s="143">
        <v>29</v>
      </c>
      <c r="BT18" s="143">
        <v>48</v>
      </c>
      <c r="BU18" s="143">
        <v>61</v>
      </c>
      <c r="BV18" s="143">
        <v>15</v>
      </c>
      <c r="BW18" s="143">
        <v>0</v>
      </c>
      <c r="BX18" s="240">
        <v>-386</v>
      </c>
      <c r="BY18" s="143">
        <v>302</v>
      </c>
      <c r="CA18" s="11"/>
      <c r="CB18" s="143">
        <v>23</v>
      </c>
      <c r="CC18" s="143">
        <v>116</v>
      </c>
      <c r="CD18" s="143">
        <v>24</v>
      </c>
      <c r="CE18" s="143">
        <v>56</v>
      </c>
      <c r="CF18" s="143">
        <v>72</v>
      </c>
      <c r="CG18" s="231">
        <v>13</v>
      </c>
      <c r="CH18" s="143">
        <v>0</v>
      </c>
      <c r="CI18" s="240">
        <v>-566</v>
      </c>
      <c r="CJ18" s="143">
        <v>278</v>
      </c>
      <c r="CM18" s="11"/>
      <c r="CN18" s="229"/>
      <c r="CO18" s="229"/>
      <c r="CP18" s="229"/>
      <c r="CQ18" s="229"/>
      <c r="CR18" s="229"/>
      <c r="CS18" s="229"/>
      <c r="CT18" s="229"/>
      <c r="CU18" s="240"/>
      <c r="CV18" s="236"/>
      <c r="CX18" s="11"/>
      <c r="CY18" s="229"/>
      <c r="CZ18" s="229"/>
      <c r="DA18" s="229"/>
      <c r="DB18" s="229"/>
      <c r="DC18" s="229"/>
      <c r="DD18" s="229"/>
      <c r="DE18" s="229"/>
      <c r="DF18" s="240"/>
      <c r="DG18" s="229"/>
      <c r="DI18" s="11"/>
      <c r="DJ18" s="229"/>
      <c r="DK18" s="229"/>
      <c r="DL18" s="229"/>
      <c r="DM18" s="229"/>
      <c r="DN18" s="229"/>
      <c r="DO18" s="229"/>
      <c r="DP18" s="229"/>
      <c r="DQ18" s="240"/>
      <c r="DR18" s="229"/>
      <c r="DT18" s="11"/>
      <c r="DU18" s="229"/>
      <c r="DV18" s="229"/>
      <c r="DW18" s="229"/>
      <c r="DX18" s="229"/>
      <c r="DY18" s="229"/>
      <c r="DZ18" s="229"/>
      <c r="EA18" s="229"/>
      <c r="EB18" s="240"/>
      <c r="EC18" s="229"/>
      <c r="EE18" s="11"/>
      <c r="EF18" s="229"/>
      <c r="EG18" s="229"/>
      <c r="EH18" s="229"/>
      <c r="EI18" s="229"/>
      <c r="EJ18" s="229"/>
      <c r="EK18" s="229"/>
      <c r="EL18" s="229"/>
      <c r="EM18" s="240"/>
      <c r="EN18" s="229"/>
      <c r="EP18" s="11"/>
      <c r="EQ18" s="229"/>
      <c r="ER18" s="229"/>
      <c r="ES18" s="229"/>
      <c r="ET18" s="229"/>
      <c r="EU18" s="229"/>
      <c r="EV18" s="229"/>
      <c r="EW18" s="229"/>
      <c r="EX18" s="240"/>
      <c r="EY18" s="229"/>
      <c r="FA18" s="11"/>
      <c r="FB18" s="229"/>
      <c r="FC18" s="229"/>
      <c r="FD18" s="229"/>
      <c r="FE18" s="229"/>
      <c r="FF18" s="229"/>
      <c r="FG18" s="229"/>
      <c r="FH18" s="229"/>
      <c r="FI18" s="240"/>
      <c r="FJ18" s="229"/>
      <c r="FL18" s="11"/>
      <c r="FM18" s="229"/>
      <c r="FN18" s="229"/>
      <c r="FO18" s="229"/>
      <c r="FP18" s="229"/>
      <c r="FQ18" s="229"/>
      <c r="FR18" s="229"/>
      <c r="FS18" s="229"/>
      <c r="FT18" s="240"/>
      <c r="FU18" s="229"/>
      <c r="FX18" s="11"/>
      <c r="FY18" s="229"/>
      <c r="FZ18" s="229"/>
      <c r="GA18" s="229"/>
      <c r="GB18" s="229"/>
      <c r="GC18" s="229"/>
      <c r="GD18" s="229"/>
      <c r="GE18" s="229"/>
      <c r="GF18" s="240"/>
      <c r="GG18" s="236"/>
      <c r="GI18" s="11"/>
      <c r="GJ18" s="229"/>
      <c r="GK18" s="229"/>
      <c r="GL18" s="229"/>
      <c r="GM18" s="229"/>
      <c r="GN18" s="229"/>
      <c r="GO18" s="229"/>
      <c r="GP18" s="229"/>
      <c r="GQ18" s="240"/>
      <c r="GR18" s="229"/>
      <c r="GT18" s="11"/>
      <c r="GU18" s="229"/>
      <c r="GV18" s="229"/>
      <c r="GW18" s="229"/>
      <c r="GX18" s="229"/>
      <c r="GY18" s="229"/>
      <c r="GZ18" s="229"/>
      <c r="HA18" s="229"/>
      <c r="HB18" s="240"/>
      <c r="HC18" s="229"/>
      <c r="HE18" s="11"/>
      <c r="HF18" s="229"/>
      <c r="HG18" s="229"/>
      <c r="HH18" s="229"/>
      <c r="HI18" s="229"/>
      <c r="HJ18" s="229"/>
      <c r="HK18" s="229"/>
      <c r="HL18" s="229"/>
      <c r="HM18" s="240"/>
      <c r="HN18" s="229"/>
      <c r="HP18" s="11" t="s">
        <v>0</v>
      </c>
      <c r="HQ18" s="229"/>
      <c r="HR18" s="229"/>
      <c r="HS18" s="229"/>
      <c r="HT18" s="229"/>
      <c r="HU18" s="229"/>
      <c r="HV18" s="229"/>
      <c r="HW18" s="229"/>
      <c r="HX18" s="240"/>
      <c r="HY18" s="229"/>
      <c r="IA18" s="11"/>
      <c r="IB18" s="229"/>
      <c r="IC18" s="229"/>
      <c r="ID18" s="229"/>
      <c r="IE18" s="229"/>
      <c r="IF18" s="229"/>
      <c r="IG18" s="229"/>
      <c r="IH18" s="229"/>
      <c r="II18" s="240"/>
      <c r="IJ18" s="229"/>
      <c r="IL18" s="11"/>
      <c r="IM18" s="229"/>
      <c r="IN18" s="229"/>
      <c r="IO18" s="229"/>
      <c r="IP18" s="229"/>
      <c r="IQ18" s="229"/>
      <c r="IR18" s="229"/>
      <c r="IS18" s="229"/>
      <c r="IT18" s="240"/>
      <c r="IU18" s="229"/>
      <c r="IW18" s="11"/>
      <c r="IX18" s="229"/>
      <c r="IY18" s="229"/>
      <c r="IZ18" s="229"/>
      <c r="JA18" s="229"/>
      <c r="JB18" s="229"/>
      <c r="JC18" s="229"/>
      <c r="JD18" s="229"/>
      <c r="JE18" s="240"/>
      <c r="JF18" s="229"/>
    </row>
    <row r="19" spans="1:266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9"/>
      <c r="M19" s="11"/>
      <c r="N19" s="10"/>
      <c r="O19" s="10"/>
      <c r="P19" s="10"/>
      <c r="Q19" s="10"/>
      <c r="R19" s="10"/>
      <c r="S19" s="10"/>
      <c r="T19" s="10"/>
      <c r="U19" s="10"/>
      <c r="V19" s="9"/>
      <c r="X19" s="11"/>
      <c r="Y19" s="10"/>
      <c r="Z19" s="10"/>
      <c r="AA19" s="10"/>
      <c r="AB19" s="10"/>
      <c r="AC19" s="10"/>
      <c r="AD19" s="10"/>
      <c r="AE19" s="10"/>
      <c r="AF19" s="10"/>
      <c r="AG19" s="9"/>
      <c r="AI19" s="11"/>
      <c r="AJ19" s="10"/>
      <c r="AK19" s="10"/>
      <c r="AL19" s="10"/>
      <c r="AM19" s="10"/>
      <c r="AN19" s="10"/>
      <c r="AO19" s="10"/>
      <c r="AP19" s="10"/>
      <c r="AQ19" s="10"/>
      <c r="AR19" s="9"/>
      <c r="AT19" s="11"/>
      <c r="AU19" s="10"/>
      <c r="AV19" s="10"/>
      <c r="AW19" s="10"/>
      <c r="AX19" s="10"/>
      <c r="AY19" s="10"/>
      <c r="AZ19" s="10"/>
      <c r="BA19" s="10"/>
      <c r="BB19" s="10"/>
      <c r="BC19" s="9"/>
      <c r="BE19" s="11"/>
      <c r="BF19" s="10"/>
      <c r="BG19" s="10"/>
      <c r="BH19" s="10"/>
      <c r="BI19" s="10"/>
      <c r="BJ19" s="10"/>
      <c r="BK19" s="10"/>
      <c r="BL19" s="10"/>
      <c r="BM19" s="10"/>
      <c r="BN19" s="9"/>
      <c r="BP19" s="11"/>
      <c r="BQ19" s="10"/>
      <c r="BR19" s="10"/>
      <c r="BS19" s="10"/>
      <c r="BT19" s="10"/>
      <c r="BU19" s="10"/>
      <c r="BV19" s="10"/>
      <c r="BW19" s="10"/>
      <c r="BX19" s="10"/>
      <c r="BY19" s="9"/>
      <c r="CA19" s="11"/>
      <c r="CB19" s="10"/>
      <c r="CC19" s="10"/>
      <c r="CD19" s="10"/>
      <c r="CE19" s="10"/>
      <c r="CF19" s="10"/>
      <c r="CG19" s="10"/>
      <c r="CH19" s="10"/>
      <c r="CI19" s="10"/>
      <c r="CJ19" s="9"/>
      <c r="CM19" s="11"/>
      <c r="CN19" s="10"/>
      <c r="CO19" s="10"/>
      <c r="CP19" s="10"/>
      <c r="CQ19" s="10"/>
      <c r="CR19" s="10"/>
      <c r="CS19" s="10"/>
      <c r="CT19" s="10"/>
      <c r="CU19" s="10"/>
      <c r="CV19" s="9"/>
      <c r="CX19" s="11"/>
      <c r="CY19" s="10"/>
      <c r="CZ19" s="10"/>
      <c r="DA19" s="10"/>
      <c r="DB19" s="10"/>
      <c r="DC19" s="10"/>
      <c r="DD19" s="10"/>
      <c r="DE19" s="10"/>
      <c r="DF19" s="10"/>
      <c r="DG19" s="9"/>
      <c r="DI19" s="11"/>
      <c r="DJ19" s="10"/>
      <c r="DK19" s="10"/>
      <c r="DL19" s="10"/>
      <c r="DM19" s="10"/>
      <c r="DN19" s="10"/>
      <c r="DO19" s="10"/>
      <c r="DP19" s="10"/>
      <c r="DQ19" s="10"/>
      <c r="DR19" s="9"/>
      <c r="DT19" s="11"/>
      <c r="DU19" s="10"/>
      <c r="DV19" s="10"/>
      <c r="DW19" s="10"/>
      <c r="DX19" s="10"/>
      <c r="DY19" s="10"/>
      <c r="DZ19" s="10"/>
      <c r="EA19" s="10"/>
      <c r="EB19" s="10"/>
      <c r="EC19" s="9"/>
      <c r="EE19" s="11"/>
      <c r="EF19" s="10"/>
      <c r="EG19" s="10"/>
      <c r="EH19" s="10"/>
      <c r="EI19" s="10"/>
      <c r="EJ19" s="10"/>
      <c r="EK19" s="10"/>
      <c r="EL19" s="10"/>
      <c r="EM19" s="10"/>
      <c r="EN19" s="9"/>
      <c r="EP19" s="11"/>
      <c r="EQ19" s="10"/>
      <c r="ER19" s="10"/>
      <c r="ES19" s="10"/>
      <c r="ET19" s="10"/>
      <c r="EU19" s="10"/>
      <c r="EV19" s="10"/>
      <c r="EW19" s="10"/>
      <c r="EX19" s="10"/>
      <c r="EY19" s="9"/>
      <c r="FA19" s="11"/>
      <c r="FB19" s="10"/>
      <c r="FC19" s="10"/>
      <c r="FD19" s="10"/>
      <c r="FE19" s="10"/>
      <c r="FF19" s="10"/>
      <c r="FG19" s="10"/>
      <c r="FH19" s="10"/>
      <c r="FI19" s="10"/>
      <c r="FJ19" s="9"/>
      <c r="FL19" s="11"/>
      <c r="FM19" s="10"/>
      <c r="FN19" s="10"/>
      <c r="FO19" s="10"/>
      <c r="FP19" s="10"/>
      <c r="FQ19" s="10"/>
      <c r="FR19" s="10"/>
      <c r="FS19" s="10"/>
      <c r="FT19" s="10"/>
      <c r="FU19" s="9"/>
      <c r="FX19" s="11"/>
      <c r="FY19" s="10"/>
      <c r="FZ19" s="10"/>
      <c r="GA19" s="10"/>
      <c r="GB19" s="10"/>
      <c r="GC19" s="10"/>
      <c r="GD19" s="10"/>
      <c r="GE19" s="10"/>
      <c r="GF19" s="10"/>
      <c r="GG19" s="9"/>
      <c r="GI19" s="11"/>
      <c r="GJ19" s="10"/>
      <c r="GK19" s="10"/>
      <c r="GL19" s="10"/>
      <c r="GM19" s="10"/>
      <c r="GN19" s="10"/>
      <c r="GO19" s="10"/>
      <c r="GP19" s="10"/>
      <c r="GQ19" s="10"/>
      <c r="GR19" s="9"/>
      <c r="GT19" s="11"/>
      <c r="GU19" s="10"/>
      <c r="GV19" s="10"/>
      <c r="GW19" s="10"/>
      <c r="GX19" s="10"/>
      <c r="GY19" s="10"/>
      <c r="GZ19" s="10"/>
      <c r="HA19" s="10"/>
      <c r="HB19" s="10"/>
      <c r="HC19" s="9"/>
      <c r="HE19" s="11"/>
      <c r="HF19" s="10"/>
      <c r="HG19" s="10"/>
      <c r="HH19" s="10"/>
      <c r="HI19" s="10"/>
      <c r="HJ19" s="10"/>
      <c r="HK19" s="10"/>
      <c r="HL19" s="10"/>
      <c r="HM19" s="10"/>
      <c r="HN19" s="9"/>
      <c r="HP19" s="11"/>
      <c r="HQ19" s="10"/>
      <c r="HR19" s="10"/>
      <c r="HS19" s="10"/>
      <c r="HT19" s="10"/>
      <c r="HU19" s="10"/>
      <c r="HV19" s="10"/>
      <c r="HW19" s="10"/>
      <c r="HX19" s="10"/>
      <c r="HY19" s="9"/>
      <c r="IA19" s="11"/>
      <c r="IB19" s="10"/>
      <c r="IC19" s="10"/>
      <c r="ID19" s="10"/>
      <c r="IE19" s="10"/>
      <c r="IF19" s="10"/>
      <c r="IG19" s="10"/>
      <c r="IH19" s="10"/>
      <c r="II19" s="10"/>
      <c r="IJ19" s="9"/>
      <c r="IL19" s="11"/>
      <c r="IM19" s="10"/>
      <c r="IN19" s="10"/>
      <c r="IO19" s="10"/>
      <c r="IP19" s="10"/>
      <c r="IQ19" s="10"/>
      <c r="IR19" s="10"/>
      <c r="IS19" s="10"/>
      <c r="IT19" s="10"/>
      <c r="IU19" s="9"/>
      <c r="IW19" s="11"/>
      <c r="IX19" s="10"/>
      <c r="IY19" s="10"/>
      <c r="IZ19" s="10"/>
      <c r="JA19" s="10"/>
      <c r="JB19" s="10"/>
      <c r="JC19" s="10"/>
      <c r="JD19" s="10"/>
      <c r="JE19" s="10"/>
      <c r="JF19" s="9"/>
    </row>
    <row r="20" spans="1:266" ht="15.75" thickBot="1" x14ac:dyDescent="0.3">
      <c r="B20" s="11"/>
      <c r="C20" s="27" t="s">
        <v>8</v>
      </c>
      <c r="D20" s="19" t="s">
        <v>7</v>
      </c>
      <c r="E20" s="18" t="s">
        <v>6</v>
      </c>
      <c r="F20" s="199" t="s">
        <v>31</v>
      </c>
      <c r="G20" s="17" t="s">
        <v>5</v>
      </c>
      <c r="H20" s="16" t="s">
        <v>4</v>
      </c>
      <c r="I20" s="14" t="s">
        <v>3</v>
      </c>
      <c r="J20" s="10"/>
      <c r="K20" s="228" t="s">
        <v>148</v>
      </c>
      <c r="M20" s="11"/>
      <c r="N20" s="21" t="s">
        <v>9</v>
      </c>
      <c r="O20" s="19" t="s">
        <v>7</v>
      </c>
      <c r="P20" s="18" t="s">
        <v>6</v>
      </c>
      <c r="Q20" s="199" t="s">
        <v>31</v>
      </c>
      <c r="R20" s="17" t="s">
        <v>5</v>
      </c>
      <c r="S20" s="16" t="s">
        <v>4</v>
      </c>
      <c r="T20" s="14" t="s">
        <v>3</v>
      </c>
      <c r="U20" s="10"/>
      <c r="V20" s="228" t="s">
        <v>148</v>
      </c>
      <c r="X20" s="11"/>
      <c r="Y20" s="21" t="s">
        <v>9</v>
      </c>
      <c r="Z20" s="27" t="s">
        <v>8</v>
      </c>
      <c r="AA20" s="18" t="s">
        <v>6</v>
      </c>
      <c r="AB20" s="199" t="s">
        <v>31</v>
      </c>
      <c r="AC20" s="17" t="s">
        <v>5</v>
      </c>
      <c r="AD20" s="16" t="s">
        <v>4</v>
      </c>
      <c r="AE20" s="14" t="s">
        <v>3</v>
      </c>
      <c r="AF20" s="10"/>
      <c r="AG20" s="228" t="s">
        <v>144</v>
      </c>
      <c r="AI20" s="11"/>
      <c r="AJ20" s="21" t="s">
        <v>9</v>
      </c>
      <c r="AK20" s="27" t="s">
        <v>8</v>
      </c>
      <c r="AL20" s="19" t="s">
        <v>7</v>
      </c>
      <c r="AM20" s="199" t="s">
        <v>31</v>
      </c>
      <c r="AN20" s="17" t="s">
        <v>5</v>
      </c>
      <c r="AO20" s="16" t="s">
        <v>4</v>
      </c>
      <c r="AP20" s="14" t="s">
        <v>3</v>
      </c>
      <c r="AQ20" s="10"/>
      <c r="AR20" s="228" t="s">
        <v>142</v>
      </c>
      <c r="AT20" s="11"/>
      <c r="AU20" s="21" t="s">
        <v>9</v>
      </c>
      <c r="AV20" s="27" t="s">
        <v>8</v>
      </c>
      <c r="AW20" s="19" t="s">
        <v>7</v>
      </c>
      <c r="AX20" s="18" t="s">
        <v>6</v>
      </c>
      <c r="AY20" s="17" t="s">
        <v>5</v>
      </c>
      <c r="AZ20" s="16" t="s">
        <v>4</v>
      </c>
      <c r="BA20" s="14" t="s">
        <v>3</v>
      </c>
      <c r="BB20" s="10"/>
      <c r="BC20" s="228" t="s">
        <v>151</v>
      </c>
      <c r="BE20" s="11"/>
      <c r="BF20" s="21" t="s">
        <v>9</v>
      </c>
      <c r="BG20" s="27" t="s">
        <v>8</v>
      </c>
      <c r="BH20" s="19" t="s">
        <v>7</v>
      </c>
      <c r="BI20" s="18" t="s">
        <v>6</v>
      </c>
      <c r="BJ20" s="199" t="s">
        <v>31</v>
      </c>
      <c r="BK20" s="16" t="s">
        <v>4</v>
      </c>
      <c r="BL20" s="14" t="s">
        <v>3</v>
      </c>
      <c r="BM20" s="10"/>
      <c r="BN20" s="228" t="s">
        <v>145</v>
      </c>
      <c r="BP20" s="11"/>
      <c r="BQ20" s="21" t="s">
        <v>9</v>
      </c>
      <c r="BR20" s="27" t="s">
        <v>8</v>
      </c>
      <c r="BS20" s="19" t="s">
        <v>7</v>
      </c>
      <c r="BT20" s="18" t="s">
        <v>6</v>
      </c>
      <c r="BU20" s="199" t="s">
        <v>31</v>
      </c>
      <c r="BV20" s="17" t="s">
        <v>5</v>
      </c>
      <c r="BW20" s="14" t="s">
        <v>3</v>
      </c>
      <c r="BX20" s="10"/>
      <c r="BY20" s="228" t="s">
        <v>142</v>
      </c>
      <c r="CA20" s="11"/>
      <c r="CB20" s="21" t="s">
        <v>9</v>
      </c>
      <c r="CC20" s="27" t="s">
        <v>8</v>
      </c>
      <c r="CD20" s="19" t="s">
        <v>7</v>
      </c>
      <c r="CE20" s="18" t="s">
        <v>6</v>
      </c>
      <c r="CF20" s="17" t="s">
        <v>5</v>
      </c>
      <c r="CG20" s="16" t="s">
        <v>4</v>
      </c>
      <c r="CH20" s="199" t="s">
        <v>31</v>
      </c>
      <c r="CI20" s="10"/>
      <c r="CJ20" s="228" t="s">
        <v>151</v>
      </c>
      <c r="CM20" s="11"/>
      <c r="CN20" s="27" t="s">
        <v>8</v>
      </c>
      <c r="CO20" s="19" t="s">
        <v>7</v>
      </c>
      <c r="CP20" s="18" t="s">
        <v>6</v>
      </c>
      <c r="CQ20" s="199" t="s">
        <v>31</v>
      </c>
      <c r="CR20" s="17" t="s">
        <v>5</v>
      </c>
      <c r="CS20" s="16" t="s">
        <v>4</v>
      </c>
      <c r="CT20" s="14" t="s">
        <v>3</v>
      </c>
      <c r="CU20" s="10"/>
      <c r="CV20" s="228"/>
      <c r="CX20" s="11"/>
      <c r="CY20" s="21" t="s">
        <v>9</v>
      </c>
      <c r="CZ20" s="19" t="s">
        <v>7</v>
      </c>
      <c r="DA20" s="18" t="s">
        <v>6</v>
      </c>
      <c r="DB20" s="199" t="s">
        <v>31</v>
      </c>
      <c r="DC20" s="17" t="s">
        <v>5</v>
      </c>
      <c r="DD20" s="16" t="s">
        <v>4</v>
      </c>
      <c r="DE20" s="14" t="s">
        <v>3</v>
      </c>
      <c r="DF20" s="10"/>
      <c r="DG20" s="228"/>
      <c r="DI20" s="11"/>
      <c r="DJ20" s="21" t="s">
        <v>9</v>
      </c>
      <c r="DK20" s="27" t="s">
        <v>8</v>
      </c>
      <c r="DL20" s="18" t="s">
        <v>6</v>
      </c>
      <c r="DM20" s="199" t="s">
        <v>31</v>
      </c>
      <c r="DN20" s="17" t="s">
        <v>5</v>
      </c>
      <c r="DO20" s="16" t="s">
        <v>4</v>
      </c>
      <c r="DP20" s="14" t="s">
        <v>3</v>
      </c>
      <c r="DQ20" s="10"/>
      <c r="DR20" s="228"/>
      <c r="DT20" s="11"/>
      <c r="DU20" s="21" t="s">
        <v>9</v>
      </c>
      <c r="DV20" s="27" t="s">
        <v>8</v>
      </c>
      <c r="DW20" s="19" t="s">
        <v>7</v>
      </c>
      <c r="DX20" s="199" t="s">
        <v>31</v>
      </c>
      <c r="DY20" s="17" t="s">
        <v>5</v>
      </c>
      <c r="DZ20" s="16" t="s">
        <v>4</v>
      </c>
      <c r="EA20" s="14" t="s">
        <v>3</v>
      </c>
      <c r="EB20" s="10"/>
      <c r="EC20" s="228"/>
      <c r="EE20" s="11"/>
      <c r="EF20" s="21" t="s">
        <v>9</v>
      </c>
      <c r="EG20" s="27" t="s">
        <v>8</v>
      </c>
      <c r="EH20" s="19" t="s">
        <v>7</v>
      </c>
      <c r="EI20" s="18" t="s">
        <v>6</v>
      </c>
      <c r="EJ20" s="17" t="s">
        <v>5</v>
      </c>
      <c r="EK20" s="16" t="s">
        <v>4</v>
      </c>
      <c r="EL20" s="14" t="s">
        <v>3</v>
      </c>
      <c r="EM20" s="10"/>
      <c r="EN20" s="228"/>
      <c r="EP20" s="11"/>
      <c r="EQ20" s="21" t="s">
        <v>9</v>
      </c>
      <c r="ER20" s="27" t="s">
        <v>8</v>
      </c>
      <c r="ES20" s="19" t="s">
        <v>7</v>
      </c>
      <c r="ET20" s="18" t="s">
        <v>6</v>
      </c>
      <c r="EU20" s="199" t="s">
        <v>31</v>
      </c>
      <c r="EV20" s="16" t="s">
        <v>4</v>
      </c>
      <c r="EW20" s="14" t="s">
        <v>3</v>
      </c>
      <c r="EX20" s="10"/>
      <c r="EY20" s="228"/>
      <c r="FA20" s="11"/>
      <c r="FB20" s="21" t="s">
        <v>9</v>
      </c>
      <c r="FC20" s="27" t="s">
        <v>8</v>
      </c>
      <c r="FD20" s="19" t="s">
        <v>7</v>
      </c>
      <c r="FE20" s="18" t="s">
        <v>6</v>
      </c>
      <c r="FF20" s="199" t="s">
        <v>31</v>
      </c>
      <c r="FG20" s="17" t="s">
        <v>5</v>
      </c>
      <c r="FH20" s="14" t="s">
        <v>3</v>
      </c>
      <c r="FI20" s="10"/>
      <c r="FJ20" s="228"/>
      <c r="FL20" s="11"/>
      <c r="FM20" s="21" t="s">
        <v>9</v>
      </c>
      <c r="FN20" s="27" t="s">
        <v>8</v>
      </c>
      <c r="FO20" s="19" t="s">
        <v>7</v>
      </c>
      <c r="FP20" s="18" t="s">
        <v>6</v>
      </c>
      <c r="FQ20" s="17" t="s">
        <v>5</v>
      </c>
      <c r="FR20" s="16" t="s">
        <v>4</v>
      </c>
      <c r="FS20" s="199" t="s">
        <v>31</v>
      </c>
      <c r="FT20" s="10"/>
      <c r="FU20" s="228"/>
      <c r="FX20" s="11"/>
      <c r="FY20" s="27" t="s">
        <v>8</v>
      </c>
      <c r="FZ20" s="19" t="s">
        <v>7</v>
      </c>
      <c r="GA20" s="18" t="s">
        <v>6</v>
      </c>
      <c r="GB20" s="199" t="s">
        <v>31</v>
      </c>
      <c r="GC20" s="17" t="s">
        <v>5</v>
      </c>
      <c r="GD20" s="16" t="s">
        <v>4</v>
      </c>
      <c r="GE20" s="14" t="s">
        <v>3</v>
      </c>
      <c r="GF20" s="10"/>
      <c r="GG20" s="228"/>
      <c r="GI20" s="11"/>
      <c r="GJ20" s="21" t="s">
        <v>9</v>
      </c>
      <c r="GK20" s="19" t="s">
        <v>7</v>
      </c>
      <c r="GL20" s="18" t="s">
        <v>6</v>
      </c>
      <c r="GM20" s="199" t="s">
        <v>31</v>
      </c>
      <c r="GN20" s="17" t="s">
        <v>5</v>
      </c>
      <c r="GO20" s="16" t="s">
        <v>4</v>
      </c>
      <c r="GP20" s="14" t="s">
        <v>3</v>
      </c>
      <c r="GQ20" s="10"/>
      <c r="GR20" s="228"/>
      <c r="GT20" s="11"/>
      <c r="GU20" s="21" t="s">
        <v>9</v>
      </c>
      <c r="GV20" s="27" t="s">
        <v>8</v>
      </c>
      <c r="GW20" s="18" t="s">
        <v>6</v>
      </c>
      <c r="GX20" s="199" t="s">
        <v>31</v>
      </c>
      <c r="GY20" s="17" t="s">
        <v>5</v>
      </c>
      <c r="GZ20" s="16" t="s">
        <v>4</v>
      </c>
      <c r="HA20" s="14" t="s">
        <v>3</v>
      </c>
      <c r="HB20" s="10"/>
      <c r="HC20" s="228"/>
      <c r="HE20" s="11"/>
      <c r="HF20" s="21" t="s">
        <v>9</v>
      </c>
      <c r="HG20" s="27" t="s">
        <v>8</v>
      </c>
      <c r="HH20" s="19" t="s">
        <v>7</v>
      </c>
      <c r="HI20" s="199" t="s">
        <v>31</v>
      </c>
      <c r="HJ20" s="17" t="s">
        <v>5</v>
      </c>
      <c r="HK20" s="16" t="s">
        <v>4</v>
      </c>
      <c r="HL20" s="14" t="s">
        <v>3</v>
      </c>
      <c r="HM20" s="10"/>
      <c r="HN20" s="228"/>
      <c r="HP20" s="11"/>
      <c r="HQ20" s="21" t="s">
        <v>9</v>
      </c>
      <c r="HR20" s="27" t="s">
        <v>8</v>
      </c>
      <c r="HS20" s="19" t="s">
        <v>7</v>
      </c>
      <c r="HT20" s="18" t="s">
        <v>6</v>
      </c>
      <c r="HU20" s="17" t="s">
        <v>5</v>
      </c>
      <c r="HV20" s="16" t="s">
        <v>4</v>
      </c>
      <c r="HW20" s="14" t="s">
        <v>3</v>
      </c>
      <c r="HX20" s="10"/>
      <c r="HY20" s="228"/>
      <c r="IA20" s="11"/>
      <c r="IB20" s="21" t="s">
        <v>9</v>
      </c>
      <c r="IC20" s="27" t="s">
        <v>8</v>
      </c>
      <c r="ID20" s="19" t="s">
        <v>7</v>
      </c>
      <c r="IE20" s="18" t="s">
        <v>6</v>
      </c>
      <c r="IF20" s="199" t="s">
        <v>31</v>
      </c>
      <c r="IG20" s="16" t="s">
        <v>4</v>
      </c>
      <c r="IH20" s="14" t="s">
        <v>3</v>
      </c>
      <c r="II20" s="10"/>
      <c r="IJ20" s="228"/>
      <c r="IL20" s="11"/>
      <c r="IM20" s="21" t="s">
        <v>9</v>
      </c>
      <c r="IN20" s="27" t="s">
        <v>8</v>
      </c>
      <c r="IO20" s="19" t="s">
        <v>7</v>
      </c>
      <c r="IP20" s="18" t="s">
        <v>6</v>
      </c>
      <c r="IQ20" s="199" t="s">
        <v>31</v>
      </c>
      <c r="IR20" s="17" t="s">
        <v>5</v>
      </c>
      <c r="IS20" s="14" t="s">
        <v>3</v>
      </c>
      <c r="IT20" s="10"/>
      <c r="IU20" s="228"/>
      <c r="IW20" s="11"/>
      <c r="IX20" s="21" t="s">
        <v>9</v>
      </c>
      <c r="IY20" s="27" t="s">
        <v>8</v>
      </c>
      <c r="IZ20" s="19" t="s">
        <v>7</v>
      </c>
      <c r="JA20" s="18" t="s">
        <v>6</v>
      </c>
      <c r="JB20" s="17" t="s">
        <v>5</v>
      </c>
      <c r="JC20" s="16" t="s">
        <v>4</v>
      </c>
      <c r="JD20" s="199" t="s">
        <v>31</v>
      </c>
      <c r="JE20" s="10"/>
      <c r="JF20" s="228"/>
    </row>
    <row r="21" spans="1:266" ht="15.75" thickBot="1" x14ac:dyDescent="0.3">
      <c r="B21" s="22" t="s">
        <v>257</v>
      </c>
      <c r="C21" s="146" t="s">
        <v>9</v>
      </c>
      <c r="D21" s="146" t="s">
        <v>9</v>
      </c>
      <c r="E21" s="146" t="s">
        <v>9</v>
      </c>
      <c r="F21" s="146" t="s">
        <v>9</v>
      </c>
      <c r="G21" s="146" t="s">
        <v>9</v>
      </c>
      <c r="H21" s="146" t="s">
        <v>9</v>
      </c>
      <c r="I21" s="146" t="s">
        <v>9</v>
      </c>
      <c r="J21" s="10"/>
      <c r="K21" s="234" t="s">
        <v>9</v>
      </c>
      <c r="M21" s="22" t="s">
        <v>257</v>
      </c>
      <c r="N21" s="145" t="s">
        <v>8</v>
      </c>
      <c r="O21" s="145" t="s">
        <v>8</v>
      </c>
      <c r="P21" s="145" t="s">
        <v>8</v>
      </c>
      <c r="Q21" s="145" t="s">
        <v>8</v>
      </c>
      <c r="R21" s="145" t="s">
        <v>8</v>
      </c>
      <c r="S21" s="145" t="s">
        <v>8</v>
      </c>
      <c r="T21" s="145" t="s">
        <v>8</v>
      </c>
      <c r="U21" s="10"/>
      <c r="V21" s="145" t="s">
        <v>8</v>
      </c>
      <c r="X21" s="22" t="s">
        <v>257</v>
      </c>
      <c r="Y21" s="149" t="s">
        <v>7</v>
      </c>
      <c r="Z21" s="149" t="s">
        <v>7</v>
      </c>
      <c r="AA21" s="149" t="s">
        <v>7</v>
      </c>
      <c r="AB21" s="149" t="s">
        <v>7</v>
      </c>
      <c r="AC21" s="149" t="s">
        <v>7</v>
      </c>
      <c r="AD21" s="149" t="s">
        <v>7</v>
      </c>
      <c r="AE21" s="144" t="s">
        <v>7</v>
      </c>
      <c r="AF21" s="10"/>
      <c r="AG21" s="144" t="s">
        <v>7</v>
      </c>
      <c r="AI21" s="22" t="s">
        <v>257</v>
      </c>
      <c r="AJ21" s="195" t="s">
        <v>6</v>
      </c>
      <c r="AK21" s="195" t="s">
        <v>6</v>
      </c>
      <c r="AL21" s="195" t="s">
        <v>6</v>
      </c>
      <c r="AM21" s="195" t="s">
        <v>6</v>
      </c>
      <c r="AN21" s="195" t="s">
        <v>6</v>
      </c>
      <c r="AO21" s="195" t="s">
        <v>6</v>
      </c>
      <c r="AP21" s="195" t="s">
        <v>6</v>
      </c>
      <c r="AQ21" s="10"/>
      <c r="AR21" s="195" t="s">
        <v>6</v>
      </c>
      <c r="AT21" s="22" t="s">
        <v>257</v>
      </c>
      <c r="AU21" s="197" t="s">
        <v>31</v>
      </c>
      <c r="AV21" s="197" t="s">
        <v>31</v>
      </c>
      <c r="AW21" s="197" t="s">
        <v>31</v>
      </c>
      <c r="AX21" s="197" t="s">
        <v>31</v>
      </c>
      <c r="AY21" s="197" t="s">
        <v>31</v>
      </c>
      <c r="AZ21" s="197" t="s">
        <v>31</v>
      </c>
      <c r="BA21" s="197" t="s">
        <v>31</v>
      </c>
      <c r="BB21" s="10"/>
      <c r="BC21" s="197" t="s">
        <v>31</v>
      </c>
      <c r="BE21" s="22" t="s">
        <v>257</v>
      </c>
      <c r="BF21" s="155" t="s">
        <v>134</v>
      </c>
      <c r="BG21" s="155" t="s">
        <v>134</v>
      </c>
      <c r="BH21" s="155" t="s">
        <v>134</v>
      </c>
      <c r="BI21" s="155" t="s">
        <v>134</v>
      </c>
      <c r="BJ21" s="155" t="s">
        <v>134</v>
      </c>
      <c r="BK21" s="155" t="s">
        <v>134</v>
      </c>
      <c r="BL21" s="155" t="s">
        <v>134</v>
      </c>
      <c r="BM21" s="10"/>
      <c r="BN21" s="155" t="s">
        <v>134</v>
      </c>
      <c r="BP21" s="22" t="s">
        <v>257</v>
      </c>
      <c r="BQ21" s="150" t="s">
        <v>4</v>
      </c>
      <c r="BR21" s="150" t="s">
        <v>4</v>
      </c>
      <c r="BS21" s="150" t="s">
        <v>4</v>
      </c>
      <c r="BT21" s="150" t="s">
        <v>4</v>
      </c>
      <c r="BU21" s="150" t="s">
        <v>4</v>
      </c>
      <c r="BV21" s="150" t="s">
        <v>4</v>
      </c>
      <c r="BW21" s="150" t="s">
        <v>4</v>
      </c>
      <c r="BX21" s="10"/>
      <c r="BY21" s="150" t="s">
        <v>4</v>
      </c>
      <c r="CA21" s="22" t="s">
        <v>257</v>
      </c>
      <c r="CB21" s="177" t="s">
        <v>3</v>
      </c>
      <c r="CC21" s="177" t="s">
        <v>3</v>
      </c>
      <c r="CD21" s="177" t="s">
        <v>3</v>
      </c>
      <c r="CE21" s="177" t="s">
        <v>3</v>
      </c>
      <c r="CF21" s="177" t="s">
        <v>3</v>
      </c>
      <c r="CG21" s="177" t="s">
        <v>3</v>
      </c>
      <c r="CH21" s="177" t="s">
        <v>3</v>
      </c>
      <c r="CI21" s="10"/>
      <c r="CJ21" s="177" t="s">
        <v>3</v>
      </c>
      <c r="CM21" s="22" t="s">
        <v>322</v>
      </c>
      <c r="CN21" s="146" t="s">
        <v>9</v>
      </c>
      <c r="CO21" s="146" t="s">
        <v>9</v>
      </c>
      <c r="CP21" s="146" t="s">
        <v>9</v>
      </c>
      <c r="CQ21" s="146" t="s">
        <v>9</v>
      </c>
      <c r="CR21" s="146" t="s">
        <v>9</v>
      </c>
      <c r="CS21" s="146" t="s">
        <v>9</v>
      </c>
      <c r="CT21" s="146" t="s">
        <v>9</v>
      </c>
      <c r="CU21" s="10"/>
      <c r="CV21" s="234" t="s">
        <v>9</v>
      </c>
      <c r="CX21" s="22" t="s">
        <v>322</v>
      </c>
      <c r="CY21" s="145" t="s">
        <v>8</v>
      </c>
      <c r="CZ21" s="145" t="s">
        <v>8</v>
      </c>
      <c r="DA21" s="145" t="s">
        <v>8</v>
      </c>
      <c r="DB21" s="145" t="s">
        <v>8</v>
      </c>
      <c r="DC21" s="145" t="s">
        <v>8</v>
      </c>
      <c r="DD21" s="145" t="s">
        <v>8</v>
      </c>
      <c r="DE21" s="145" t="s">
        <v>8</v>
      </c>
      <c r="DF21" s="10"/>
      <c r="DG21" s="145" t="s">
        <v>8</v>
      </c>
      <c r="DI21" s="22" t="s">
        <v>322</v>
      </c>
      <c r="DJ21" s="149" t="s">
        <v>7</v>
      </c>
      <c r="DK21" s="149" t="s">
        <v>7</v>
      </c>
      <c r="DL21" s="149" t="s">
        <v>7</v>
      </c>
      <c r="DM21" s="149" t="s">
        <v>7</v>
      </c>
      <c r="DN21" s="149" t="s">
        <v>7</v>
      </c>
      <c r="DO21" s="149" t="s">
        <v>7</v>
      </c>
      <c r="DP21" s="144" t="s">
        <v>7</v>
      </c>
      <c r="DQ21" s="10"/>
      <c r="DR21" s="144" t="s">
        <v>7</v>
      </c>
      <c r="DT21" s="22" t="s">
        <v>322</v>
      </c>
      <c r="DU21" s="195" t="s">
        <v>6</v>
      </c>
      <c r="DV21" s="195" t="s">
        <v>6</v>
      </c>
      <c r="DW21" s="195" t="s">
        <v>6</v>
      </c>
      <c r="DX21" s="195" t="s">
        <v>6</v>
      </c>
      <c r="DY21" s="195" t="s">
        <v>6</v>
      </c>
      <c r="DZ21" s="195" t="s">
        <v>6</v>
      </c>
      <c r="EA21" s="195" t="s">
        <v>6</v>
      </c>
      <c r="EB21" s="10"/>
      <c r="EC21" s="195" t="s">
        <v>6</v>
      </c>
      <c r="EE21" s="22" t="s">
        <v>322</v>
      </c>
      <c r="EF21" s="197" t="s">
        <v>31</v>
      </c>
      <c r="EG21" s="197" t="s">
        <v>31</v>
      </c>
      <c r="EH21" s="197" t="s">
        <v>31</v>
      </c>
      <c r="EI21" s="197" t="s">
        <v>31</v>
      </c>
      <c r="EJ21" s="197" t="s">
        <v>31</v>
      </c>
      <c r="EK21" s="197" t="s">
        <v>31</v>
      </c>
      <c r="EL21" s="197" t="s">
        <v>31</v>
      </c>
      <c r="EM21" s="10"/>
      <c r="EN21" s="197" t="s">
        <v>31</v>
      </c>
      <c r="EP21" s="22" t="s">
        <v>322</v>
      </c>
      <c r="EQ21" s="155" t="s">
        <v>134</v>
      </c>
      <c r="ER21" s="155" t="s">
        <v>134</v>
      </c>
      <c r="ES21" s="155" t="s">
        <v>134</v>
      </c>
      <c r="ET21" s="155" t="s">
        <v>134</v>
      </c>
      <c r="EU21" s="155" t="s">
        <v>134</v>
      </c>
      <c r="EV21" s="155" t="s">
        <v>134</v>
      </c>
      <c r="EW21" s="155" t="s">
        <v>134</v>
      </c>
      <c r="EX21" s="10"/>
      <c r="EY21" s="155" t="s">
        <v>134</v>
      </c>
      <c r="FA21" s="22" t="s">
        <v>322</v>
      </c>
      <c r="FB21" s="150" t="s">
        <v>4</v>
      </c>
      <c r="FC21" s="150" t="s">
        <v>4</v>
      </c>
      <c r="FD21" s="150" t="s">
        <v>4</v>
      </c>
      <c r="FE21" s="150" t="s">
        <v>4</v>
      </c>
      <c r="FF21" s="150" t="s">
        <v>4</v>
      </c>
      <c r="FG21" s="150" t="s">
        <v>4</v>
      </c>
      <c r="FH21" s="150" t="s">
        <v>4</v>
      </c>
      <c r="FI21" s="10"/>
      <c r="FJ21" s="150" t="s">
        <v>4</v>
      </c>
      <c r="FL21" s="22" t="s">
        <v>322</v>
      </c>
      <c r="FM21" s="177" t="s">
        <v>3</v>
      </c>
      <c r="FN21" s="177" t="s">
        <v>3</v>
      </c>
      <c r="FO21" s="177" t="s">
        <v>3</v>
      </c>
      <c r="FP21" s="177" t="s">
        <v>3</v>
      </c>
      <c r="FQ21" s="177" t="s">
        <v>3</v>
      </c>
      <c r="FR21" s="177" t="s">
        <v>3</v>
      </c>
      <c r="FS21" s="177" t="s">
        <v>3</v>
      </c>
      <c r="FT21" s="10"/>
      <c r="FU21" s="177" t="s">
        <v>3</v>
      </c>
      <c r="FX21" s="22" t="s">
        <v>10</v>
      </c>
      <c r="FY21" s="146" t="s">
        <v>9</v>
      </c>
      <c r="FZ21" s="146" t="s">
        <v>9</v>
      </c>
      <c r="GA21" s="146" t="s">
        <v>9</v>
      </c>
      <c r="GB21" s="146" t="s">
        <v>9</v>
      </c>
      <c r="GC21" s="146" t="s">
        <v>9</v>
      </c>
      <c r="GD21" s="146" t="s">
        <v>9</v>
      </c>
      <c r="GE21" s="146" t="s">
        <v>9</v>
      </c>
      <c r="GF21" s="10"/>
      <c r="GG21" s="234" t="s">
        <v>9</v>
      </c>
      <c r="GI21" s="22" t="s">
        <v>10</v>
      </c>
      <c r="GJ21" s="145" t="s">
        <v>8</v>
      </c>
      <c r="GK21" s="145" t="s">
        <v>8</v>
      </c>
      <c r="GL21" s="145" t="s">
        <v>8</v>
      </c>
      <c r="GM21" s="145" t="s">
        <v>8</v>
      </c>
      <c r="GN21" s="145" t="s">
        <v>8</v>
      </c>
      <c r="GO21" s="145" t="s">
        <v>8</v>
      </c>
      <c r="GP21" s="145" t="s">
        <v>8</v>
      </c>
      <c r="GQ21" s="10"/>
      <c r="GR21" s="145" t="s">
        <v>8</v>
      </c>
      <c r="GT21" s="22" t="s">
        <v>10</v>
      </c>
      <c r="GU21" s="149" t="s">
        <v>7</v>
      </c>
      <c r="GV21" s="149" t="s">
        <v>7</v>
      </c>
      <c r="GW21" s="149" t="s">
        <v>7</v>
      </c>
      <c r="GX21" s="149" t="s">
        <v>7</v>
      </c>
      <c r="GY21" s="149" t="s">
        <v>7</v>
      </c>
      <c r="GZ21" s="149" t="s">
        <v>7</v>
      </c>
      <c r="HA21" s="144" t="s">
        <v>7</v>
      </c>
      <c r="HB21" s="10"/>
      <c r="HC21" s="144" t="s">
        <v>7</v>
      </c>
      <c r="HE21" s="22" t="s">
        <v>10</v>
      </c>
      <c r="HF21" s="195" t="s">
        <v>6</v>
      </c>
      <c r="HG21" s="195" t="s">
        <v>6</v>
      </c>
      <c r="HH21" s="195" t="s">
        <v>6</v>
      </c>
      <c r="HI21" s="195" t="s">
        <v>6</v>
      </c>
      <c r="HJ21" s="195" t="s">
        <v>6</v>
      </c>
      <c r="HK21" s="195" t="s">
        <v>6</v>
      </c>
      <c r="HL21" s="195" t="s">
        <v>6</v>
      </c>
      <c r="HM21" s="10"/>
      <c r="HN21" s="195" t="s">
        <v>6</v>
      </c>
      <c r="HP21" s="22" t="s">
        <v>10</v>
      </c>
      <c r="HQ21" s="197" t="s">
        <v>31</v>
      </c>
      <c r="HR21" s="197" t="s">
        <v>31</v>
      </c>
      <c r="HS21" s="197" t="s">
        <v>31</v>
      </c>
      <c r="HT21" s="197" t="s">
        <v>31</v>
      </c>
      <c r="HU21" s="197" t="s">
        <v>31</v>
      </c>
      <c r="HV21" s="197" t="s">
        <v>31</v>
      </c>
      <c r="HW21" s="197" t="s">
        <v>31</v>
      </c>
      <c r="HX21" s="10"/>
      <c r="HY21" s="197" t="s">
        <v>31</v>
      </c>
      <c r="IA21" s="22" t="s">
        <v>10</v>
      </c>
      <c r="IB21" s="155" t="s">
        <v>134</v>
      </c>
      <c r="IC21" s="155" t="s">
        <v>134</v>
      </c>
      <c r="ID21" s="155" t="s">
        <v>134</v>
      </c>
      <c r="IE21" s="155" t="s">
        <v>134</v>
      </c>
      <c r="IF21" s="155" t="s">
        <v>134</v>
      </c>
      <c r="IG21" s="155" t="s">
        <v>134</v>
      </c>
      <c r="IH21" s="155" t="s">
        <v>134</v>
      </c>
      <c r="II21" s="10"/>
      <c r="IJ21" s="155" t="s">
        <v>134</v>
      </c>
      <c r="IL21" s="22" t="s">
        <v>10</v>
      </c>
      <c r="IM21" s="150" t="s">
        <v>4</v>
      </c>
      <c r="IN21" s="150" t="s">
        <v>4</v>
      </c>
      <c r="IO21" s="150" t="s">
        <v>4</v>
      </c>
      <c r="IP21" s="150" t="s">
        <v>4</v>
      </c>
      <c r="IQ21" s="150" t="s">
        <v>4</v>
      </c>
      <c r="IR21" s="150" t="s">
        <v>4</v>
      </c>
      <c r="IS21" s="150" t="s">
        <v>4</v>
      </c>
      <c r="IT21" s="10"/>
      <c r="IU21" s="150" t="s">
        <v>4</v>
      </c>
      <c r="IW21" s="22" t="s">
        <v>10</v>
      </c>
      <c r="IX21" s="177" t="s">
        <v>3</v>
      </c>
      <c r="IY21" s="177" t="s">
        <v>3</v>
      </c>
      <c r="IZ21" s="177" t="s">
        <v>3</v>
      </c>
      <c r="JA21" s="177" t="s">
        <v>3</v>
      </c>
      <c r="JB21" s="177" t="s">
        <v>3</v>
      </c>
      <c r="JC21" s="177" t="s">
        <v>3</v>
      </c>
      <c r="JD21" s="177" t="s">
        <v>3</v>
      </c>
      <c r="JE21" s="10"/>
      <c r="JF21" s="177" t="s">
        <v>3</v>
      </c>
    </row>
    <row r="22" spans="1:266" ht="15.75" thickBot="1" x14ac:dyDescent="0.3">
      <c r="B22" s="8"/>
      <c r="C22" s="143">
        <v>73</v>
      </c>
      <c r="D22" s="143">
        <v>19</v>
      </c>
      <c r="E22" s="143">
        <v>70</v>
      </c>
      <c r="F22" s="143">
        <v>90</v>
      </c>
      <c r="G22" s="143">
        <v>5</v>
      </c>
      <c r="H22" s="231">
        <v>0</v>
      </c>
      <c r="I22" s="231">
        <v>25</v>
      </c>
      <c r="J22" s="240">
        <v>-371</v>
      </c>
      <c r="K22" s="237">
        <v>232</v>
      </c>
      <c r="M22" s="11"/>
      <c r="N22" s="231">
        <v>73</v>
      </c>
      <c r="O22" s="231">
        <v>44</v>
      </c>
      <c r="P22" s="143">
        <v>8</v>
      </c>
      <c r="Q22" s="143">
        <v>20</v>
      </c>
      <c r="R22" s="231">
        <v>100</v>
      </c>
      <c r="S22" s="231">
        <v>116</v>
      </c>
      <c r="T22" s="231">
        <v>125</v>
      </c>
      <c r="U22" s="240">
        <v>-78</v>
      </c>
      <c r="V22" s="231">
        <v>430</v>
      </c>
      <c r="X22" s="11"/>
      <c r="Y22" s="231">
        <v>19</v>
      </c>
      <c r="Z22" s="143">
        <v>44</v>
      </c>
      <c r="AA22" s="143">
        <v>74</v>
      </c>
      <c r="AB22" s="143">
        <v>97</v>
      </c>
      <c r="AC22" s="231">
        <v>17</v>
      </c>
      <c r="AD22" s="231">
        <v>31</v>
      </c>
      <c r="AE22" s="231">
        <v>57</v>
      </c>
      <c r="AF22" s="240">
        <v>224</v>
      </c>
      <c r="AG22" s="143">
        <v>91</v>
      </c>
      <c r="AI22" s="11"/>
      <c r="AJ22" s="231">
        <v>70</v>
      </c>
      <c r="AK22" s="231">
        <v>8</v>
      </c>
      <c r="AL22" s="231">
        <v>74</v>
      </c>
      <c r="AM22" s="143">
        <v>11</v>
      </c>
      <c r="AN22" s="231">
        <v>43</v>
      </c>
      <c r="AO22" s="231">
        <v>45</v>
      </c>
      <c r="AP22" s="231">
        <v>66</v>
      </c>
      <c r="AQ22" s="240">
        <v>150</v>
      </c>
      <c r="AR22" s="231">
        <v>295</v>
      </c>
      <c r="AT22" s="11"/>
      <c r="AU22" s="231">
        <v>90</v>
      </c>
      <c r="AV22" s="231">
        <v>20</v>
      </c>
      <c r="AW22" s="231">
        <v>97</v>
      </c>
      <c r="AX22" s="231">
        <v>11</v>
      </c>
      <c r="AY22" s="231">
        <v>55</v>
      </c>
      <c r="AZ22" s="231">
        <v>58</v>
      </c>
      <c r="BA22" s="231">
        <v>83</v>
      </c>
      <c r="BB22" s="240">
        <v>376</v>
      </c>
      <c r="BC22" s="231">
        <v>414</v>
      </c>
      <c r="BE22" s="11"/>
      <c r="BF22" s="231">
        <v>5</v>
      </c>
      <c r="BG22" s="143">
        <v>100</v>
      </c>
      <c r="BH22" s="143">
        <v>17</v>
      </c>
      <c r="BI22" s="143">
        <v>43</v>
      </c>
      <c r="BJ22" s="143">
        <v>55</v>
      </c>
      <c r="BK22" s="231">
        <v>8</v>
      </c>
      <c r="BL22" s="231">
        <v>22</v>
      </c>
      <c r="BM22" s="240">
        <v>-116</v>
      </c>
      <c r="BN22" s="143">
        <v>180</v>
      </c>
      <c r="BP22" s="11"/>
      <c r="BQ22" s="143">
        <v>0</v>
      </c>
      <c r="BR22" s="143">
        <v>116</v>
      </c>
      <c r="BS22" s="143">
        <v>31</v>
      </c>
      <c r="BT22" s="143">
        <v>45</v>
      </c>
      <c r="BU22" s="143">
        <v>58</v>
      </c>
      <c r="BV22" s="143">
        <v>8</v>
      </c>
      <c r="BW22" s="231">
        <v>15</v>
      </c>
      <c r="BX22" s="240">
        <v>309</v>
      </c>
      <c r="BY22" s="143">
        <v>243</v>
      </c>
      <c r="CA22" s="11"/>
      <c r="CB22" s="143">
        <v>25</v>
      </c>
      <c r="CC22" s="143">
        <v>125</v>
      </c>
      <c r="CD22" s="143">
        <v>57</v>
      </c>
      <c r="CE22" s="143">
        <v>66</v>
      </c>
      <c r="CF22" s="143">
        <v>22</v>
      </c>
      <c r="CG22" s="143">
        <v>15</v>
      </c>
      <c r="CH22" s="143">
        <v>83</v>
      </c>
      <c r="CI22" s="240">
        <v>-494</v>
      </c>
      <c r="CJ22" s="143">
        <v>393</v>
      </c>
      <c r="CM22" s="8"/>
      <c r="CN22" s="229"/>
      <c r="CO22" s="229"/>
      <c r="CP22" s="229"/>
      <c r="CQ22" s="229"/>
      <c r="CR22" s="229"/>
      <c r="CS22" s="229"/>
      <c r="CT22" s="229"/>
      <c r="CU22" s="241"/>
      <c r="CV22" s="236"/>
      <c r="CX22" s="8"/>
      <c r="CY22" s="229"/>
      <c r="CZ22" s="229"/>
      <c r="DA22" s="229"/>
      <c r="DB22" s="229"/>
      <c r="DC22" s="229"/>
      <c r="DD22" s="229"/>
      <c r="DE22" s="229"/>
      <c r="DF22" s="241"/>
      <c r="DG22" s="229"/>
      <c r="DI22" s="8"/>
      <c r="DJ22" s="229"/>
      <c r="DK22" s="229"/>
      <c r="DL22" s="229"/>
      <c r="DM22" s="229"/>
      <c r="DN22" s="229"/>
      <c r="DO22" s="229"/>
      <c r="DP22" s="229"/>
      <c r="DQ22" s="241"/>
      <c r="DR22" s="229"/>
      <c r="DT22" s="8"/>
      <c r="DU22" s="229"/>
      <c r="DV22" s="229"/>
      <c r="DW22" s="229"/>
      <c r="DX22" s="229"/>
      <c r="DY22" s="229"/>
      <c r="DZ22" s="229"/>
      <c r="EA22" s="229"/>
      <c r="EB22" s="241"/>
      <c r="EC22" s="229"/>
      <c r="EE22" s="8"/>
      <c r="EF22" s="229"/>
      <c r="EG22" s="229"/>
      <c r="EH22" s="229"/>
      <c r="EI22" s="229"/>
      <c r="EJ22" s="229"/>
      <c r="EK22" s="229"/>
      <c r="EL22" s="229"/>
      <c r="EM22" s="241"/>
      <c r="EN22" s="229"/>
      <c r="EP22" s="8"/>
      <c r="EQ22" s="229"/>
      <c r="ER22" s="229"/>
      <c r="ES22" s="229"/>
      <c r="ET22" s="229"/>
      <c r="EU22" s="229"/>
      <c r="EV22" s="229"/>
      <c r="EW22" s="229"/>
      <c r="EX22" s="241"/>
      <c r="EY22" s="229"/>
      <c r="FA22" s="8"/>
      <c r="FB22" s="229"/>
      <c r="FC22" s="229"/>
      <c r="FD22" s="229"/>
      <c r="FE22" s="229"/>
      <c r="FF22" s="229"/>
      <c r="FG22" s="229"/>
      <c r="FH22" s="229"/>
      <c r="FI22" s="241"/>
      <c r="FJ22" s="229"/>
      <c r="FL22" s="8"/>
      <c r="FM22" s="229"/>
      <c r="FN22" s="229"/>
      <c r="FO22" s="229"/>
      <c r="FP22" s="229"/>
      <c r="FQ22" s="229"/>
      <c r="FR22" s="229"/>
      <c r="FS22" s="229"/>
      <c r="FT22" s="241"/>
      <c r="FU22" s="229"/>
      <c r="FX22" s="8"/>
      <c r="FY22" s="229"/>
      <c r="FZ22" s="229"/>
      <c r="GA22" s="229"/>
      <c r="GB22" s="229"/>
      <c r="GC22" s="229"/>
      <c r="GD22" s="229"/>
      <c r="GE22" s="229"/>
      <c r="GF22" s="241"/>
      <c r="GG22" s="236"/>
      <c r="GI22" s="8"/>
      <c r="GJ22" s="229"/>
      <c r="GK22" s="229"/>
      <c r="GL22" s="229"/>
      <c r="GM22" s="229"/>
      <c r="GN22" s="229"/>
      <c r="GO22" s="229"/>
      <c r="GP22" s="229"/>
      <c r="GQ22" s="241"/>
      <c r="GR22" s="229"/>
      <c r="GT22" s="8"/>
      <c r="GU22" s="229"/>
      <c r="GV22" s="229"/>
      <c r="GW22" s="229"/>
      <c r="GX22" s="229"/>
      <c r="GY22" s="229"/>
      <c r="GZ22" s="229"/>
      <c r="HA22" s="229"/>
      <c r="HB22" s="241"/>
      <c r="HC22" s="229"/>
      <c r="HE22" s="8"/>
      <c r="HF22" s="229"/>
      <c r="HG22" s="229"/>
      <c r="HH22" s="229"/>
      <c r="HI22" s="229"/>
      <c r="HJ22" s="229"/>
      <c r="HK22" s="229"/>
      <c r="HL22" s="229"/>
      <c r="HM22" s="241"/>
      <c r="HN22" s="229"/>
      <c r="HP22" s="8" t="s">
        <v>0</v>
      </c>
      <c r="HQ22" s="229"/>
      <c r="HR22" s="229"/>
      <c r="HS22" s="229"/>
      <c r="HT22" s="229"/>
      <c r="HU22" s="229"/>
      <c r="HV22" s="229"/>
      <c r="HW22" s="229"/>
      <c r="HX22" s="241"/>
      <c r="HY22" s="229"/>
      <c r="IA22" s="8"/>
      <c r="IB22" s="229"/>
      <c r="IC22" s="229"/>
      <c r="ID22" s="229"/>
      <c r="IE22" s="229"/>
      <c r="IF22" s="229"/>
      <c r="IG22" s="229"/>
      <c r="IH22" s="229"/>
      <c r="II22" s="241"/>
      <c r="IJ22" s="229"/>
      <c r="IL22" s="8"/>
      <c r="IM22" s="229"/>
      <c r="IN22" s="229"/>
      <c r="IO22" s="229"/>
      <c r="IP22" s="229"/>
      <c r="IQ22" s="229"/>
      <c r="IR22" s="229"/>
      <c r="IS22" s="229"/>
      <c r="IT22" s="241"/>
      <c r="IU22" s="229"/>
      <c r="IW22" s="8"/>
      <c r="IX22" s="229"/>
      <c r="IY22" s="229"/>
      <c r="IZ22" s="229"/>
      <c r="JA22" s="229"/>
      <c r="JB22" s="229"/>
      <c r="JC22" s="229"/>
      <c r="JD22" s="229"/>
      <c r="JE22" s="241"/>
      <c r="JF22" s="229"/>
    </row>
    <row r="23" spans="1:266" ht="15.75" thickBot="1" x14ac:dyDescent="0.3">
      <c r="A23" t="s">
        <v>0</v>
      </c>
      <c r="C23" t="s">
        <v>0</v>
      </c>
      <c r="L23" t="s">
        <v>0</v>
      </c>
      <c r="BT23" t="s">
        <v>0</v>
      </c>
      <c r="BZ23" t="s">
        <v>0</v>
      </c>
      <c r="FE23" t="s">
        <v>0</v>
      </c>
      <c r="IP23" t="s">
        <v>0</v>
      </c>
    </row>
    <row r="24" spans="1:266" ht="15.75" thickBot="1" x14ac:dyDescent="0.3">
      <c r="C24" t="s">
        <v>0</v>
      </c>
      <c r="D24" t="s">
        <v>0</v>
      </c>
      <c r="E24" t="s">
        <v>0</v>
      </c>
      <c r="F24" t="s">
        <v>0</v>
      </c>
      <c r="G24" s="21" t="s">
        <v>9</v>
      </c>
      <c r="J24" t="s">
        <v>0</v>
      </c>
      <c r="O24" t="s">
        <v>0</v>
      </c>
      <c r="P24" t="s">
        <v>0</v>
      </c>
      <c r="R24" s="27" t="s">
        <v>8</v>
      </c>
      <c r="U24" t="s">
        <v>0</v>
      </c>
      <c r="W24" t="s">
        <v>0</v>
      </c>
      <c r="Z24" t="s">
        <v>0</v>
      </c>
      <c r="AB24" t="s">
        <v>0</v>
      </c>
      <c r="AC24" s="19" t="s">
        <v>7</v>
      </c>
      <c r="AF24" t="s">
        <v>0</v>
      </c>
      <c r="AL24" t="s">
        <v>0</v>
      </c>
      <c r="AN24" s="18" t="s">
        <v>6</v>
      </c>
      <c r="AQ24" t="s">
        <v>0</v>
      </c>
      <c r="AS24" t="s">
        <v>0</v>
      </c>
      <c r="AX24" t="s">
        <v>0</v>
      </c>
      <c r="AY24" s="199" t="s">
        <v>31</v>
      </c>
      <c r="BB24" t="s">
        <v>0</v>
      </c>
      <c r="BI24" t="s">
        <v>0</v>
      </c>
      <c r="BJ24" s="17" t="s">
        <v>5</v>
      </c>
      <c r="BM24" t="s">
        <v>0</v>
      </c>
      <c r="BR24" t="s">
        <v>0</v>
      </c>
      <c r="BU24" s="16" t="s">
        <v>4</v>
      </c>
      <c r="BV24" t="s">
        <v>0</v>
      </c>
      <c r="BX24" t="s">
        <v>0</v>
      </c>
      <c r="CF24" s="14" t="s">
        <v>3</v>
      </c>
      <c r="CG24" t="s">
        <v>0</v>
      </c>
      <c r="CH24" t="s">
        <v>0</v>
      </c>
      <c r="CI24" t="s">
        <v>0</v>
      </c>
      <c r="CK24" t="s">
        <v>0</v>
      </c>
      <c r="CN24" t="s">
        <v>0</v>
      </c>
      <c r="CO24" t="s">
        <v>0</v>
      </c>
      <c r="CP24" t="s">
        <v>0</v>
      </c>
      <c r="CQ24" t="s">
        <v>0</v>
      </c>
      <c r="CR24" s="21" t="s">
        <v>9</v>
      </c>
      <c r="CU24" t="s">
        <v>0</v>
      </c>
      <c r="CZ24" t="s">
        <v>0</v>
      </c>
      <c r="DA24" t="s">
        <v>0</v>
      </c>
      <c r="DC24" s="27" t="s">
        <v>8</v>
      </c>
      <c r="DF24" t="s">
        <v>0</v>
      </c>
      <c r="DH24" t="s">
        <v>0</v>
      </c>
      <c r="DK24" t="s">
        <v>0</v>
      </c>
      <c r="DM24" t="s">
        <v>0</v>
      </c>
      <c r="DN24" s="19" t="s">
        <v>7</v>
      </c>
      <c r="DQ24" t="s">
        <v>0</v>
      </c>
      <c r="DW24" t="s">
        <v>0</v>
      </c>
      <c r="DY24" s="18" t="s">
        <v>6</v>
      </c>
      <c r="EB24" t="s">
        <v>0</v>
      </c>
      <c r="ED24" t="s">
        <v>0</v>
      </c>
      <c r="EI24" t="s">
        <v>0</v>
      </c>
      <c r="EJ24" s="199" t="s">
        <v>31</v>
      </c>
      <c r="EM24" t="s">
        <v>0</v>
      </c>
      <c r="ET24" t="s">
        <v>0</v>
      </c>
      <c r="EU24" s="17" t="s">
        <v>5</v>
      </c>
      <c r="EX24" t="s">
        <v>0</v>
      </c>
      <c r="FC24" t="s">
        <v>0</v>
      </c>
      <c r="FF24" s="16" t="s">
        <v>4</v>
      </c>
      <c r="FG24" t="s">
        <v>0</v>
      </c>
      <c r="FI24" t="s">
        <v>0</v>
      </c>
      <c r="FQ24" s="14" t="s">
        <v>3</v>
      </c>
      <c r="FR24" t="s">
        <v>0</v>
      </c>
      <c r="FS24" t="s">
        <v>0</v>
      </c>
      <c r="FT24" t="s">
        <v>0</v>
      </c>
      <c r="FY24" t="s">
        <v>0</v>
      </c>
      <c r="FZ24" t="s">
        <v>0</v>
      </c>
      <c r="GA24" t="s">
        <v>0</v>
      </c>
      <c r="GB24" t="s">
        <v>0</v>
      </c>
      <c r="GC24" s="21" t="s">
        <v>9</v>
      </c>
      <c r="GF24" t="s">
        <v>0</v>
      </c>
      <c r="GK24" t="s">
        <v>0</v>
      </c>
      <c r="GL24" t="s">
        <v>0</v>
      </c>
      <c r="GN24" s="27" t="s">
        <v>8</v>
      </c>
      <c r="GQ24" t="s">
        <v>0</v>
      </c>
      <c r="GS24" t="s">
        <v>0</v>
      </c>
      <c r="GV24" t="s">
        <v>0</v>
      </c>
      <c r="GX24" t="s">
        <v>0</v>
      </c>
      <c r="GY24" s="19" t="s">
        <v>7</v>
      </c>
      <c r="HB24" t="s">
        <v>0</v>
      </c>
      <c r="HH24" t="s">
        <v>0</v>
      </c>
      <c r="HJ24" s="18" t="s">
        <v>6</v>
      </c>
      <c r="HM24" t="s">
        <v>0</v>
      </c>
      <c r="HO24" t="s">
        <v>0</v>
      </c>
      <c r="HT24" t="s">
        <v>0</v>
      </c>
      <c r="HU24" s="199" t="s">
        <v>31</v>
      </c>
      <c r="HX24" t="s">
        <v>0</v>
      </c>
      <c r="IE24" t="s">
        <v>0</v>
      </c>
      <c r="IF24" s="17" t="s">
        <v>5</v>
      </c>
      <c r="II24" t="s">
        <v>0</v>
      </c>
      <c r="IL24" t="s">
        <v>0</v>
      </c>
      <c r="IN24" t="s">
        <v>0</v>
      </c>
      <c r="IQ24" s="16" t="s">
        <v>4</v>
      </c>
      <c r="IR24" t="s">
        <v>0</v>
      </c>
      <c r="IT24" t="s">
        <v>0</v>
      </c>
      <c r="IW24" t="s">
        <v>0</v>
      </c>
      <c r="JB24" s="14" t="s">
        <v>3</v>
      </c>
      <c r="JC24" t="s">
        <v>0</v>
      </c>
      <c r="JD24" t="s">
        <v>0</v>
      </c>
      <c r="JE24" t="s">
        <v>0</v>
      </c>
    </row>
    <row r="25" spans="1:266" ht="16.5" thickBot="1" x14ac:dyDescent="0.3">
      <c r="B25" s="134" t="s">
        <v>25</v>
      </c>
      <c r="C25" s="28" t="s">
        <v>0</v>
      </c>
      <c r="D25" s="28" t="s">
        <v>0</v>
      </c>
      <c r="E25" s="28" t="s">
        <v>0</v>
      </c>
      <c r="F25" s="28" t="s">
        <v>0</v>
      </c>
      <c r="G25" s="28"/>
      <c r="H25" s="28"/>
      <c r="I25" s="28" t="s">
        <v>0</v>
      </c>
      <c r="J25" s="28"/>
      <c r="K25" s="22" t="s">
        <v>15</v>
      </c>
      <c r="M25" s="134" t="s">
        <v>25</v>
      </c>
      <c r="N25" s="28" t="s">
        <v>0</v>
      </c>
      <c r="O25" s="28" t="s">
        <v>0</v>
      </c>
      <c r="P25" s="28" t="s">
        <v>0</v>
      </c>
      <c r="Q25" s="28" t="s">
        <v>0</v>
      </c>
      <c r="R25" s="28"/>
      <c r="S25" s="28"/>
      <c r="T25" s="28" t="s">
        <v>0</v>
      </c>
      <c r="U25" s="28"/>
      <c r="V25" s="22" t="s">
        <v>15</v>
      </c>
      <c r="X25" s="134" t="s">
        <v>25</v>
      </c>
      <c r="Y25" s="28" t="s">
        <v>0</v>
      </c>
      <c r="Z25" s="28" t="s">
        <v>0</v>
      </c>
      <c r="AA25" s="28" t="s">
        <v>0</v>
      </c>
      <c r="AB25" s="28" t="s">
        <v>0</v>
      </c>
      <c r="AC25" s="28"/>
      <c r="AD25" s="28"/>
      <c r="AE25" s="28" t="s">
        <v>0</v>
      </c>
      <c r="AF25" s="28"/>
      <c r="AG25" s="22" t="s">
        <v>15</v>
      </c>
      <c r="AH25" t="s">
        <v>0</v>
      </c>
      <c r="AI25" s="134" t="s">
        <v>25</v>
      </c>
      <c r="AJ25" s="28" t="s">
        <v>0</v>
      </c>
      <c r="AK25" s="28" t="s">
        <v>0</v>
      </c>
      <c r="AL25" s="28" t="s">
        <v>0</v>
      </c>
      <c r="AM25" s="28" t="s">
        <v>0</v>
      </c>
      <c r="AN25" s="28"/>
      <c r="AO25" s="28"/>
      <c r="AP25" s="28" t="s">
        <v>0</v>
      </c>
      <c r="AQ25" s="28"/>
      <c r="AR25" s="22" t="s">
        <v>15</v>
      </c>
      <c r="AT25" s="134" t="s">
        <v>25</v>
      </c>
      <c r="AU25" s="28" t="s">
        <v>0</v>
      </c>
      <c r="AV25" s="28" t="s">
        <v>0</v>
      </c>
      <c r="AW25" s="28" t="s">
        <v>0</v>
      </c>
      <c r="AX25" s="28" t="s">
        <v>0</v>
      </c>
      <c r="AY25" s="28"/>
      <c r="AZ25" s="28"/>
      <c r="BA25" s="28" t="s">
        <v>0</v>
      </c>
      <c r="BB25" s="28"/>
      <c r="BC25" s="22" t="s">
        <v>15</v>
      </c>
      <c r="BE25" s="134" t="s">
        <v>25</v>
      </c>
      <c r="BF25" s="28" t="s">
        <v>0</v>
      </c>
      <c r="BG25" s="28" t="s">
        <v>0</v>
      </c>
      <c r="BH25" s="28" t="s">
        <v>0</v>
      </c>
      <c r="BI25" s="28" t="s">
        <v>0</v>
      </c>
      <c r="BJ25" s="28"/>
      <c r="BK25" s="28"/>
      <c r="BL25" s="28" t="s">
        <v>0</v>
      </c>
      <c r="BM25" s="28"/>
      <c r="BN25" s="22" t="s">
        <v>15</v>
      </c>
      <c r="BO25" t="s">
        <v>0</v>
      </c>
      <c r="BP25" s="134" t="s">
        <v>25</v>
      </c>
      <c r="BQ25" s="28" t="s">
        <v>0</v>
      </c>
      <c r="BR25" s="28" t="s">
        <v>0</v>
      </c>
      <c r="BS25" s="28" t="s">
        <v>0</v>
      </c>
      <c r="BT25" s="28" t="s">
        <v>0</v>
      </c>
      <c r="BU25" s="28"/>
      <c r="BV25" s="28"/>
      <c r="BW25" s="28" t="s">
        <v>0</v>
      </c>
      <c r="BX25" s="28"/>
      <c r="BY25" s="22" t="s">
        <v>15</v>
      </c>
      <c r="CA25" s="134" t="s">
        <v>25</v>
      </c>
      <c r="CB25" s="28" t="s">
        <v>0</v>
      </c>
      <c r="CC25" s="28" t="s">
        <v>0</v>
      </c>
      <c r="CD25" s="28" t="s">
        <v>0</v>
      </c>
      <c r="CE25" s="28" t="s">
        <v>0</v>
      </c>
      <c r="CF25" s="28"/>
      <c r="CG25" s="28" t="s">
        <v>0</v>
      </c>
      <c r="CH25" s="28" t="s">
        <v>0</v>
      </c>
      <c r="CI25" s="28"/>
      <c r="CJ25" s="22" t="s">
        <v>15</v>
      </c>
      <c r="CM25" s="134" t="s">
        <v>71</v>
      </c>
      <c r="CN25" s="28" t="s">
        <v>0</v>
      </c>
      <c r="CO25" s="28" t="s">
        <v>0</v>
      </c>
      <c r="CP25" s="28" t="s">
        <v>0</v>
      </c>
      <c r="CQ25" s="28" t="s">
        <v>0</v>
      </c>
      <c r="CR25" s="28"/>
      <c r="CS25" s="28"/>
      <c r="CT25" s="28" t="s">
        <v>0</v>
      </c>
      <c r="CU25" s="28"/>
      <c r="CV25" s="22" t="s">
        <v>15</v>
      </c>
      <c r="CX25" s="134" t="s">
        <v>71</v>
      </c>
      <c r="CY25" s="28" t="s">
        <v>0</v>
      </c>
      <c r="CZ25" s="28" t="s">
        <v>0</v>
      </c>
      <c r="DA25" s="28" t="s">
        <v>0</v>
      </c>
      <c r="DB25" s="28" t="s">
        <v>0</v>
      </c>
      <c r="DC25" s="28"/>
      <c r="DD25" s="28"/>
      <c r="DE25" s="28" t="s">
        <v>0</v>
      </c>
      <c r="DF25" s="28"/>
      <c r="DG25" s="22" t="s">
        <v>15</v>
      </c>
      <c r="DI25" s="134" t="s">
        <v>71</v>
      </c>
      <c r="DJ25" s="28" t="s">
        <v>0</v>
      </c>
      <c r="DK25" s="28" t="s">
        <v>0</v>
      </c>
      <c r="DL25" s="28" t="s">
        <v>0</v>
      </c>
      <c r="DM25" s="28" t="s">
        <v>0</v>
      </c>
      <c r="DN25" s="28"/>
      <c r="DO25" s="28"/>
      <c r="DP25" s="28" t="s">
        <v>0</v>
      </c>
      <c r="DQ25" s="28"/>
      <c r="DR25" s="22" t="s">
        <v>15</v>
      </c>
      <c r="DS25" t="s">
        <v>0</v>
      </c>
      <c r="DT25" s="134" t="s">
        <v>71</v>
      </c>
      <c r="DU25" s="28" t="s">
        <v>0</v>
      </c>
      <c r="DV25" s="28" t="s">
        <v>0</v>
      </c>
      <c r="DW25" s="28" t="s">
        <v>0</v>
      </c>
      <c r="DX25" s="28" t="s">
        <v>0</v>
      </c>
      <c r="DY25" s="28"/>
      <c r="DZ25" s="28"/>
      <c r="EA25" s="28" t="s">
        <v>0</v>
      </c>
      <c r="EB25" s="28"/>
      <c r="EC25" s="22" t="s">
        <v>15</v>
      </c>
      <c r="EE25" s="134" t="s">
        <v>71</v>
      </c>
      <c r="EF25" s="28" t="s">
        <v>0</v>
      </c>
      <c r="EG25" s="28" t="s">
        <v>0</v>
      </c>
      <c r="EH25" s="28" t="s">
        <v>0</v>
      </c>
      <c r="EI25" s="28" t="s">
        <v>0</v>
      </c>
      <c r="EJ25" s="28"/>
      <c r="EK25" s="28"/>
      <c r="EL25" s="28" t="s">
        <v>0</v>
      </c>
      <c r="EM25" s="28"/>
      <c r="EN25" s="22" t="s">
        <v>15</v>
      </c>
      <c r="EP25" s="134" t="s">
        <v>71</v>
      </c>
      <c r="EQ25" s="28" t="s">
        <v>0</v>
      </c>
      <c r="ER25" s="28" t="s">
        <v>0</v>
      </c>
      <c r="ES25" s="28" t="s">
        <v>0</v>
      </c>
      <c r="ET25" s="28" t="s">
        <v>0</v>
      </c>
      <c r="EU25" s="28"/>
      <c r="EV25" s="28"/>
      <c r="EW25" s="28" t="s">
        <v>0</v>
      </c>
      <c r="EX25" s="28"/>
      <c r="EY25" s="22" t="s">
        <v>15</v>
      </c>
      <c r="EZ25" t="s">
        <v>0</v>
      </c>
      <c r="FA25" s="134" t="s">
        <v>71</v>
      </c>
      <c r="FB25" s="28" t="s">
        <v>0</v>
      </c>
      <c r="FC25" s="28" t="s">
        <v>0</v>
      </c>
      <c r="FD25" s="28" t="s">
        <v>0</v>
      </c>
      <c r="FE25" s="28" t="s">
        <v>0</v>
      </c>
      <c r="FF25" s="28"/>
      <c r="FG25" s="28"/>
      <c r="FH25" s="28" t="s">
        <v>0</v>
      </c>
      <c r="FI25" s="28"/>
      <c r="FJ25" s="22" t="s">
        <v>15</v>
      </c>
      <c r="FL25" s="134" t="s">
        <v>71</v>
      </c>
      <c r="FM25" s="28" t="s">
        <v>0</v>
      </c>
      <c r="FN25" s="28" t="s">
        <v>0</v>
      </c>
      <c r="FO25" s="28" t="s">
        <v>0</v>
      </c>
      <c r="FP25" s="28" t="s">
        <v>0</v>
      </c>
      <c r="FQ25" s="28"/>
      <c r="FR25" s="28" t="s">
        <v>0</v>
      </c>
      <c r="FS25" s="28" t="s">
        <v>0</v>
      </c>
      <c r="FT25" s="28"/>
      <c r="FU25" s="22" t="s">
        <v>15</v>
      </c>
      <c r="FX25" s="134"/>
      <c r="FY25" s="28" t="s">
        <v>0</v>
      </c>
      <c r="FZ25" s="28" t="s">
        <v>0</v>
      </c>
      <c r="GA25" s="28" t="s">
        <v>0</v>
      </c>
      <c r="GB25" s="28" t="s">
        <v>0</v>
      </c>
      <c r="GC25" s="28"/>
      <c r="GD25" s="28"/>
      <c r="GE25" s="28" t="s">
        <v>0</v>
      </c>
      <c r="GF25" s="28"/>
      <c r="GG25" s="22" t="s">
        <v>15</v>
      </c>
      <c r="GI25" s="134"/>
      <c r="GJ25" s="28" t="s">
        <v>0</v>
      </c>
      <c r="GK25" s="28" t="s">
        <v>0</v>
      </c>
      <c r="GL25" s="28" t="s">
        <v>0</v>
      </c>
      <c r="GM25" s="28" t="s">
        <v>0</v>
      </c>
      <c r="GN25" s="28"/>
      <c r="GO25" s="28"/>
      <c r="GP25" s="28" t="s">
        <v>0</v>
      </c>
      <c r="GQ25" s="28"/>
      <c r="GR25" s="22" t="s">
        <v>15</v>
      </c>
      <c r="GT25" s="134"/>
      <c r="GU25" s="28" t="s">
        <v>0</v>
      </c>
      <c r="GV25" s="28" t="s">
        <v>0</v>
      </c>
      <c r="GW25" s="28" t="s">
        <v>0</v>
      </c>
      <c r="GX25" s="28" t="s">
        <v>0</v>
      </c>
      <c r="GY25" s="28"/>
      <c r="GZ25" s="28"/>
      <c r="HA25" s="28" t="s">
        <v>0</v>
      </c>
      <c r="HB25" s="28"/>
      <c r="HC25" s="22" t="s">
        <v>15</v>
      </c>
      <c r="HD25" t="s">
        <v>0</v>
      </c>
      <c r="HE25" s="134"/>
      <c r="HF25" s="28" t="s">
        <v>0</v>
      </c>
      <c r="HG25" s="28" t="s">
        <v>0</v>
      </c>
      <c r="HH25" s="28" t="s">
        <v>0</v>
      </c>
      <c r="HI25" s="28" t="s">
        <v>0</v>
      </c>
      <c r="HJ25" s="28"/>
      <c r="HK25" s="28"/>
      <c r="HL25" s="28" t="s">
        <v>0</v>
      </c>
      <c r="HM25" s="28"/>
      <c r="HN25" s="22" t="s">
        <v>15</v>
      </c>
      <c r="HP25" s="134"/>
      <c r="HQ25" s="28" t="s">
        <v>0</v>
      </c>
      <c r="HR25" s="28" t="s">
        <v>0</v>
      </c>
      <c r="HS25" s="28" t="s">
        <v>0</v>
      </c>
      <c r="HT25" s="28" t="s">
        <v>0</v>
      </c>
      <c r="HU25" s="28"/>
      <c r="HV25" s="28"/>
      <c r="HW25" s="28" t="s">
        <v>0</v>
      </c>
      <c r="HX25" s="28"/>
      <c r="HY25" s="22" t="s">
        <v>15</v>
      </c>
      <c r="IA25" s="134"/>
      <c r="IB25" s="28" t="s">
        <v>0</v>
      </c>
      <c r="IC25" s="28" t="s">
        <v>0</v>
      </c>
      <c r="ID25" s="28" t="s">
        <v>0</v>
      </c>
      <c r="IE25" s="28" t="s">
        <v>0</v>
      </c>
      <c r="IF25" s="28"/>
      <c r="IG25" s="28"/>
      <c r="IH25" s="28" t="s">
        <v>0</v>
      </c>
      <c r="II25" s="28"/>
      <c r="IJ25" s="22" t="s">
        <v>15</v>
      </c>
      <c r="IK25" t="s">
        <v>0</v>
      </c>
      <c r="IL25" s="134"/>
      <c r="IM25" s="28" t="s">
        <v>0</v>
      </c>
      <c r="IN25" s="28" t="s">
        <v>0</v>
      </c>
      <c r="IO25" s="28" t="s">
        <v>0</v>
      </c>
      <c r="IP25" s="28" t="s">
        <v>0</v>
      </c>
      <c r="IQ25" s="28"/>
      <c r="IR25" s="28"/>
      <c r="IS25" s="28" t="s">
        <v>0</v>
      </c>
      <c r="IT25" s="28"/>
      <c r="IU25" s="22" t="s">
        <v>15</v>
      </c>
      <c r="IW25" s="134"/>
      <c r="IX25" s="28" t="s">
        <v>0</v>
      </c>
      <c r="IY25" s="28" t="s">
        <v>0</v>
      </c>
      <c r="IZ25" s="28" t="s">
        <v>0</v>
      </c>
      <c r="JA25" s="28" t="s">
        <v>0</v>
      </c>
      <c r="JB25" s="28"/>
      <c r="JC25" s="28" t="s">
        <v>0</v>
      </c>
      <c r="JD25" s="28" t="s">
        <v>0</v>
      </c>
      <c r="JE25" s="28"/>
      <c r="JF25" s="22" t="s">
        <v>15</v>
      </c>
    </row>
    <row r="26" spans="1:266" ht="15.75" thickBot="1" x14ac:dyDescent="0.3">
      <c r="B26" s="11"/>
      <c r="C26" s="27" t="s">
        <v>8</v>
      </c>
      <c r="D26" s="19" t="s">
        <v>7</v>
      </c>
      <c r="E26" s="18" t="s">
        <v>6</v>
      </c>
      <c r="F26" s="199" t="s">
        <v>31</v>
      </c>
      <c r="G26" s="17" t="s">
        <v>5</v>
      </c>
      <c r="H26" s="16" t="s">
        <v>4</v>
      </c>
      <c r="I26" s="14" t="s">
        <v>3</v>
      </c>
      <c r="J26" s="10"/>
      <c r="K26" s="228" t="s">
        <v>142</v>
      </c>
      <c r="M26" s="11"/>
      <c r="N26" s="21" t="s">
        <v>9</v>
      </c>
      <c r="O26" s="19" t="s">
        <v>7</v>
      </c>
      <c r="P26" s="18" t="s">
        <v>6</v>
      </c>
      <c r="Q26" s="199" t="s">
        <v>31</v>
      </c>
      <c r="R26" s="17" t="s">
        <v>5</v>
      </c>
      <c r="S26" s="16" t="s">
        <v>4</v>
      </c>
      <c r="T26" s="14" t="s">
        <v>3</v>
      </c>
      <c r="U26" s="10"/>
      <c r="V26" s="228" t="s">
        <v>148</v>
      </c>
      <c r="X26" s="11"/>
      <c r="Y26" s="21" t="s">
        <v>9</v>
      </c>
      <c r="Z26" s="27" t="s">
        <v>8</v>
      </c>
      <c r="AA26" s="18" t="s">
        <v>6</v>
      </c>
      <c r="AB26" s="199" t="s">
        <v>31</v>
      </c>
      <c r="AC26" s="17" t="s">
        <v>5</v>
      </c>
      <c r="AD26" s="16" t="s">
        <v>4</v>
      </c>
      <c r="AE26" s="14" t="s">
        <v>3</v>
      </c>
      <c r="AF26" s="10"/>
      <c r="AG26" s="228" t="s">
        <v>145</v>
      </c>
      <c r="AI26" s="11"/>
      <c r="AJ26" s="21" t="s">
        <v>9</v>
      </c>
      <c r="AK26" s="27" t="s">
        <v>8</v>
      </c>
      <c r="AL26" s="19" t="s">
        <v>7</v>
      </c>
      <c r="AM26" s="199" t="s">
        <v>31</v>
      </c>
      <c r="AN26" s="17" t="s">
        <v>5</v>
      </c>
      <c r="AO26" s="16" t="s">
        <v>4</v>
      </c>
      <c r="AP26" s="14" t="s">
        <v>3</v>
      </c>
      <c r="AQ26" s="10"/>
      <c r="AR26" s="228" t="s">
        <v>142</v>
      </c>
      <c r="AT26" s="11"/>
      <c r="AU26" s="21" t="s">
        <v>9</v>
      </c>
      <c r="AV26" s="27" t="s">
        <v>8</v>
      </c>
      <c r="AW26" s="19" t="s">
        <v>7</v>
      </c>
      <c r="AX26" s="18" t="s">
        <v>6</v>
      </c>
      <c r="AY26" s="17" t="s">
        <v>5</v>
      </c>
      <c r="AZ26" s="16" t="s">
        <v>4</v>
      </c>
      <c r="BA26" s="14" t="s">
        <v>3</v>
      </c>
      <c r="BB26" s="10"/>
      <c r="BC26" s="228" t="s">
        <v>151</v>
      </c>
      <c r="BE26" s="11"/>
      <c r="BF26" s="21" t="s">
        <v>9</v>
      </c>
      <c r="BG26" s="27" t="s">
        <v>8</v>
      </c>
      <c r="BH26" s="19" t="s">
        <v>7</v>
      </c>
      <c r="BI26" s="18" t="s">
        <v>6</v>
      </c>
      <c r="BJ26" s="199" t="s">
        <v>31</v>
      </c>
      <c r="BK26" s="16" t="s">
        <v>4</v>
      </c>
      <c r="BL26" s="14" t="s">
        <v>3</v>
      </c>
      <c r="BM26" s="10"/>
      <c r="BN26" s="228" t="s">
        <v>148</v>
      </c>
      <c r="BP26" s="11"/>
      <c r="BQ26" s="21" t="s">
        <v>9</v>
      </c>
      <c r="BR26" s="27" t="s">
        <v>8</v>
      </c>
      <c r="BS26" s="19" t="s">
        <v>7</v>
      </c>
      <c r="BT26" s="18" t="s">
        <v>6</v>
      </c>
      <c r="BU26" s="199" t="s">
        <v>31</v>
      </c>
      <c r="BV26" s="17" t="s">
        <v>5</v>
      </c>
      <c r="BW26" s="14" t="s">
        <v>3</v>
      </c>
      <c r="BX26" s="10"/>
      <c r="BY26" s="228" t="s">
        <v>145</v>
      </c>
      <c r="CA26" s="11"/>
      <c r="CB26" s="21" t="s">
        <v>9</v>
      </c>
      <c r="CC26" s="27" t="s">
        <v>8</v>
      </c>
      <c r="CD26" s="19" t="s">
        <v>7</v>
      </c>
      <c r="CE26" s="18" t="s">
        <v>6</v>
      </c>
      <c r="CF26" s="17" t="s">
        <v>5</v>
      </c>
      <c r="CG26" s="16" t="s">
        <v>4</v>
      </c>
      <c r="CH26" s="199" t="s">
        <v>31</v>
      </c>
      <c r="CI26" s="10"/>
      <c r="CJ26" s="228" t="s">
        <v>151</v>
      </c>
      <c r="CM26" s="11"/>
      <c r="CN26" s="27" t="s">
        <v>8</v>
      </c>
      <c r="CO26" s="19" t="s">
        <v>7</v>
      </c>
      <c r="CP26" s="18" t="s">
        <v>6</v>
      </c>
      <c r="CQ26" s="199" t="s">
        <v>31</v>
      </c>
      <c r="CR26" s="17" t="s">
        <v>5</v>
      </c>
      <c r="CS26" s="16" t="s">
        <v>4</v>
      </c>
      <c r="CT26" s="14" t="s">
        <v>3</v>
      </c>
      <c r="CU26" s="10"/>
      <c r="CV26" s="228"/>
      <c r="CX26" s="11"/>
      <c r="CY26" s="21" t="s">
        <v>9</v>
      </c>
      <c r="CZ26" s="19" t="s">
        <v>7</v>
      </c>
      <c r="DA26" s="18" t="s">
        <v>6</v>
      </c>
      <c r="DB26" s="199" t="s">
        <v>31</v>
      </c>
      <c r="DC26" s="17" t="s">
        <v>5</v>
      </c>
      <c r="DD26" s="16" t="s">
        <v>4</v>
      </c>
      <c r="DE26" s="14" t="s">
        <v>3</v>
      </c>
      <c r="DF26" s="10"/>
      <c r="DG26" s="228"/>
      <c r="DI26" s="11"/>
      <c r="DJ26" s="21" t="s">
        <v>9</v>
      </c>
      <c r="DK26" s="27" t="s">
        <v>8</v>
      </c>
      <c r="DL26" s="18" t="s">
        <v>6</v>
      </c>
      <c r="DM26" s="199" t="s">
        <v>31</v>
      </c>
      <c r="DN26" s="17" t="s">
        <v>5</v>
      </c>
      <c r="DO26" s="16" t="s">
        <v>4</v>
      </c>
      <c r="DP26" s="14" t="s">
        <v>3</v>
      </c>
      <c r="DQ26" s="10"/>
      <c r="DR26" s="228"/>
      <c r="DT26" s="11"/>
      <c r="DU26" s="21" t="s">
        <v>9</v>
      </c>
      <c r="DV26" s="27" t="s">
        <v>8</v>
      </c>
      <c r="DW26" s="19" t="s">
        <v>7</v>
      </c>
      <c r="DX26" s="199" t="s">
        <v>31</v>
      </c>
      <c r="DY26" s="17" t="s">
        <v>5</v>
      </c>
      <c r="DZ26" s="16" t="s">
        <v>4</v>
      </c>
      <c r="EA26" s="14" t="s">
        <v>3</v>
      </c>
      <c r="EB26" s="10"/>
      <c r="EC26" s="228"/>
      <c r="EE26" s="11"/>
      <c r="EF26" s="21" t="s">
        <v>9</v>
      </c>
      <c r="EG26" s="27" t="s">
        <v>8</v>
      </c>
      <c r="EH26" s="19" t="s">
        <v>7</v>
      </c>
      <c r="EI26" s="18" t="s">
        <v>6</v>
      </c>
      <c r="EJ26" s="17" t="s">
        <v>5</v>
      </c>
      <c r="EK26" s="16" t="s">
        <v>4</v>
      </c>
      <c r="EL26" s="14" t="s">
        <v>3</v>
      </c>
      <c r="EM26" s="10"/>
      <c r="EN26" s="228"/>
      <c r="EP26" s="11"/>
      <c r="EQ26" s="21" t="s">
        <v>9</v>
      </c>
      <c r="ER26" s="27" t="s">
        <v>8</v>
      </c>
      <c r="ES26" s="19" t="s">
        <v>7</v>
      </c>
      <c r="ET26" s="18" t="s">
        <v>6</v>
      </c>
      <c r="EU26" s="199" t="s">
        <v>31</v>
      </c>
      <c r="EV26" s="16" t="s">
        <v>4</v>
      </c>
      <c r="EW26" s="14" t="s">
        <v>3</v>
      </c>
      <c r="EX26" s="10"/>
      <c r="EY26" s="228"/>
      <c r="FA26" s="11"/>
      <c r="FB26" s="21" t="s">
        <v>9</v>
      </c>
      <c r="FC26" s="27" t="s">
        <v>8</v>
      </c>
      <c r="FD26" s="19" t="s">
        <v>7</v>
      </c>
      <c r="FE26" s="18" t="s">
        <v>6</v>
      </c>
      <c r="FF26" s="199" t="s">
        <v>31</v>
      </c>
      <c r="FG26" s="17" t="s">
        <v>5</v>
      </c>
      <c r="FH26" s="14" t="s">
        <v>3</v>
      </c>
      <c r="FI26" s="10"/>
      <c r="FJ26" s="228"/>
      <c r="FL26" s="11"/>
      <c r="FM26" s="21" t="s">
        <v>9</v>
      </c>
      <c r="FN26" s="27" t="s">
        <v>8</v>
      </c>
      <c r="FO26" s="19" t="s">
        <v>7</v>
      </c>
      <c r="FP26" s="18" t="s">
        <v>6</v>
      </c>
      <c r="FQ26" s="17" t="s">
        <v>5</v>
      </c>
      <c r="FR26" s="16" t="s">
        <v>4</v>
      </c>
      <c r="FS26" s="199" t="s">
        <v>31</v>
      </c>
      <c r="FT26" s="10"/>
      <c r="FU26" s="228"/>
      <c r="FX26" s="11"/>
      <c r="FY26" s="27" t="s">
        <v>8</v>
      </c>
      <c r="FZ26" s="19" t="s">
        <v>7</v>
      </c>
      <c r="GA26" s="18" t="s">
        <v>6</v>
      </c>
      <c r="GB26" s="199" t="s">
        <v>31</v>
      </c>
      <c r="GC26" s="17" t="s">
        <v>5</v>
      </c>
      <c r="GD26" s="16" t="s">
        <v>4</v>
      </c>
      <c r="GE26" s="14" t="s">
        <v>3</v>
      </c>
      <c r="GF26" s="10"/>
      <c r="GG26" s="228"/>
      <c r="GI26" s="11"/>
      <c r="GJ26" s="21" t="s">
        <v>9</v>
      </c>
      <c r="GK26" s="19" t="s">
        <v>7</v>
      </c>
      <c r="GL26" s="18" t="s">
        <v>6</v>
      </c>
      <c r="GM26" s="199" t="s">
        <v>31</v>
      </c>
      <c r="GN26" s="17" t="s">
        <v>5</v>
      </c>
      <c r="GO26" s="16" t="s">
        <v>4</v>
      </c>
      <c r="GP26" s="14" t="s">
        <v>3</v>
      </c>
      <c r="GQ26" s="10"/>
      <c r="GR26" s="228"/>
      <c r="GT26" s="11"/>
      <c r="GU26" s="21" t="s">
        <v>9</v>
      </c>
      <c r="GV26" s="27" t="s">
        <v>8</v>
      </c>
      <c r="GW26" s="18" t="s">
        <v>6</v>
      </c>
      <c r="GX26" s="199" t="s">
        <v>31</v>
      </c>
      <c r="GY26" s="17" t="s">
        <v>5</v>
      </c>
      <c r="GZ26" s="16" t="s">
        <v>4</v>
      </c>
      <c r="HA26" s="14" t="s">
        <v>3</v>
      </c>
      <c r="HB26" s="10"/>
      <c r="HC26" s="228"/>
      <c r="HE26" s="11"/>
      <c r="HF26" s="21" t="s">
        <v>9</v>
      </c>
      <c r="HG26" s="27" t="s">
        <v>8</v>
      </c>
      <c r="HH26" s="19" t="s">
        <v>7</v>
      </c>
      <c r="HI26" s="199" t="s">
        <v>31</v>
      </c>
      <c r="HJ26" s="17" t="s">
        <v>5</v>
      </c>
      <c r="HK26" s="16" t="s">
        <v>4</v>
      </c>
      <c r="HL26" s="14" t="s">
        <v>3</v>
      </c>
      <c r="HM26" s="10"/>
      <c r="HN26" s="228"/>
      <c r="HP26" s="11"/>
      <c r="HQ26" s="21" t="s">
        <v>9</v>
      </c>
      <c r="HR26" s="27" t="s">
        <v>8</v>
      </c>
      <c r="HS26" s="19" t="s">
        <v>7</v>
      </c>
      <c r="HT26" s="18" t="s">
        <v>6</v>
      </c>
      <c r="HU26" s="17" t="s">
        <v>5</v>
      </c>
      <c r="HV26" s="16" t="s">
        <v>4</v>
      </c>
      <c r="HW26" s="14" t="s">
        <v>3</v>
      </c>
      <c r="HX26" s="10"/>
      <c r="HY26" s="228"/>
      <c r="IA26" s="11"/>
      <c r="IB26" s="21" t="s">
        <v>9</v>
      </c>
      <c r="IC26" s="27" t="s">
        <v>8</v>
      </c>
      <c r="ID26" s="19" t="s">
        <v>7</v>
      </c>
      <c r="IE26" s="18" t="s">
        <v>6</v>
      </c>
      <c r="IF26" s="199" t="s">
        <v>31</v>
      </c>
      <c r="IG26" s="16" t="s">
        <v>4</v>
      </c>
      <c r="IH26" s="14" t="s">
        <v>3</v>
      </c>
      <c r="II26" s="10"/>
      <c r="IJ26" s="228"/>
      <c r="IL26" s="11"/>
      <c r="IM26" s="21" t="s">
        <v>9</v>
      </c>
      <c r="IN26" s="27" t="s">
        <v>8</v>
      </c>
      <c r="IO26" s="19" t="s">
        <v>7</v>
      </c>
      <c r="IP26" s="18" t="s">
        <v>6</v>
      </c>
      <c r="IQ26" s="199" t="s">
        <v>31</v>
      </c>
      <c r="IR26" s="17" t="s">
        <v>5</v>
      </c>
      <c r="IS26" s="14" t="s">
        <v>3</v>
      </c>
      <c r="IT26" s="10"/>
      <c r="IU26" s="228"/>
      <c r="IW26" s="11"/>
      <c r="IX26" s="21" t="s">
        <v>9</v>
      </c>
      <c r="IY26" s="27" t="s">
        <v>8</v>
      </c>
      <c r="IZ26" s="19" t="s">
        <v>7</v>
      </c>
      <c r="JA26" s="18" t="s">
        <v>6</v>
      </c>
      <c r="JB26" s="17" t="s">
        <v>5</v>
      </c>
      <c r="JC26" s="16" t="s">
        <v>4</v>
      </c>
      <c r="JD26" s="199" t="s">
        <v>31</v>
      </c>
      <c r="JE26" s="10"/>
      <c r="JF26" s="228"/>
    </row>
    <row r="27" spans="1:266" ht="15.75" thickBot="1" x14ac:dyDescent="0.3">
      <c r="B27" s="22" t="s">
        <v>258</v>
      </c>
      <c r="C27" s="146" t="s">
        <v>9</v>
      </c>
      <c r="D27" s="146" t="s">
        <v>9</v>
      </c>
      <c r="E27" s="146" t="s">
        <v>9</v>
      </c>
      <c r="F27" s="146" t="s">
        <v>9</v>
      </c>
      <c r="G27" s="146" t="s">
        <v>9</v>
      </c>
      <c r="H27" s="146" t="s">
        <v>9</v>
      </c>
      <c r="I27" s="146" t="s">
        <v>9</v>
      </c>
      <c r="J27" s="10"/>
      <c r="K27" s="234" t="s">
        <v>9</v>
      </c>
      <c r="M27" s="22" t="s">
        <v>258</v>
      </c>
      <c r="N27" s="145" t="s">
        <v>8</v>
      </c>
      <c r="O27" s="145" t="s">
        <v>8</v>
      </c>
      <c r="P27" s="145" t="s">
        <v>8</v>
      </c>
      <c r="Q27" s="145" t="s">
        <v>8</v>
      </c>
      <c r="R27" s="145" t="s">
        <v>8</v>
      </c>
      <c r="S27" s="145" t="s">
        <v>8</v>
      </c>
      <c r="T27" s="145" t="s">
        <v>8</v>
      </c>
      <c r="U27" s="10"/>
      <c r="V27" s="145" t="s">
        <v>8</v>
      </c>
      <c r="X27" s="22" t="s">
        <v>258</v>
      </c>
      <c r="Y27" s="149" t="s">
        <v>7</v>
      </c>
      <c r="Z27" s="149" t="s">
        <v>7</v>
      </c>
      <c r="AA27" s="149" t="s">
        <v>7</v>
      </c>
      <c r="AB27" s="149" t="s">
        <v>7</v>
      </c>
      <c r="AC27" s="149" t="s">
        <v>7</v>
      </c>
      <c r="AD27" s="149" t="s">
        <v>7</v>
      </c>
      <c r="AE27" s="144" t="s">
        <v>7</v>
      </c>
      <c r="AF27" s="10"/>
      <c r="AG27" s="144" t="s">
        <v>7</v>
      </c>
      <c r="AI27" s="22" t="s">
        <v>258</v>
      </c>
      <c r="AJ27" s="195" t="s">
        <v>6</v>
      </c>
      <c r="AK27" s="195" t="s">
        <v>6</v>
      </c>
      <c r="AL27" s="195" t="s">
        <v>6</v>
      </c>
      <c r="AM27" s="195" t="s">
        <v>6</v>
      </c>
      <c r="AN27" s="195" t="s">
        <v>6</v>
      </c>
      <c r="AO27" s="195" t="s">
        <v>6</v>
      </c>
      <c r="AP27" s="195" t="s">
        <v>6</v>
      </c>
      <c r="AQ27" s="10"/>
      <c r="AR27" s="195" t="s">
        <v>6</v>
      </c>
      <c r="AT27" s="22" t="s">
        <v>258</v>
      </c>
      <c r="AU27" s="197" t="s">
        <v>31</v>
      </c>
      <c r="AV27" s="197" t="s">
        <v>31</v>
      </c>
      <c r="AW27" s="197" t="s">
        <v>31</v>
      </c>
      <c r="AX27" s="197" t="s">
        <v>31</v>
      </c>
      <c r="AY27" s="197" t="s">
        <v>31</v>
      </c>
      <c r="AZ27" s="197" t="s">
        <v>31</v>
      </c>
      <c r="BA27" s="197" t="s">
        <v>31</v>
      </c>
      <c r="BB27" s="10"/>
      <c r="BC27" s="197" t="s">
        <v>31</v>
      </c>
      <c r="BE27" s="22" t="s">
        <v>258</v>
      </c>
      <c r="BF27" s="155" t="s">
        <v>134</v>
      </c>
      <c r="BG27" s="155" t="s">
        <v>134</v>
      </c>
      <c r="BH27" s="155" t="s">
        <v>134</v>
      </c>
      <c r="BI27" s="155" t="s">
        <v>134</v>
      </c>
      <c r="BJ27" s="155" t="s">
        <v>134</v>
      </c>
      <c r="BK27" s="155" t="s">
        <v>134</v>
      </c>
      <c r="BL27" s="155" t="s">
        <v>134</v>
      </c>
      <c r="BM27" s="10"/>
      <c r="BN27" s="155" t="s">
        <v>134</v>
      </c>
      <c r="BP27" s="22" t="s">
        <v>258</v>
      </c>
      <c r="BQ27" s="150" t="s">
        <v>4</v>
      </c>
      <c r="BR27" s="150" t="s">
        <v>4</v>
      </c>
      <c r="BS27" s="150" t="s">
        <v>4</v>
      </c>
      <c r="BT27" s="150" t="s">
        <v>4</v>
      </c>
      <c r="BU27" s="150" t="s">
        <v>4</v>
      </c>
      <c r="BV27" s="150" t="s">
        <v>4</v>
      </c>
      <c r="BW27" s="150" t="s">
        <v>4</v>
      </c>
      <c r="BX27" s="10"/>
      <c r="BY27" s="150" t="s">
        <v>4</v>
      </c>
      <c r="CA27" s="22" t="s">
        <v>258</v>
      </c>
      <c r="CB27" s="177" t="s">
        <v>3</v>
      </c>
      <c r="CC27" s="177" t="s">
        <v>3</v>
      </c>
      <c r="CD27" s="177" t="s">
        <v>3</v>
      </c>
      <c r="CE27" s="177" t="s">
        <v>3</v>
      </c>
      <c r="CF27" s="177" t="s">
        <v>3</v>
      </c>
      <c r="CG27" s="177" t="s">
        <v>3</v>
      </c>
      <c r="CH27" s="177" t="s">
        <v>3</v>
      </c>
      <c r="CI27" s="10"/>
      <c r="CJ27" s="177" t="s">
        <v>3</v>
      </c>
      <c r="CM27" s="22" t="s">
        <v>324</v>
      </c>
      <c r="CN27" s="146" t="s">
        <v>9</v>
      </c>
      <c r="CO27" s="146" t="s">
        <v>9</v>
      </c>
      <c r="CP27" s="146" t="s">
        <v>9</v>
      </c>
      <c r="CQ27" s="146" t="s">
        <v>9</v>
      </c>
      <c r="CR27" s="146" t="s">
        <v>9</v>
      </c>
      <c r="CS27" s="146" t="s">
        <v>9</v>
      </c>
      <c r="CT27" s="146" t="s">
        <v>9</v>
      </c>
      <c r="CU27" s="10"/>
      <c r="CV27" s="234" t="s">
        <v>9</v>
      </c>
      <c r="CX27" s="22" t="s">
        <v>324</v>
      </c>
      <c r="CY27" s="145" t="s">
        <v>8</v>
      </c>
      <c r="CZ27" s="145" t="s">
        <v>8</v>
      </c>
      <c r="DA27" s="145" t="s">
        <v>8</v>
      </c>
      <c r="DB27" s="145" t="s">
        <v>8</v>
      </c>
      <c r="DC27" s="145" t="s">
        <v>8</v>
      </c>
      <c r="DD27" s="145" t="s">
        <v>8</v>
      </c>
      <c r="DE27" s="145" t="s">
        <v>8</v>
      </c>
      <c r="DF27" s="10"/>
      <c r="DG27" s="145" t="s">
        <v>8</v>
      </c>
      <c r="DI27" s="22" t="s">
        <v>324</v>
      </c>
      <c r="DJ27" s="149" t="s">
        <v>7</v>
      </c>
      <c r="DK27" s="149" t="s">
        <v>7</v>
      </c>
      <c r="DL27" s="149" t="s">
        <v>7</v>
      </c>
      <c r="DM27" s="149" t="s">
        <v>7</v>
      </c>
      <c r="DN27" s="149" t="s">
        <v>7</v>
      </c>
      <c r="DO27" s="149" t="s">
        <v>7</v>
      </c>
      <c r="DP27" s="144" t="s">
        <v>7</v>
      </c>
      <c r="DQ27" s="10"/>
      <c r="DR27" s="144" t="s">
        <v>7</v>
      </c>
      <c r="DT27" s="22" t="s">
        <v>324</v>
      </c>
      <c r="DU27" s="195" t="s">
        <v>6</v>
      </c>
      <c r="DV27" s="195" t="s">
        <v>6</v>
      </c>
      <c r="DW27" s="195" t="s">
        <v>6</v>
      </c>
      <c r="DX27" s="195" t="s">
        <v>6</v>
      </c>
      <c r="DY27" s="195" t="s">
        <v>6</v>
      </c>
      <c r="DZ27" s="195" t="s">
        <v>6</v>
      </c>
      <c r="EA27" s="195" t="s">
        <v>6</v>
      </c>
      <c r="EB27" s="10"/>
      <c r="EC27" s="195" t="s">
        <v>6</v>
      </c>
      <c r="EE27" s="22" t="s">
        <v>324</v>
      </c>
      <c r="EF27" s="197" t="s">
        <v>31</v>
      </c>
      <c r="EG27" s="197" t="s">
        <v>31</v>
      </c>
      <c r="EH27" s="197" t="s">
        <v>31</v>
      </c>
      <c r="EI27" s="197" t="s">
        <v>31</v>
      </c>
      <c r="EJ27" s="197" t="s">
        <v>31</v>
      </c>
      <c r="EK27" s="197" t="s">
        <v>31</v>
      </c>
      <c r="EL27" s="197" t="s">
        <v>31</v>
      </c>
      <c r="EM27" s="10"/>
      <c r="EN27" s="197" t="s">
        <v>31</v>
      </c>
      <c r="EP27" s="22" t="s">
        <v>324</v>
      </c>
      <c r="EQ27" s="155" t="s">
        <v>134</v>
      </c>
      <c r="ER27" s="155" t="s">
        <v>134</v>
      </c>
      <c r="ES27" s="155" t="s">
        <v>134</v>
      </c>
      <c r="ET27" s="155" t="s">
        <v>134</v>
      </c>
      <c r="EU27" s="155" t="s">
        <v>134</v>
      </c>
      <c r="EV27" s="155" t="s">
        <v>134</v>
      </c>
      <c r="EW27" s="155" t="s">
        <v>134</v>
      </c>
      <c r="EX27" s="10"/>
      <c r="EY27" s="155" t="s">
        <v>134</v>
      </c>
      <c r="FA27" s="22" t="s">
        <v>324</v>
      </c>
      <c r="FB27" s="150" t="s">
        <v>4</v>
      </c>
      <c r="FC27" s="150" t="s">
        <v>4</v>
      </c>
      <c r="FD27" s="150" t="s">
        <v>4</v>
      </c>
      <c r="FE27" s="150" t="s">
        <v>4</v>
      </c>
      <c r="FF27" s="150" t="s">
        <v>4</v>
      </c>
      <c r="FG27" s="150" t="s">
        <v>4</v>
      </c>
      <c r="FH27" s="150" t="s">
        <v>4</v>
      </c>
      <c r="FI27" s="10"/>
      <c r="FJ27" s="150" t="s">
        <v>4</v>
      </c>
      <c r="FL27" s="22" t="s">
        <v>324</v>
      </c>
      <c r="FM27" s="177" t="s">
        <v>3</v>
      </c>
      <c r="FN27" s="177" t="s">
        <v>3</v>
      </c>
      <c r="FO27" s="177" t="s">
        <v>3</v>
      </c>
      <c r="FP27" s="177" t="s">
        <v>3</v>
      </c>
      <c r="FQ27" s="177" t="s">
        <v>3</v>
      </c>
      <c r="FR27" s="177" t="s">
        <v>3</v>
      </c>
      <c r="FS27" s="177" t="s">
        <v>3</v>
      </c>
      <c r="FT27" s="10"/>
      <c r="FU27" s="177" t="s">
        <v>3</v>
      </c>
      <c r="FX27" s="22" t="s">
        <v>14</v>
      </c>
      <c r="FY27" s="146" t="s">
        <v>9</v>
      </c>
      <c r="FZ27" s="146" t="s">
        <v>9</v>
      </c>
      <c r="GA27" s="146" t="s">
        <v>9</v>
      </c>
      <c r="GB27" s="146" t="s">
        <v>9</v>
      </c>
      <c r="GC27" s="146" t="s">
        <v>9</v>
      </c>
      <c r="GD27" s="146" t="s">
        <v>9</v>
      </c>
      <c r="GE27" s="146" t="s">
        <v>9</v>
      </c>
      <c r="GF27" s="10"/>
      <c r="GG27" s="234" t="s">
        <v>9</v>
      </c>
      <c r="GI27" s="22" t="s">
        <v>14</v>
      </c>
      <c r="GJ27" s="145" t="s">
        <v>8</v>
      </c>
      <c r="GK27" s="145" t="s">
        <v>8</v>
      </c>
      <c r="GL27" s="145" t="s">
        <v>8</v>
      </c>
      <c r="GM27" s="145" t="s">
        <v>8</v>
      </c>
      <c r="GN27" s="145" t="s">
        <v>8</v>
      </c>
      <c r="GO27" s="145" t="s">
        <v>8</v>
      </c>
      <c r="GP27" s="145" t="s">
        <v>8</v>
      </c>
      <c r="GQ27" s="10"/>
      <c r="GR27" s="145" t="s">
        <v>8</v>
      </c>
      <c r="GT27" s="22" t="s">
        <v>14</v>
      </c>
      <c r="GU27" s="149" t="s">
        <v>7</v>
      </c>
      <c r="GV27" s="149" t="s">
        <v>7</v>
      </c>
      <c r="GW27" s="149" t="s">
        <v>7</v>
      </c>
      <c r="GX27" s="149" t="s">
        <v>7</v>
      </c>
      <c r="GY27" s="149" t="s">
        <v>7</v>
      </c>
      <c r="GZ27" s="149" t="s">
        <v>7</v>
      </c>
      <c r="HA27" s="144" t="s">
        <v>7</v>
      </c>
      <c r="HB27" s="10"/>
      <c r="HC27" s="144" t="s">
        <v>7</v>
      </c>
      <c r="HE27" s="22" t="s">
        <v>14</v>
      </c>
      <c r="HF27" s="195" t="s">
        <v>6</v>
      </c>
      <c r="HG27" s="195" t="s">
        <v>6</v>
      </c>
      <c r="HH27" s="195" t="s">
        <v>6</v>
      </c>
      <c r="HI27" s="195" t="s">
        <v>6</v>
      </c>
      <c r="HJ27" s="195" t="s">
        <v>6</v>
      </c>
      <c r="HK27" s="195" t="s">
        <v>6</v>
      </c>
      <c r="HL27" s="195" t="s">
        <v>6</v>
      </c>
      <c r="HM27" s="10"/>
      <c r="HN27" s="195" t="s">
        <v>6</v>
      </c>
      <c r="HP27" s="22" t="s">
        <v>14</v>
      </c>
      <c r="HQ27" s="197" t="s">
        <v>31</v>
      </c>
      <c r="HR27" s="197" t="s">
        <v>31</v>
      </c>
      <c r="HS27" s="197" t="s">
        <v>31</v>
      </c>
      <c r="HT27" s="197" t="s">
        <v>31</v>
      </c>
      <c r="HU27" s="197" t="s">
        <v>31</v>
      </c>
      <c r="HV27" s="197" t="s">
        <v>31</v>
      </c>
      <c r="HW27" s="197" t="s">
        <v>31</v>
      </c>
      <c r="HX27" s="10"/>
      <c r="HY27" s="197" t="s">
        <v>31</v>
      </c>
      <c r="IA27" s="22" t="s">
        <v>14</v>
      </c>
      <c r="IB27" s="155" t="s">
        <v>134</v>
      </c>
      <c r="IC27" s="155" t="s">
        <v>134</v>
      </c>
      <c r="ID27" s="155" t="s">
        <v>134</v>
      </c>
      <c r="IE27" s="155" t="s">
        <v>134</v>
      </c>
      <c r="IF27" s="155" t="s">
        <v>134</v>
      </c>
      <c r="IG27" s="155" t="s">
        <v>134</v>
      </c>
      <c r="IH27" s="155" t="s">
        <v>134</v>
      </c>
      <c r="II27" s="10"/>
      <c r="IJ27" s="155" t="s">
        <v>134</v>
      </c>
      <c r="IL27" s="22" t="s">
        <v>14</v>
      </c>
      <c r="IM27" s="150" t="s">
        <v>4</v>
      </c>
      <c r="IN27" s="150" t="s">
        <v>4</v>
      </c>
      <c r="IO27" s="150" t="s">
        <v>4</v>
      </c>
      <c r="IP27" s="150" t="s">
        <v>4</v>
      </c>
      <c r="IQ27" s="150" t="s">
        <v>4</v>
      </c>
      <c r="IR27" s="150" t="s">
        <v>4</v>
      </c>
      <c r="IS27" s="150" t="s">
        <v>4</v>
      </c>
      <c r="IT27" s="10"/>
      <c r="IU27" s="150" t="s">
        <v>4</v>
      </c>
      <c r="IW27" s="22" t="s">
        <v>14</v>
      </c>
      <c r="IX27" s="177" t="s">
        <v>3</v>
      </c>
      <c r="IY27" s="177" t="s">
        <v>3</v>
      </c>
      <c r="IZ27" s="177" t="s">
        <v>3</v>
      </c>
      <c r="JA27" s="177" t="s">
        <v>3</v>
      </c>
      <c r="JB27" s="177" t="s">
        <v>3</v>
      </c>
      <c r="JC27" s="177" t="s">
        <v>3</v>
      </c>
      <c r="JD27" s="177" t="s">
        <v>3</v>
      </c>
      <c r="JE27" s="10"/>
      <c r="JF27" s="177" t="s">
        <v>3</v>
      </c>
    </row>
    <row r="28" spans="1:266" ht="15.75" thickBot="1" x14ac:dyDescent="0.3">
      <c r="B28" s="11" t="s">
        <v>0</v>
      </c>
      <c r="C28" s="143">
        <v>92</v>
      </c>
      <c r="D28" s="143">
        <v>39</v>
      </c>
      <c r="E28" s="143">
        <v>90</v>
      </c>
      <c r="F28" s="143">
        <v>131</v>
      </c>
      <c r="G28" s="143">
        <v>0</v>
      </c>
      <c r="H28" s="143">
        <v>2</v>
      </c>
      <c r="I28" s="231">
        <v>61</v>
      </c>
      <c r="J28" s="240">
        <v>-297</v>
      </c>
      <c r="K28" s="237">
        <v>293</v>
      </c>
      <c r="M28" s="11"/>
      <c r="N28" s="231">
        <v>92</v>
      </c>
      <c r="O28" s="231">
        <v>45</v>
      </c>
      <c r="P28" s="143">
        <v>11</v>
      </c>
      <c r="Q28" s="143">
        <v>48</v>
      </c>
      <c r="R28" s="231">
        <v>138</v>
      </c>
      <c r="S28" s="231">
        <v>140</v>
      </c>
      <c r="T28" s="231">
        <v>194</v>
      </c>
      <c r="U28" s="240">
        <v>1166</v>
      </c>
      <c r="V28" s="231">
        <v>550</v>
      </c>
      <c r="X28" s="11"/>
      <c r="Y28" s="231">
        <v>39</v>
      </c>
      <c r="Z28" s="143">
        <v>45</v>
      </c>
      <c r="AA28" s="143">
        <v>80</v>
      </c>
      <c r="AB28" s="143">
        <v>127</v>
      </c>
      <c r="AC28" s="231">
        <v>57</v>
      </c>
      <c r="AD28" s="231">
        <v>54</v>
      </c>
      <c r="AE28" s="231">
        <v>133</v>
      </c>
      <c r="AF28" s="240">
        <v>380</v>
      </c>
      <c r="AG28" s="231">
        <v>31</v>
      </c>
      <c r="AI28" s="11"/>
      <c r="AJ28" s="231">
        <v>90</v>
      </c>
      <c r="AK28" s="231">
        <v>11</v>
      </c>
      <c r="AL28" s="231">
        <v>80</v>
      </c>
      <c r="AM28" s="143">
        <v>33</v>
      </c>
      <c r="AN28" s="231">
        <v>58</v>
      </c>
      <c r="AO28" s="231">
        <v>54</v>
      </c>
      <c r="AP28" s="231">
        <v>98</v>
      </c>
      <c r="AQ28" s="240">
        <v>571</v>
      </c>
      <c r="AR28" s="231">
        <v>358</v>
      </c>
      <c r="AT28" s="11"/>
      <c r="AU28" s="231">
        <v>131</v>
      </c>
      <c r="AV28" s="231">
        <v>48</v>
      </c>
      <c r="AW28" s="231">
        <v>127</v>
      </c>
      <c r="AX28" s="231">
        <v>33</v>
      </c>
      <c r="AY28" s="231">
        <v>86</v>
      </c>
      <c r="AZ28" s="231">
        <v>81</v>
      </c>
      <c r="BA28" s="231">
        <v>133</v>
      </c>
      <c r="BB28" s="240">
        <v>1665</v>
      </c>
      <c r="BC28" s="231">
        <v>639</v>
      </c>
      <c r="BE28" s="11"/>
      <c r="BF28" s="231">
        <v>0</v>
      </c>
      <c r="BG28" s="143">
        <v>138</v>
      </c>
      <c r="BH28" s="143">
        <v>57</v>
      </c>
      <c r="BI28" s="143">
        <v>58</v>
      </c>
      <c r="BJ28" s="143">
        <v>86</v>
      </c>
      <c r="BK28" s="143">
        <v>3</v>
      </c>
      <c r="BL28" s="231">
        <v>40</v>
      </c>
      <c r="BM28" s="240">
        <v>-872</v>
      </c>
      <c r="BN28" s="143">
        <v>302</v>
      </c>
      <c r="BP28" s="11"/>
      <c r="BQ28" s="231">
        <v>2</v>
      </c>
      <c r="BR28" s="143">
        <v>140</v>
      </c>
      <c r="BS28" s="143">
        <v>54</v>
      </c>
      <c r="BT28" s="143">
        <v>54</v>
      </c>
      <c r="BU28" s="143">
        <v>81</v>
      </c>
      <c r="BV28" s="231">
        <v>3</v>
      </c>
      <c r="BW28" s="231">
        <v>42</v>
      </c>
      <c r="BX28" s="240">
        <v>-562</v>
      </c>
      <c r="BY28" s="143">
        <v>282</v>
      </c>
      <c r="CA28" s="11"/>
      <c r="CB28" s="143">
        <v>61</v>
      </c>
      <c r="CC28" s="143">
        <v>194</v>
      </c>
      <c r="CD28" s="143">
        <v>133</v>
      </c>
      <c r="CE28" s="143">
        <v>98</v>
      </c>
      <c r="CF28" s="143">
        <v>40</v>
      </c>
      <c r="CG28" s="143">
        <v>42</v>
      </c>
      <c r="CH28" s="143">
        <v>133</v>
      </c>
      <c r="CI28" s="240">
        <v>-2051</v>
      </c>
      <c r="CJ28" s="143">
        <v>701</v>
      </c>
      <c r="CM28" s="11"/>
      <c r="CN28" s="229"/>
      <c r="CO28" s="229"/>
      <c r="CP28" s="229"/>
      <c r="CQ28" s="229"/>
      <c r="CR28" s="229"/>
      <c r="CS28" s="229"/>
      <c r="CT28" s="229"/>
      <c r="CU28" s="240"/>
      <c r="CV28" s="236"/>
      <c r="CX28" s="11"/>
      <c r="CY28" s="229"/>
      <c r="CZ28" s="229"/>
      <c r="DA28" s="229"/>
      <c r="DB28" s="229"/>
      <c r="DC28" s="229"/>
      <c r="DD28" s="229"/>
      <c r="DE28" s="229"/>
      <c r="DF28" s="240"/>
      <c r="DG28" s="229"/>
      <c r="DI28" s="11"/>
      <c r="DJ28" s="229"/>
      <c r="DK28" s="229"/>
      <c r="DL28" s="229"/>
      <c r="DM28" s="229"/>
      <c r="DN28" s="229"/>
      <c r="DO28" s="229"/>
      <c r="DP28" s="229"/>
      <c r="DQ28" s="240"/>
      <c r="DR28" s="229"/>
      <c r="DT28" s="11"/>
      <c r="DU28" s="229"/>
      <c r="DV28" s="229"/>
      <c r="DW28" s="229"/>
      <c r="DX28" s="229"/>
      <c r="DY28" s="229"/>
      <c r="DZ28" s="229"/>
      <c r="EA28" s="229"/>
      <c r="EB28" s="240"/>
      <c r="EC28" s="229"/>
      <c r="EE28" s="11"/>
      <c r="EF28" s="229"/>
      <c r="EG28" s="229"/>
      <c r="EH28" s="229"/>
      <c r="EI28" s="229"/>
      <c r="EJ28" s="229"/>
      <c r="EK28" s="229"/>
      <c r="EL28" s="229"/>
      <c r="EM28" s="240"/>
      <c r="EN28" s="229"/>
      <c r="EP28" s="11"/>
      <c r="EQ28" s="229"/>
      <c r="ER28" s="229"/>
      <c r="ES28" s="229"/>
      <c r="ET28" s="229"/>
      <c r="EU28" s="229"/>
      <c r="EV28" s="229"/>
      <c r="EW28" s="229"/>
      <c r="EX28" s="240"/>
      <c r="EY28" s="229"/>
      <c r="FA28" s="11"/>
      <c r="FB28" s="229"/>
      <c r="FC28" s="229"/>
      <c r="FD28" s="229"/>
      <c r="FE28" s="229"/>
      <c r="FF28" s="229"/>
      <c r="FG28" s="229"/>
      <c r="FH28" s="229"/>
      <c r="FI28" s="240"/>
      <c r="FJ28" s="229"/>
      <c r="FL28" s="11"/>
      <c r="FM28" s="229"/>
      <c r="FN28" s="229"/>
      <c r="FO28" s="229"/>
      <c r="FP28" s="229"/>
      <c r="FQ28" s="229"/>
      <c r="FR28" s="229"/>
      <c r="FS28" s="229"/>
      <c r="FT28" s="240"/>
      <c r="FU28" s="229"/>
      <c r="FX28" s="11"/>
      <c r="FY28" s="229"/>
      <c r="FZ28" s="229"/>
      <c r="GA28" s="229"/>
      <c r="GB28" s="229"/>
      <c r="GC28" s="229"/>
      <c r="GD28" s="229"/>
      <c r="GE28" s="229"/>
      <c r="GF28" s="240"/>
      <c r="GG28" s="236"/>
      <c r="GI28" s="11"/>
      <c r="GJ28" s="229"/>
      <c r="GK28" s="229"/>
      <c r="GL28" s="229"/>
      <c r="GM28" s="229"/>
      <c r="GN28" s="229"/>
      <c r="GO28" s="229"/>
      <c r="GP28" s="229"/>
      <c r="GQ28" s="240"/>
      <c r="GR28" s="229"/>
      <c r="GT28" s="11"/>
      <c r="GU28" s="229"/>
      <c r="GV28" s="229"/>
      <c r="GW28" s="229"/>
      <c r="GX28" s="229"/>
      <c r="GY28" s="229"/>
      <c r="GZ28" s="229"/>
      <c r="HA28" s="229"/>
      <c r="HB28" s="240"/>
      <c r="HC28" s="229"/>
      <c r="HE28" s="11"/>
      <c r="HF28" s="229"/>
      <c r="HG28" s="229"/>
      <c r="HH28" s="229"/>
      <c r="HI28" s="229"/>
      <c r="HJ28" s="229"/>
      <c r="HK28" s="229"/>
      <c r="HL28" s="229"/>
      <c r="HM28" s="240"/>
      <c r="HN28" s="229"/>
      <c r="HP28" s="11" t="s">
        <v>0</v>
      </c>
      <c r="HQ28" s="229"/>
      <c r="HR28" s="229"/>
      <c r="HS28" s="229"/>
      <c r="HT28" s="229"/>
      <c r="HU28" s="229"/>
      <c r="HV28" s="229"/>
      <c r="HW28" s="229"/>
      <c r="HX28" s="240"/>
      <c r="HY28" s="229"/>
      <c r="IA28" s="11"/>
      <c r="IB28" s="229"/>
      <c r="IC28" s="229"/>
      <c r="ID28" s="229"/>
      <c r="IE28" s="229"/>
      <c r="IF28" s="229"/>
      <c r="IG28" s="229"/>
      <c r="IH28" s="229"/>
      <c r="II28" s="240"/>
      <c r="IJ28" s="229"/>
      <c r="IL28" s="11"/>
      <c r="IM28" s="229"/>
      <c r="IN28" s="229"/>
      <c r="IO28" s="229"/>
      <c r="IP28" s="229"/>
      <c r="IQ28" s="229"/>
      <c r="IR28" s="229"/>
      <c r="IS28" s="229"/>
      <c r="IT28" s="240"/>
      <c r="IU28" s="229"/>
      <c r="IW28" s="11"/>
      <c r="IX28" s="229"/>
      <c r="IY28" s="229"/>
      <c r="IZ28" s="229"/>
      <c r="JA28" s="229"/>
      <c r="JB28" s="229"/>
      <c r="JC28" s="229"/>
      <c r="JD28" s="229"/>
      <c r="JE28" s="240"/>
      <c r="JF28" s="229"/>
    </row>
    <row r="29" spans="1:266" ht="15.75" thickBot="1" x14ac:dyDescent="0.3">
      <c r="B29" s="11"/>
      <c r="C29" s="10"/>
      <c r="D29" s="10"/>
      <c r="E29" s="10"/>
      <c r="F29" s="10"/>
      <c r="G29" s="10"/>
      <c r="H29" s="10"/>
      <c r="I29" s="10"/>
      <c r="J29" s="10" t="s">
        <v>0</v>
      </c>
      <c r="K29" s="9"/>
      <c r="M29" s="11"/>
      <c r="N29" s="10"/>
      <c r="O29" s="10"/>
      <c r="P29" s="10"/>
      <c r="Q29" s="10" t="s">
        <v>0</v>
      </c>
      <c r="R29" s="10"/>
      <c r="S29" s="10"/>
      <c r="T29" s="10"/>
      <c r="U29" s="10" t="s">
        <v>0</v>
      </c>
      <c r="V29" s="9"/>
      <c r="X29" s="11"/>
      <c r="Y29" s="10"/>
      <c r="Z29" s="10"/>
      <c r="AA29" s="10"/>
      <c r="AB29" s="10"/>
      <c r="AC29" s="10"/>
      <c r="AD29" s="10"/>
      <c r="AE29" s="10"/>
      <c r="AF29" s="10" t="s">
        <v>0</v>
      </c>
      <c r="AG29" s="9"/>
      <c r="AI29" s="11"/>
      <c r="AJ29" s="10"/>
      <c r="AK29" s="10"/>
      <c r="AL29" s="10"/>
      <c r="AM29" s="10"/>
      <c r="AN29" s="10"/>
      <c r="AO29" s="10"/>
      <c r="AP29" s="10"/>
      <c r="AQ29" s="10" t="s">
        <v>0</v>
      </c>
      <c r="AR29" s="9"/>
      <c r="AT29" s="11"/>
      <c r="AU29" s="10"/>
      <c r="AV29" s="10"/>
      <c r="AW29" s="10"/>
      <c r="AX29" s="10"/>
      <c r="AY29" s="10"/>
      <c r="AZ29" s="10"/>
      <c r="BA29" s="10"/>
      <c r="BB29" s="10" t="s">
        <v>0</v>
      </c>
      <c r="BC29" s="9"/>
      <c r="BE29" s="11"/>
      <c r="BF29" s="10"/>
      <c r="BG29" s="10"/>
      <c r="BH29" s="10"/>
      <c r="BI29" s="10"/>
      <c r="BJ29" s="10"/>
      <c r="BK29" s="10"/>
      <c r="BL29" s="10"/>
      <c r="BM29" s="10" t="s">
        <v>0</v>
      </c>
      <c r="BN29" s="9"/>
      <c r="BP29" s="11"/>
      <c r="BQ29" s="10"/>
      <c r="BR29" s="10"/>
      <c r="BS29" s="10"/>
      <c r="BT29" s="10"/>
      <c r="BU29" s="10"/>
      <c r="BV29" s="10"/>
      <c r="BW29" s="10"/>
      <c r="BX29" s="10" t="s">
        <v>0</v>
      </c>
      <c r="BY29" s="9"/>
      <c r="CA29" s="11"/>
      <c r="CB29" s="10" t="s">
        <v>0</v>
      </c>
      <c r="CC29" s="10"/>
      <c r="CD29" s="10"/>
      <c r="CE29" s="10"/>
      <c r="CF29" s="10"/>
      <c r="CG29" s="10"/>
      <c r="CH29" s="10"/>
      <c r="CI29" s="10" t="s">
        <v>0</v>
      </c>
      <c r="CJ29" s="9"/>
      <c r="CM29" s="11"/>
      <c r="CN29" s="10"/>
      <c r="CO29" s="10"/>
      <c r="CP29" s="10"/>
      <c r="CQ29" s="10"/>
      <c r="CR29" s="10"/>
      <c r="CS29" s="10"/>
      <c r="CT29" s="10"/>
      <c r="CU29" s="10" t="s">
        <v>0</v>
      </c>
      <c r="CV29" s="9"/>
      <c r="CX29" s="11"/>
      <c r="CY29" s="10"/>
      <c r="CZ29" s="10"/>
      <c r="DA29" s="10"/>
      <c r="DB29" s="10" t="s">
        <v>0</v>
      </c>
      <c r="DC29" s="10"/>
      <c r="DD29" s="10"/>
      <c r="DE29" s="10"/>
      <c r="DF29" s="10" t="s">
        <v>0</v>
      </c>
      <c r="DG29" s="9"/>
      <c r="DI29" s="11"/>
      <c r="DJ29" s="10"/>
      <c r="DK29" s="10"/>
      <c r="DL29" s="10"/>
      <c r="DM29" s="10"/>
      <c r="DN29" s="10"/>
      <c r="DO29" s="10"/>
      <c r="DP29" s="10"/>
      <c r="DQ29" s="10" t="s">
        <v>0</v>
      </c>
      <c r="DR29" s="9"/>
      <c r="DT29" s="11"/>
      <c r="DU29" s="10"/>
      <c r="DV29" s="10"/>
      <c r="DW29" s="10"/>
      <c r="DX29" s="10"/>
      <c r="DY29" s="10"/>
      <c r="DZ29" s="10"/>
      <c r="EA29" s="10"/>
      <c r="EB29" s="10" t="s">
        <v>0</v>
      </c>
      <c r="EC29" s="9"/>
      <c r="EE29" s="11"/>
      <c r="EF29" s="10"/>
      <c r="EG29" s="10"/>
      <c r="EH29" s="10"/>
      <c r="EI29" s="10"/>
      <c r="EJ29" s="10"/>
      <c r="EK29" s="10"/>
      <c r="EL29" s="10"/>
      <c r="EM29" s="10" t="s">
        <v>0</v>
      </c>
      <c r="EN29" s="9"/>
      <c r="EP29" s="11"/>
      <c r="EQ29" s="10"/>
      <c r="ER29" s="10"/>
      <c r="ES29" s="10"/>
      <c r="ET29" s="10"/>
      <c r="EU29" s="10"/>
      <c r="EV29" s="10"/>
      <c r="EW29" s="10"/>
      <c r="EX29" s="10" t="s">
        <v>0</v>
      </c>
      <c r="EY29" s="9"/>
      <c r="FA29" s="11"/>
      <c r="FB29" s="10"/>
      <c r="FC29" s="10"/>
      <c r="FD29" s="10"/>
      <c r="FE29" s="10"/>
      <c r="FF29" s="10"/>
      <c r="FG29" s="10"/>
      <c r="FH29" s="10"/>
      <c r="FI29" s="10" t="s">
        <v>0</v>
      </c>
      <c r="FJ29" s="9"/>
      <c r="FL29" s="11"/>
      <c r="FM29" s="10" t="s">
        <v>0</v>
      </c>
      <c r="FN29" s="10"/>
      <c r="FO29" s="10"/>
      <c r="FP29" s="10"/>
      <c r="FQ29" s="10"/>
      <c r="FR29" s="10"/>
      <c r="FS29" s="10"/>
      <c r="FT29" s="10" t="s">
        <v>0</v>
      </c>
      <c r="FU29" s="9"/>
      <c r="FX29" s="11"/>
      <c r="FY29" s="10"/>
      <c r="FZ29" s="10"/>
      <c r="GA29" s="10"/>
      <c r="GB29" s="10"/>
      <c r="GC29" s="10"/>
      <c r="GD29" s="10"/>
      <c r="GE29" s="10"/>
      <c r="GF29" s="10" t="s">
        <v>0</v>
      </c>
      <c r="GG29" s="9"/>
      <c r="GI29" s="11"/>
      <c r="GJ29" s="10"/>
      <c r="GK29" s="10"/>
      <c r="GL29" s="10"/>
      <c r="GM29" s="10" t="s">
        <v>0</v>
      </c>
      <c r="GN29" s="10"/>
      <c r="GO29" s="10"/>
      <c r="GP29" s="10"/>
      <c r="GQ29" s="10" t="s">
        <v>0</v>
      </c>
      <c r="GR29" s="9"/>
      <c r="GT29" s="11"/>
      <c r="GU29" s="10"/>
      <c r="GV29" s="10"/>
      <c r="GW29" s="10"/>
      <c r="GX29" s="10"/>
      <c r="GY29" s="10"/>
      <c r="GZ29" s="10"/>
      <c r="HA29" s="10"/>
      <c r="HB29" s="10" t="s">
        <v>0</v>
      </c>
      <c r="HC29" s="9"/>
      <c r="HE29" s="11"/>
      <c r="HF29" s="10"/>
      <c r="HG29" s="10"/>
      <c r="HH29" s="10"/>
      <c r="HI29" s="10"/>
      <c r="HJ29" s="10"/>
      <c r="HK29" s="10"/>
      <c r="HL29" s="10"/>
      <c r="HM29" s="10" t="s">
        <v>0</v>
      </c>
      <c r="HN29" s="9"/>
      <c r="HP29" s="11"/>
      <c r="HQ29" s="10"/>
      <c r="HR29" s="10"/>
      <c r="HS29" s="10"/>
      <c r="HT29" s="10"/>
      <c r="HU29" s="10"/>
      <c r="HV29" s="10"/>
      <c r="HW29" s="10"/>
      <c r="HX29" s="10" t="s">
        <v>0</v>
      </c>
      <c r="HY29" s="9"/>
      <c r="IA29" s="11"/>
      <c r="IB29" s="10"/>
      <c r="IC29" s="10"/>
      <c r="ID29" s="10"/>
      <c r="IE29" s="10"/>
      <c r="IF29" s="10"/>
      <c r="IG29" s="10"/>
      <c r="IH29" s="10"/>
      <c r="II29" s="10" t="s">
        <v>0</v>
      </c>
      <c r="IJ29" s="9"/>
      <c r="IL29" s="11"/>
      <c r="IM29" s="10"/>
      <c r="IN29" s="10"/>
      <c r="IO29" s="10"/>
      <c r="IP29" s="10"/>
      <c r="IQ29" s="10"/>
      <c r="IR29" s="10"/>
      <c r="IS29" s="10"/>
      <c r="IT29" s="10" t="s">
        <v>0</v>
      </c>
      <c r="IU29" s="9"/>
      <c r="IW29" s="11"/>
      <c r="IX29" s="10" t="s">
        <v>0</v>
      </c>
      <c r="IY29" s="10"/>
      <c r="IZ29" s="10"/>
      <c r="JA29" s="10"/>
      <c r="JB29" s="10"/>
      <c r="JC29" s="10"/>
      <c r="JD29" s="10"/>
      <c r="JE29" s="10" t="s">
        <v>0</v>
      </c>
      <c r="JF29" s="9"/>
    </row>
    <row r="30" spans="1:266" ht="15.75" thickBot="1" x14ac:dyDescent="0.3">
      <c r="B30" s="11"/>
      <c r="C30" s="27" t="s">
        <v>8</v>
      </c>
      <c r="D30" s="19" t="s">
        <v>7</v>
      </c>
      <c r="E30" s="18" t="s">
        <v>6</v>
      </c>
      <c r="F30" s="199" t="s">
        <v>31</v>
      </c>
      <c r="G30" s="17" t="s">
        <v>5</v>
      </c>
      <c r="H30" s="16" t="s">
        <v>4</v>
      </c>
      <c r="I30" s="14" t="s">
        <v>3</v>
      </c>
      <c r="J30" s="10"/>
      <c r="K30" s="228" t="s">
        <v>145</v>
      </c>
      <c r="M30" s="11"/>
      <c r="N30" s="21" t="s">
        <v>9</v>
      </c>
      <c r="O30" s="19" t="s">
        <v>7</v>
      </c>
      <c r="P30" s="18" t="s">
        <v>6</v>
      </c>
      <c r="Q30" s="199" t="s">
        <v>31</v>
      </c>
      <c r="R30" s="17" t="s">
        <v>5</v>
      </c>
      <c r="S30" s="16" t="s">
        <v>4</v>
      </c>
      <c r="T30" s="14" t="s">
        <v>3</v>
      </c>
      <c r="U30" s="10"/>
      <c r="V30" s="228" t="s">
        <v>148</v>
      </c>
      <c r="X30" s="11"/>
      <c r="Y30" s="21" t="s">
        <v>9</v>
      </c>
      <c r="Z30" s="27" t="s">
        <v>8</v>
      </c>
      <c r="AA30" s="18" t="s">
        <v>6</v>
      </c>
      <c r="AB30" s="199" t="s">
        <v>31</v>
      </c>
      <c r="AC30" s="17" t="s">
        <v>5</v>
      </c>
      <c r="AD30" s="16" t="s">
        <v>4</v>
      </c>
      <c r="AE30" s="14" t="s">
        <v>3</v>
      </c>
      <c r="AF30" s="10"/>
      <c r="AG30" s="228" t="s">
        <v>145</v>
      </c>
      <c r="AI30" s="11"/>
      <c r="AJ30" s="21" t="s">
        <v>9</v>
      </c>
      <c r="AK30" s="27" t="s">
        <v>8</v>
      </c>
      <c r="AL30" s="19" t="s">
        <v>7</v>
      </c>
      <c r="AM30" s="199" t="s">
        <v>31</v>
      </c>
      <c r="AN30" s="17" t="s">
        <v>5</v>
      </c>
      <c r="AO30" s="16" t="s">
        <v>4</v>
      </c>
      <c r="AP30" s="14" t="s">
        <v>3</v>
      </c>
      <c r="AQ30" s="10"/>
      <c r="AR30" s="228" t="s">
        <v>142</v>
      </c>
      <c r="AT30" s="11"/>
      <c r="AU30" s="21" t="s">
        <v>9</v>
      </c>
      <c r="AV30" s="27" t="s">
        <v>8</v>
      </c>
      <c r="AW30" s="19" t="s">
        <v>7</v>
      </c>
      <c r="AX30" s="18" t="s">
        <v>6</v>
      </c>
      <c r="AY30" s="17" t="s">
        <v>5</v>
      </c>
      <c r="AZ30" s="16" t="s">
        <v>4</v>
      </c>
      <c r="BA30" s="14" t="s">
        <v>3</v>
      </c>
      <c r="BB30" s="10"/>
      <c r="BC30" s="228" t="s">
        <v>151</v>
      </c>
      <c r="BE30" s="11"/>
      <c r="BF30" s="21" t="s">
        <v>9</v>
      </c>
      <c r="BG30" s="27" t="s">
        <v>8</v>
      </c>
      <c r="BH30" s="19" t="s">
        <v>7</v>
      </c>
      <c r="BI30" s="18" t="s">
        <v>6</v>
      </c>
      <c r="BJ30" s="199" t="s">
        <v>31</v>
      </c>
      <c r="BK30" s="16" t="s">
        <v>4</v>
      </c>
      <c r="BL30" s="14" t="s">
        <v>3</v>
      </c>
      <c r="BM30" s="10"/>
      <c r="BN30" s="228" t="s">
        <v>142</v>
      </c>
      <c r="BP30" s="11"/>
      <c r="BQ30" s="21" t="s">
        <v>9</v>
      </c>
      <c r="BR30" s="27" t="s">
        <v>8</v>
      </c>
      <c r="BS30" s="19" t="s">
        <v>7</v>
      </c>
      <c r="BT30" s="18" t="s">
        <v>6</v>
      </c>
      <c r="BU30" s="199" t="s">
        <v>31</v>
      </c>
      <c r="BV30" s="17" t="s">
        <v>5</v>
      </c>
      <c r="BW30" s="14" t="s">
        <v>3</v>
      </c>
      <c r="BX30" s="10"/>
      <c r="BY30" s="228" t="s">
        <v>148</v>
      </c>
      <c r="CA30" s="11"/>
      <c r="CB30" s="21" t="s">
        <v>9</v>
      </c>
      <c r="CC30" s="27" t="s">
        <v>8</v>
      </c>
      <c r="CD30" s="19" t="s">
        <v>7</v>
      </c>
      <c r="CE30" s="18" t="s">
        <v>6</v>
      </c>
      <c r="CF30" s="17" t="s">
        <v>5</v>
      </c>
      <c r="CG30" s="16" t="s">
        <v>4</v>
      </c>
      <c r="CH30" s="199" t="s">
        <v>31</v>
      </c>
      <c r="CI30" s="10"/>
      <c r="CJ30" s="228" t="s">
        <v>151</v>
      </c>
      <c r="CM30" s="11"/>
      <c r="CN30" s="27" t="s">
        <v>8</v>
      </c>
      <c r="CO30" s="19" t="s">
        <v>7</v>
      </c>
      <c r="CP30" s="18" t="s">
        <v>6</v>
      </c>
      <c r="CQ30" s="199" t="s">
        <v>31</v>
      </c>
      <c r="CR30" s="17" t="s">
        <v>5</v>
      </c>
      <c r="CS30" s="16" t="s">
        <v>4</v>
      </c>
      <c r="CT30" s="14" t="s">
        <v>3</v>
      </c>
      <c r="CU30" s="10"/>
      <c r="CV30" s="228"/>
      <c r="CX30" s="11"/>
      <c r="CY30" s="21" t="s">
        <v>9</v>
      </c>
      <c r="CZ30" s="19" t="s">
        <v>7</v>
      </c>
      <c r="DA30" s="18" t="s">
        <v>6</v>
      </c>
      <c r="DB30" s="199" t="s">
        <v>31</v>
      </c>
      <c r="DC30" s="17" t="s">
        <v>5</v>
      </c>
      <c r="DD30" s="16" t="s">
        <v>4</v>
      </c>
      <c r="DE30" s="14" t="s">
        <v>3</v>
      </c>
      <c r="DF30" s="10"/>
      <c r="DG30" s="228"/>
      <c r="DI30" s="11"/>
      <c r="DJ30" s="21" t="s">
        <v>9</v>
      </c>
      <c r="DK30" s="27" t="s">
        <v>8</v>
      </c>
      <c r="DL30" s="18" t="s">
        <v>6</v>
      </c>
      <c r="DM30" s="199" t="s">
        <v>31</v>
      </c>
      <c r="DN30" s="17" t="s">
        <v>5</v>
      </c>
      <c r="DO30" s="16" t="s">
        <v>4</v>
      </c>
      <c r="DP30" s="14" t="s">
        <v>3</v>
      </c>
      <c r="DQ30" s="10"/>
      <c r="DR30" s="228"/>
      <c r="DT30" s="11"/>
      <c r="DU30" s="21" t="s">
        <v>9</v>
      </c>
      <c r="DV30" s="27" t="s">
        <v>8</v>
      </c>
      <c r="DW30" s="19" t="s">
        <v>7</v>
      </c>
      <c r="DX30" s="199" t="s">
        <v>31</v>
      </c>
      <c r="DY30" s="17" t="s">
        <v>5</v>
      </c>
      <c r="DZ30" s="16" t="s">
        <v>4</v>
      </c>
      <c r="EA30" s="14" t="s">
        <v>3</v>
      </c>
      <c r="EB30" s="10"/>
      <c r="EC30" s="228"/>
      <c r="EE30" s="11"/>
      <c r="EF30" s="21" t="s">
        <v>9</v>
      </c>
      <c r="EG30" s="27" t="s">
        <v>8</v>
      </c>
      <c r="EH30" s="19" t="s">
        <v>7</v>
      </c>
      <c r="EI30" s="18" t="s">
        <v>6</v>
      </c>
      <c r="EJ30" s="17" t="s">
        <v>5</v>
      </c>
      <c r="EK30" s="16" t="s">
        <v>4</v>
      </c>
      <c r="EL30" s="14" t="s">
        <v>3</v>
      </c>
      <c r="EM30" s="10"/>
      <c r="EN30" s="228"/>
      <c r="EP30" s="11"/>
      <c r="EQ30" s="21" t="s">
        <v>9</v>
      </c>
      <c r="ER30" s="27" t="s">
        <v>8</v>
      </c>
      <c r="ES30" s="19" t="s">
        <v>7</v>
      </c>
      <c r="ET30" s="18" t="s">
        <v>6</v>
      </c>
      <c r="EU30" s="199" t="s">
        <v>31</v>
      </c>
      <c r="EV30" s="16" t="s">
        <v>4</v>
      </c>
      <c r="EW30" s="14" t="s">
        <v>3</v>
      </c>
      <c r="EX30" s="10"/>
      <c r="EY30" s="228"/>
      <c r="FA30" s="11"/>
      <c r="FB30" s="21" t="s">
        <v>9</v>
      </c>
      <c r="FC30" s="27" t="s">
        <v>8</v>
      </c>
      <c r="FD30" s="19" t="s">
        <v>7</v>
      </c>
      <c r="FE30" s="18" t="s">
        <v>6</v>
      </c>
      <c r="FF30" s="199" t="s">
        <v>31</v>
      </c>
      <c r="FG30" s="17" t="s">
        <v>5</v>
      </c>
      <c r="FH30" s="14" t="s">
        <v>3</v>
      </c>
      <c r="FI30" s="10"/>
      <c r="FJ30" s="228"/>
      <c r="FL30" s="11"/>
      <c r="FM30" s="21" t="s">
        <v>9</v>
      </c>
      <c r="FN30" s="27" t="s">
        <v>8</v>
      </c>
      <c r="FO30" s="19" t="s">
        <v>7</v>
      </c>
      <c r="FP30" s="18" t="s">
        <v>6</v>
      </c>
      <c r="FQ30" s="17" t="s">
        <v>5</v>
      </c>
      <c r="FR30" s="16" t="s">
        <v>4</v>
      </c>
      <c r="FS30" s="199" t="s">
        <v>31</v>
      </c>
      <c r="FT30" s="10"/>
      <c r="FU30" s="228"/>
      <c r="FX30" s="11"/>
      <c r="FY30" s="27" t="s">
        <v>8</v>
      </c>
      <c r="FZ30" s="19" t="s">
        <v>7</v>
      </c>
      <c r="GA30" s="18" t="s">
        <v>6</v>
      </c>
      <c r="GB30" s="199" t="s">
        <v>31</v>
      </c>
      <c r="GC30" s="17" t="s">
        <v>5</v>
      </c>
      <c r="GD30" s="16" t="s">
        <v>4</v>
      </c>
      <c r="GE30" s="14" t="s">
        <v>3</v>
      </c>
      <c r="GF30" s="10"/>
      <c r="GG30" s="228"/>
      <c r="GI30" s="11"/>
      <c r="GJ30" s="21" t="s">
        <v>9</v>
      </c>
      <c r="GK30" s="19" t="s">
        <v>7</v>
      </c>
      <c r="GL30" s="18" t="s">
        <v>6</v>
      </c>
      <c r="GM30" s="199" t="s">
        <v>31</v>
      </c>
      <c r="GN30" s="17" t="s">
        <v>5</v>
      </c>
      <c r="GO30" s="16" t="s">
        <v>4</v>
      </c>
      <c r="GP30" s="14" t="s">
        <v>3</v>
      </c>
      <c r="GQ30" s="10"/>
      <c r="GR30" s="228"/>
      <c r="GT30" s="11"/>
      <c r="GU30" s="21" t="s">
        <v>9</v>
      </c>
      <c r="GV30" s="27" t="s">
        <v>8</v>
      </c>
      <c r="GW30" s="18" t="s">
        <v>6</v>
      </c>
      <c r="GX30" s="199" t="s">
        <v>31</v>
      </c>
      <c r="GY30" s="17" t="s">
        <v>5</v>
      </c>
      <c r="GZ30" s="16" t="s">
        <v>4</v>
      </c>
      <c r="HA30" s="14" t="s">
        <v>3</v>
      </c>
      <c r="HB30" s="10"/>
      <c r="HC30" s="228"/>
      <c r="HE30" s="11"/>
      <c r="HF30" s="21" t="s">
        <v>9</v>
      </c>
      <c r="HG30" s="27" t="s">
        <v>8</v>
      </c>
      <c r="HH30" s="19" t="s">
        <v>7</v>
      </c>
      <c r="HI30" s="199" t="s">
        <v>31</v>
      </c>
      <c r="HJ30" s="17" t="s">
        <v>5</v>
      </c>
      <c r="HK30" s="16" t="s">
        <v>4</v>
      </c>
      <c r="HL30" s="14" t="s">
        <v>3</v>
      </c>
      <c r="HM30" s="10"/>
      <c r="HN30" s="228"/>
      <c r="HP30" s="11"/>
      <c r="HQ30" s="21" t="s">
        <v>9</v>
      </c>
      <c r="HR30" s="27" t="s">
        <v>8</v>
      </c>
      <c r="HS30" s="19" t="s">
        <v>7</v>
      </c>
      <c r="HT30" s="18" t="s">
        <v>6</v>
      </c>
      <c r="HU30" s="17" t="s">
        <v>5</v>
      </c>
      <c r="HV30" s="16" t="s">
        <v>4</v>
      </c>
      <c r="HW30" s="14" t="s">
        <v>3</v>
      </c>
      <c r="HX30" s="10"/>
      <c r="HY30" s="228"/>
      <c r="IA30" s="11"/>
      <c r="IB30" s="21" t="s">
        <v>9</v>
      </c>
      <c r="IC30" s="27" t="s">
        <v>8</v>
      </c>
      <c r="ID30" s="19" t="s">
        <v>7</v>
      </c>
      <c r="IE30" s="18" t="s">
        <v>6</v>
      </c>
      <c r="IF30" s="199" t="s">
        <v>31</v>
      </c>
      <c r="IG30" s="16" t="s">
        <v>4</v>
      </c>
      <c r="IH30" s="14" t="s">
        <v>3</v>
      </c>
      <c r="II30" s="10"/>
      <c r="IJ30" s="228"/>
      <c r="IL30" s="11"/>
      <c r="IM30" s="21" t="s">
        <v>9</v>
      </c>
      <c r="IN30" s="27" t="s">
        <v>8</v>
      </c>
      <c r="IO30" s="19" t="s">
        <v>7</v>
      </c>
      <c r="IP30" s="18" t="s">
        <v>6</v>
      </c>
      <c r="IQ30" s="199" t="s">
        <v>31</v>
      </c>
      <c r="IR30" s="17" t="s">
        <v>5</v>
      </c>
      <c r="IS30" s="14" t="s">
        <v>3</v>
      </c>
      <c r="IT30" s="10"/>
      <c r="IU30" s="228"/>
      <c r="IW30" s="11"/>
      <c r="IX30" s="21" t="s">
        <v>9</v>
      </c>
      <c r="IY30" s="27" t="s">
        <v>8</v>
      </c>
      <c r="IZ30" s="19" t="s">
        <v>7</v>
      </c>
      <c r="JA30" s="18" t="s">
        <v>6</v>
      </c>
      <c r="JB30" s="17" t="s">
        <v>5</v>
      </c>
      <c r="JC30" s="16" t="s">
        <v>4</v>
      </c>
      <c r="JD30" s="199" t="s">
        <v>31</v>
      </c>
      <c r="JE30" s="10"/>
      <c r="JF30" s="228"/>
    </row>
    <row r="31" spans="1:266" ht="15.75" thickBot="1" x14ac:dyDescent="0.3">
      <c r="B31" s="22" t="s">
        <v>259</v>
      </c>
      <c r="C31" s="146" t="s">
        <v>9</v>
      </c>
      <c r="D31" s="146" t="s">
        <v>9</v>
      </c>
      <c r="E31" s="146" t="s">
        <v>9</v>
      </c>
      <c r="F31" s="146" t="s">
        <v>9</v>
      </c>
      <c r="G31" s="146" t="s">
        <v>9</v>
      </c>
      <c r="H31" s="146" t="s">
        <v>9</v>
      </c>
      <c r="I31" s="146" t="s">
        <v>9</v>
      </c>
      <c r="J31" s="10"/>
      <c r="K31" s="234" t="s">
        <v>9</v>
      </c>
      <c r="M31" s="22" t="s">
        <v>259</v>
      </c>
      <c r="N31" s="145" t="s">
        <v>8</v>
      </c>
      <c r="O31" s="145" t="s">
        <v>8</v>
      </c>
      <c r="P31" s="145" t="s">
        <v>8</v>
      </c>
      <c r="Q31" s="145" t="s">
        <v>8</v>
      </c>
      <c r="R31" s="145" t="s">
        <v>8</v>
      </c>
      <c r="S31" s="145" t="s">
        <v>8</v>
      </c>
      <c r="T31" s="145" t="s">
        <v>8</v>
      </c>
      <c r="U31" s="10"/>
      <c r="V31" s="145" t="s">
        <v>8</v>
      </c>
      <c r="X31" s="22" t="s">
        <v>259</v>
      </c>
      <c r="Y31" s="149" t="s">
        <v>7</v>
      </c>
      <c r="Z31" s="149" t="s">
        <v>7</v>
      </c>
      <c r="AA31" s="149" t="s">
        <v>7</v>
      </c>
      <c r="AB31" s="149" t="s">
        <v>7</v>
      </c>
      <c r="AC31" s="149" t="s">
        <v>7</v>
      </c>
      <c r="AD31" s="149" t="s">
        <v>7</v>
      </c>
      <c r="AE31" s="144" t="s">
        <v>7</v>
      </c>
      <c r="AF31" s="10"/>
      <c r="AG31" s="144" t="s">
        <v>7</v>
      </c>
      <c r="AI31" s="22" t="s">
        <v>259</v>
      </c>
      <c r="AJ31" s="195" t="s">
        <v>6</v>
      </c>
      <c r="AK31" s="195" t="s">
        <v>6</v>
      </c>
      <c r="AL31" s="195" t="s">
        <v>6</v>
      </c>
      <c r="AM31" s="195" t="s">
        <v>6</v>
      </c>
      <c r="AN31" s="195" t="s">
        <v>6</v>
      </c>
      <c r="AO31" s="195" t="s">
        <v>6</v>
      </c>
      <c r="AP31" s="195" t="s">
        <v>6</v>
      </c>
      <c r="AQ31" s="10"/>
      <c r="AR31" s="195" t="s">
        <v>6</v>
      </c>
      <c r="AT31" s="22" t="s">
        <v>259</v>
      </c>
      <c r="AU31" s="197" t="s">
        <v>31</v>
      </c>
      <c r="AV31" s="197" t="s">
        <v>31</v>
      </c>
      <c r="AW31" s="197" t="s">
        <v>31</v>
      </c>
      <c r="AX31" s="197" t="s">
        <v>31</v>
      </c>
      <c r="AY31" s="197" t="s">
        <v>31</v>
      </c>
      <c r="AZ31" s="197" t="s">
        <v>31</v>
      </c>
      <c r="BA31" s="197" t="s">
        <v>31</v>
      </c>
      <c r="BB31" s="10"/>
      <c r="BC31" s="197" t="s">
        <v>31</v>
      </c>
      <c r="BE31" s="22" t="s">
        <v>259</v>
      </c>
      <c r="BF31" s="155" t="s">
        <v>134</v>
      </c>
      <c r="BG31" s="155" t="s">
        <v>134</v>
      </c>
      <c r="BH31" s="155" t="s">
        <v>134</v>
      </c>
      <c r="BI31" s="155" t="s">
        <v>134</v>
      </c>
      <c r="BJ31" s="155" t="s">
        <v>134</v>
      </c>
      <c r="BK31" s="155" t="s">
        <v>134</v>
      </c>
      <c r="BL31" s="155" t="s">
        <v>134</v>
      </c>
      <c r="BM31" s="10"/>
      <c r="BN31" s="155" t="s">
        <v>134</v>
      </c>
      <c r="BP31" s="22" t="s">
        <v>259</v>
      </c>
      <c r="BQ31" s="150" t="s">
        <v>4</v>
      </c>
      <c r="BR31" s="150" t="s">
        <v>4</v>
      </c>
      <c r="BS31" s="150" t="s">
        <v>4</v>
      </c>
      <c r="BT31" s="150" t="s">
        <v>4</v>
      </c>
      <c r="BU31" s="150" t="s">
        <v>4</v>
      </c>
      <c r="BV31" s="150" t="s">
        <v>4</v>
      </c>
      <c r="BW31" s="150" t="s">
        <v>4</v>
      </c>
      <c r="BX31" s="10"/>
      <c r="BY31" s="150" t="s">
        <v>4</v>
      </c>
      <c r="CA31" s="22" t="s">
        <v>259</v>
      </c>
      <c r="CB31" s="177" t="s">
        <v>3</v>
      </c>
      <c r="CC31" s="177" t="s">
        <v>3</v>
      </c>
      <c r="CD31" s="177" t="s">
        <v>3</v>
      </c>
      <c r="CE31" s="177" t="s">
        <v>3</v>
      </c>
      <c r="CF31" s="177" t="s">
        <v>3</v>
      </c>
      <c r="CG31" s="177" t="s">
        <v>3</v>
      </c>
      <c r="CH31" s="177" t="s">
        <v>3</v>
      </c>
      <c r="CI31" s="10"/>
      <c r="CJ31" s="177" t="s">
        <v>3</v>
      </c>
      <c r="CM31" s="22" t="s">
        <v>325</v>
      </c>
      <c r="CN31" s="146" t="s">
        <v>9</v>
      </c>
      <c r="CO31" s="146" t="s">
        <v>9</v>
      </c>
      <c r="CP31" s="146" t="s">
        <v>9</v>
      </c>
      <c r="CQ31" s="146" t="s">
        <v>9</v>
      </c>
      <c r="CR31" s="146" t="s">
        <v>9</v>
      </c>
      <c r="CS31" s="146" t="s">
        <v>9</v>
      </c>
      <c r="CT31" s="146" t="s">
        <v>9</v>
      </c>
      <c r="CU31" s="10"/>
      <c r="CV31" s="234" t="s">
        <v>9</v>
      </c>
      <c r="CX31" s="22" t="s">
        <v>325</v>
      </c>
      <c r="CY31" s="145" t="s">
        <v>8</v>
      </c>
      <c r="CZ31" s="145" t="s">
        <v>8</v>
      </c>
      <c r="DA31" s="145" t="s">
        <v>8</v>
      </c>
      <c r="DB31" s="145" t="s">
        <v>8</v>
      </c>
      <c r="DC31" s="145" t="s">
        <v>8</v>
      </c>
      <c r="DD31" s="145" t="s">
        <v>8</v>
      </c>
      <c r="DE31" s="145" t="s">
        <v>8</v>
      </c>
      <c r="DF31" s="10"/>
      <c r="DG31" s="145" t="s">
        <v>8</v>
      </c>
      <c r="DI31" s="22" t="s">
        <v>325</v>
      </c>
      <c r="DJ31" s="149" t="s">
        <v>7</v>
      </c>
      <c r="DK31" s="149" t="s">
        <v>7</v>
      </c>
      <c r="DL31" s="149" t="s">
        <v>7</v>
      </c>
      <c r="DM31" s="149" t="s">
        <v>7</v>
      </c>
      <c r="DN31" s="149" t="s">
        <v>7</v>
      </c>
      <c r="DO31" s="149" t="s">
        <v>7</v>
      </c>
      <c r="DP31" s="144" t="s">
        <v>7</v>
      </c>
      <c r="DQ31" s="10"/>
      <c r="DR31" s="144" t="s">
        <v>7</v>
      </c>
      <c r="DT31" s="22" t="s">
        <v>325</v>
      </c>
      <c r="DU31" s="195" t="s">
        <v>6</v>
      </c>
      <c r="DV31" s="195" t="s">
        <v>6</v>
      </c>
      <c r="DW31" s="195" t="s">
        <v>6</v>
      </c>
      <c r="DX31" s="195" t="s">
        <v>6</v>
      </c>
      <c r="DY31" s="195" t="s">
        <v>6</v>
      </c>
      <c r="DZ31" s="195" t="s">
        <v>6</v>
      </c>
      <c r="EA31" s="195" t="s">
        <v>6</v>
      </c>
      <c r="EB31" s="10"/>
      <c r="EC31" s="195" t="s">
        <v>6</v>
      </c>
      <c r="EE31" s="22" t="s">
        <v>325</v>
      </c>
      <c r="EF31" s="197" t="s">
        <v>31</v>
      </c>
      <c r="EG31" s="197" t="s">
        <v>31</v>
      </c>
      <c r="EH31" s="197" t="s">
        <v>31</v>
      </c>
      <c r="EI31" s="197" t="s">
        <v>31</v>
      </c>
      <c r="EJ31" s="197" t="s">
        <v>31</v>
      </c>
      <c r="EK31" s="197" t="s">
        <v>31</v>
      </c>
      <c r="EL31" s="197" t="s">
        <v>31</v>
      </c>
      <c r="EM31" s="10"/>
      <c r="EN31" s="197" t="s">
        <v>31</v>
      </c>
      <c r="EP31" s="22" t="s">
        <v>325</v>
      </c>
      <c r="EQ31" s="155" t="s">
        <v>134</v>
      </c>
      <c r="ER31" s="155" t="s">
        <v>134</v>
      </c>
      <c r="ES31" s="155" t="s">
        <v>134</v>
      </c>
      <c r="ET31" s="155" t="s">
        <v>134</v>
      </c>
      <c r="EU31" s="155" t="s">
        <v>134</v>
      </c>
      <c r="EV31" s="155" t="s">
        <v>134</v>
      </c>
      <c r="EW31" s="155" t="s">
        <v>134</v>
      </c>
      <c r="EX31" s="10"/>
      <c r="EY31" s="155" t="s">
        <v>134</v>
      </c>
      <c r="FA31" s="22" t="s">
        <v>325</v>
      </c>
      <c r="FB31" s="150" t="s">
        <v>4</v>
      </c>
      <c r="FC31" s="150" t="s">
        <v>4</v>
      </c>
      <c r="FD31" s="150" t="s">
        <v>4</v>
      </c>
      <c r="FE31" s="150" t="s">
        <v>4</v>
      </c>
      <c r="FF31" s="150" t="s">
        <v>4</v>
      </c>
      <c r="FG31" s="150" t="s">
        <v>4</v>
      </c>
      <c r="FH31" s="150" t="s">
        <v>4</v>
      </c>
      <c r="FI31" s="10"/>
      <c r="FJ31" s="150" t="s">
        <v>4</v>
      </c>
      <c r="FL31" s="22" t="s">
        <v>325</v>
      </c>
      <c r="FM31" s="177" t="s">
        <v>3</v>
      </c>
      <c r="FN31" s="177" t="s">
        <v>3</v>
      </c>
      <c r="FO31" s="177" t="s">
        <v>3</v>
      </c>
      <c r="FP31" s="177" t="s">
        <v>3</v>
      </c>
      <c r="FQ31" s="177" t="s">
        <v>3</v>
      </c>
      <c r="FR31" s="177" t="s">
        <v>3</v>
      </c>
      <c r="FS31" s="177" t="s">
        <v>3</v>
      </c>
      <c r="FT31" s="10"/>
      <c r="FU31" s="177" t="s">
        <v>3</v>
      </c>
      <c r="FX31" s="22" t="s">
        <v>13</v>
      </c>
      <c r="FY31" s="146" t="s">
        <v>9</v>
      </c>
      <c r="FZ31" s="146" t="s">
        <v>9</v>
      </c>
      <c r="GA31" s="146" t="s">
        <v>9</v>
      </c>
      <c r="GB31" s="146" t="s">
        <v>9</v>
      </c>
      <c r="GC31" s="146" t="s">
        <v>9</v>
      </c>
      <c r="GD31" s="146" t="s">
        <v>9</v>
      </c>
      <c r="GE31" s="146" t="s">
        <v>9</v>
      </c>
      <c r="GF31" s="10"/>
      <c r="GG31" s="234" t="s">
        <v>9</v>
      </c>
      <c r="GI31" s="22" t="s">
        <v>13</v>
      </c>
      <c r="GJ31" s="145" t="s">
        <v>8</v>
      </c>
      <c r="GK31" s="145" t="s">
        <v>8</v>
      </c>
      <c r="GL31" s="145" t="s">
        <v>8</v>
      </c>
      <c r="GM31" s="145" t="s">
        <v>8</v>
      </c>
      <c r="GN31" s="145" t="s">
        <v>8</v>
      </c>
      <c r="GO31" s="145" t="s">
        <v>8</v>
      </c>
      <c r="GP31" s="145" t="s">
        <v>8</v>
      </c>
      <c r="GQ31" s="10"/>
      <c r="GR31" s="145" t="s">
        <v>8</v>
      </c>
      <c r="GT31" s="22" t="s">
        <v>13</v>
      </c>
      <c r="GU31" s="149" t="s">
        <v>7</v>
      </c>
      <c r="GV31" s="149" t="s">
        <v>7</v>
      </c>
      <c r="GW31" s="149" t="s">
        <v>7</v>
      </c>
      <c r="GX31" s="149" t="s">
        <v>7</v>
      </c>
      <c r="GY31" s="149" t="s">
        <v>7</v>
      </c>
      <c r="GZ31" s="149" t="s">
        <v>7</v>
      </c>
      <c r="HA31" s="144" t="s">
        <v>7</v>
      </c>
      <c r="HB31" s="10"/>
      <c r="HC31" s="144" t="s">
        <v>7</v>
      </c>
      <c r="HE31" s="22" t="s">
        <v>13</v>
      </c>
      <c r="HF31" s="195" t="s">
        <v>6</v>
      </c>
      <c r="HG31" s="195" t="s">
        <v>6</v>
      </c>
      <c r="HH31" s="195" t="s">
        <v>6</v>
      </c>
      <c r="HI31" s="195" t="s">
        <v>6</v>
      </c>
      <c r="HJ31" s="195" t="s">
        <v>6</v>
      </c>
      <c r="HK31" s="195" t="s">
        <v>6</v>
      </c>
      <c r="HL31" s="195" t="s">
        <v>6</v>
      </c>
      <c r="HM31" s="10"/>
      <c r="HN31" s="195" t="s">
        <v>6</v>
      </c>
      <c r="HP31" s="22" t="s">
        <v>13</v>
      </c>
      <c r="HQ31" s="197" t="s">
        <v>31</v>
      </c>
      <c r="HR31" s="197" t="s">
        <v>31</v>
      </c>
      <c r="HS31" s="197" t="s">
        <v>31</v>
      </c>
      <c r="HT31" s="197" t="s">
        <v>31</v>
      </c>
      <c r="HU31" s="197" t="s">
        <v>31</v>
      </c>
      <c r="HV31" s="197" t="s">
        <v>31</v>
      </c>
      <c r="HW31" s="197" t="s">
        <v>31</v>
      </c>
      <c r="HX31" s="10"/>
      <c r="HY31" s="197" t="s">
        <v>31</v>
      </c>
      <c r="IA31" s="22" t="s">
        <v>13</v>
      </c>
      <c r="IB31" s="155" t="s">
        <v>134</v>
      </c>
      <c r="IC31" s="155" t="s">
        <v>134</v>
      </c>
      <c r="ID31" s="155" t="s">
        <v>134</v>
      </c>
      <c r="IE31" s="155" t="s">
        <v>134</v>
      </c>
      <c r="IF31" s="155" t="s">
        <v>134</v>
      </c>
      <c r="IG31" s="155" t="s">
        <v>134</v>
      </c>
      <c r="IH31" s="155" t="s">
        <v>134</v>
      </c>
      <c r="II31" s="10"/>
      <c r="IJ31" s="155" t="s">
        <v>134</v>
      </c>
      <c r="IL31" s="22" t="s">
        <v>13</v>
      </c>
      <c r="IM31" s="150" t="s">
        <v>4</v>
      </c>
      <c r="IN31" s="150" t="s">
        <v>4</v>
      </c>
      <c r="IO31" s="150" t="s">
        <v>4</v>
      </c>
      <c r="IP31" s="150" t="s">
        <v>4</v>
      </c>
      <c r="IQ31" s="150" t="s">
        <v>4</v>
      </c>
      <c r="IR31" s="150" t="s">
        <v>4</v>
      </c>
      <c r="IS31" s="150" t="s">
        <v>4</v>
      </c>
      <c r="IT31" s="10"/>
      <c r="IU31" s="150" t="s">
        <v>4</v>
      </c>
      <c r="IW31" s="22" t="s">
        <v>13</v>
      </c>
      <c r="IX31" s="177" t="s">
        <v>3</v>
      </c>
      <c r="IY31" s="177" t="s">
        <v>3</v>
      </c>
      <c r="IZ31" s="177" t="s">
        <v>3</v>
      </c>
      <c r="JA31" s="177" t="s">
        <v>3</v>
      </c>
      <c r="JB31" s="177" t="s">
        <v>3</v>
      </c>
      <c r="JC31" s="177" t="s">
        <v>3</v>
      </c>
      <c r="JD31" s="177" t="s">
        <v>3</v>
      </c>
      <c r="JE31" s="10"/>
      <c r="JF31" s="177" t="s">
        <v>3</v>
      </c>
    </row>
    <row r="32" spans="1:266" ht="15.75" thickBot="1" x14ac:dyDescent="0.3">
      <c r="B32" s="11"/>
      <c r="C32" s="143">
        <v>76</v>
      </c>
      <c r="D32" s="143">
        <v>20</v>
      </c>
      <c r="E32" s="143">
        <v>74</v>
      </c>
      <c r="F32" s="143">
        <v>100</v>
      </c>
      <c r="G32" s="231">
        <v>12</v>
      </c>
      <c r="H32" s="231">
        <v>4</v>
      </c>
      <c r="I32" s="231">
        <v>79</v>
      </c>
      <c r="J32" s="240">
        <v>1016</v>
      </c>
      <c r="K32" s="237">
        <v>175</v>
      </c>
      <c r="L32" t="s">
        <v>0</v>
      </c>
      <c r="M32" s="11"/>
      <c r="N32" s="231">
        <v>76</v>
      </c>
      <c r="O32" s="231">
        <v>45</v>
      </c>
      <c r="P32" s="143">
        <v>10</v>
      </c>
      <c r="Q32" s="143">
        <v>31</v>
      </c>
      <c r="R32" s="231">
        <v>146</v>
      </c>
      <c r="S32" s="231">
        <v>133</v>
      </c>
      <c r="T32" s="231">
        <v>191</v>
      </c>
      <c r="U32" s="240">
        <v>-98</v>
      </c>
      <c r="V32" s="231">
        <v>550</v>
      </c>
      <c r="W32" t="s">
        <v>0</v>
      </c>
      <c r="X32" s="11"/>
      <c r="Y32" s="231">
        <v>20</v>
      </c>
      <c r="Z32" s="143">
        <v>45</v>
      </c>
      <c r="AA32" s="143">
        <v>78</v>
      </c>
      <c r="AB32" s="143">
        <v>109</v>
      </c>
      <c r="AC32" s="231">
        <v>67</v>
      </c>
      <c r="AD32" s="231">
        <v>47</v>
      </c>
      <c r="AE32" s="231">
        <v>129</v>
      </c>
      <c r="AF32" s="240">
        <v>-336</v>
      </c>
      <c r="AG32" s="231">
        <v>31</v>
      </c>
      <c r="AH32" t="s">
        <v>0</v>
      </c>
      <c r="AI32" s="11"/>
      <c r="AJ32" s="231">
        <v>74</v>
      </c>
      <c r="AK32" s="231">
        <v>10</v>
      </c>
      <c r="AL32" s="231">
        <v>78</v>
      </c>
      <c r="AM32" s="143">
        <v>19</v>
      </c>
      <c r="AN32" s="231">
        <v>60</v>
      </c>
      <c r="AO32" s="231">
        <v>51</v>
      </c>
      <c r="AP32" s="231">
        <v>96</v>
      </c>
      <c r="AQ32" s="240">
        <v>-118</v>
      </c>
      <c r="AR32" s="231">
        <v>350</v>
      </c>
      <c r="AS32" t="s">
        <v>0</v>
      </c>
      <c r="AT32" s="11"/>
      <c r="AU32" s="231">
        <v>100</v>
      </c>
      <c r="AV32" s="231">
        <v>31</v>
      </c>
      <c r="AW32" s="231">
        <v>109</v>
      </c>
      <c r="AX32" s="231">
        <v>19</v>
      </c>
      <c r="AY32" s="231">
        <v>79</v>
      </c>
      <c r="AZ32" s="231">
        <v>68</v>
      </c>
      <c r="BA32" s="231">
        <v>121</v>
      </c>
      <c r="BB32" s="240">
        <v>-1416</v>
      </c>
      <c r="BC32" s="231">
        <v>527</v>
      </c>
      <c r="BE32" s="11"/>
      <c r="BF32" s="143">
        <v>12</v>
      </c>
      <c r="BG32" s="143">
        <v>146</v>
      </c>
      <c r="BH32" s="143">
        <v>67</v>
      </c>
      <c r="BI32" s="143">
        <v>60</v>
      </c>
      <c r="BJ32" s="143">
        <v>79</v>
      </c>
      <c r="BK32" s="143">
        <v>12</v>
      </c>
      <c r="BL32" s="231">
        <v>34</v>
      </c>
      <c r="BM32" s="240">
        <v>-77</v>
      </c>
      <c r="BN32" s="143">
        <v>342</v>
      </c>
      <c r="BP32" s="11"/>
      <c r="BQ32" s="143">
        <v>4</v>
      </c>
      <c r="BR32" s="143">
        <v>133</v>
      </c>
      <c r="BS32" s="143">
        <v>47</v>
      </c>
      <c r="BT32" s="143">
        <v>51</v>
      </c>
      <c r="BU32" s="143">
        <v>68</v>
      </c>
      <c r="BV32" s="231">
        <v>12</v>
      </c>
      <c r="BW32" s="231">
        <v>44</v>
      </c>
      <c r="BX32" s="240">
        <v>199</v>
      </c>
      <c r="BY32" s="143">
        <v>247</v>
      </c>
      <c r="CA32" s="11"/>
      <c r="CB32" s="143">
        <v>79</v>
      </c>
      <c r="CC32" s="143">
        <v>191</v>
      </c>
      <c r="CD32" s="143">
        <v>129</v>
      </c>
      <c r="CE32" s="143">
        <v>96</v>
      </c>
      <c r="CF32" s="143">
        <v>34</v>
      </c>
      <c r="CG32" s="143">
        <v>44</v>
      </c>
      <c r="CH32" s="143">
        <v>121</v>
      </c>
      <c r="CI32" s="240">
        <v>830</v>
      </c>
      <c r="CJ32" s="143">
        <v>694</v>
      </c>
      <c r="CM32" s="11"/>
      <c r="CN32" s="229"/>
      <c r="CO32" s="229"/>
      <c r="CP32" s="229"/>
      <c r="CQ32" s="229"/>
      <c r="CR32" s="229"/>
      <c r="CS32" s="229"/>
      <c r="CT32" s="229"/>
      <c r="CU32" s="240"/>
      <c r="CV32" s="236"/>
      <c r="CX32" s="11"/>
      <c r="CY32" s="229"/>
      <c r="CZ32" s="229"/>
      <c r="DA32" s="229"/>
      <c r="DB32" s="229"/>
      <c r="DC32" s="229"/>
      <c r="DD32" s="229"/>
      <c r="DE32" s="229"/>
      <c r="DF32" s="240"/>
      <c r="DG32" s="229"/>
      <c r="DI32" s="11"/>
      <c r="DJ32" s="229"/>
      <c r="DK32" s="229"/>
      <c r="DL32" s="229"/>
      <c r="DM32" s="229"/>
      <c r="DN32" s="229"/>
      <c r="DO32" s="229"/>
      <c r="DP32" s="229"/>
      <c r="DQ32" s="240"/>
      <c r="DR32" s="229"/>
      <c r="DT32" s="11"/>
      <c r="DU32" s="229"/>
      <c r="DV32" s="229"/>
      <c r="DW32" s="229"/>
      <c r="DX32" s="229"/>
      <c r="DY32" s="229"/>
      <c r="DZ32" s="229"/>
      <c r="EA32" s="229"/>
      <c r="EB32" s="240"/>
      <c r="EC32" s="229"/>
      <c r="EE32" s="11"/>
      <c r="EF32" s="229"/>
      <c r="EG32" s="229"/>
      <c r="EH32" s="229"/>
      <c r="EI32" s="229"/>
      <c r="EJ32" s="229"/>
      <c r="EK32" s="229"/>
      <c r="EL32" s="229"/>
      <c r="EM32" s="240"/>
      <c r="EN32" s="229"/>
      <c r="EP32" s="11"/>
      <c r="EQ32" s="229"/>
      <c r="ER32" s="229"/>
      <c r="ES32" s="229"/>
      <c r="ET32" s="229"/>
      <c r="EU32" s="229"/>
      <c r="EV32" s="229"/>
      <c r="EW32" s="229"/>
      <c r="EX32" s="240"/>
      <c r="EY32" s="229"/>
      <c r="FA32" s="11"/>
      <c r="FB32" s="229"/>
      <c r="FC32" s="229"/>
      <c r="FD32" s="229"/>
      <c r="FE32" s="229"/>
      <c r="FF32" s="229"/>
      <c r="FG32" s="229"/>
      <c r="FH32" s="229"/>
      <c r="FI32" s="240"/>
      <c r="FJ32" s="229"/>
      <c r="FL32" s="11"/>
      <c r="FM32" s="229"/>
      <c r="FN32" s="229"/>
      <c r="FO32" s="229"/>
      <c r="FP32" s="229"/>
      <c r="FQ32" s="229"/>
      <c r="FR32" s="229"/>
      <c r="FS32" s="229"/>
      <c r="FT32" s="240"/>
      <c r="FU32" s="229"/>
      <c r="FX32" s="11"/>
      <c r="FY32" s="229"/>
      <c r="FZ32" s="229"/>
      <c r="GA32" s="229"/>
      <c r="GB32" s="229"/>
      <c r="GC32" s="229"/>
      <c r="GD32" s="229"/>
      <c r="GE32" s="229"/>
      <c r="GF32" s="240"/>
      <c r="GG32" s="236"/>
      <c r="GI32" s="11"/>
      <c r="GJ32" s="229"/>
      <c r="GK32" s="229"/>
      <c r="GL32" s="229"/>
      <c r="GM32" s="229"/>
      <c r="GN32" s="229"/>
      <c r="GO32" s="229"/>
      <c r="GP32" s="229"/>
      <c r="GQ32" s="240"/>
      <c r="GR32" s="229"/>
      <c r="GT32" s="11"/>
      <c r="GU32" s="229"/>
      <c r="GV32" s="229"/>
      <c r="GW32" s="229"/>
      <c r="GX32" s="229"/>
      <c r="GY32" s="229"/>
      <c r="GZ32" s="229"/>
      <c r="HA32" s="229"/>
      <c r="HB32" s="240"/>
      <c r="HC32" s="229"/>
      <c r="HE32" s="11"/>
      <c r="HF32" s="229"/>
      <c r="HG32" s="229"/>
      <c r="HH32" s="229"/>
      <c r="HI32" s="229"/>
      <c r="HJ32" s="229"/>
      <c r="HK32" s="229"/>
      <c r="HL32" s="229"/>
      <c r="HM32" s="240"/>
      <c r="HN32" s="229"/>
      <c r="HP32" s="11" t="s">
        <v>0</v>
      </c>
      <c r="HQ32" s="229"/>
      <c r="HR32" s="229"/>
      <c r="HS32" s="229"/>
      <c r="HT32" s="229"/>
      <c r="HU32" s="229"/>
      <c r="HV32" s="229"/>
      <c r="HW32" s="229"/>
      <c r="HX32" s="240"/>
      <c r="HY32" s="229"/>
      <c r="IA32" s="11"/>
      <c r="IB32" s="229"/>
      <c r="IC32" s="229"/>
      <c r="ID32" s="229"/>
      <c r="IE32" s="229"/>
      <c r="IF32" s="229"/>
      <c r="IG32" s="229"/>
      <c r="IH32" s="229"/>
      <c r="II32" s="240"/>
      <c r="IJ32" s="229"/>
      <c r="IL32" s="11"/>
      <c r="IM32" s="229"/>
      <c r="IN32" s="229"/>
      <c r="IO32" s="229"/>
      <c r="IP32" s="229"/>
      <c r="IQ32" s="229"/>
      <c r="IR32" s="229"/>
      <c r="IS32" s="229"/>
      <c r="IT32" s="240"/>
      <c r="IU32" s="229"/>
      <c r="IW32" s="11"/>
      <c r="IX32" s="229"/>
      <c r="IY32" s="229"/>
      <c r="IZ32" s="229"/>
      <c r="JA32" s="229"/>
      <c r="JB32" s="229"/>
      <c r="JC32" s="229"/>
      <c r="JD32" s="229"/>
      <c r="JE32" s="240"/>
      <c r="JF32" s="229"/>
    </row>
    <row r="33" spans="2:266" ht="15.75" thickBot="1" x14ac:dyDescent="0.3">
      <c r="B33" s="11"/>
      <c r="C33" s="2"/>
      <c r="D33" s="2"/>
      <c r="E33" s="2"/>
      <c r="F33" s="2"/>
      <c r="G33" s="2"/>
      <c r="H33" s="2"/>
      <c r="I33" s="2"/>
      <c r="J33" s="10"/>
      <c r="K33" s="235"/>
      <c r="M33" s="11"/>
      <c r="N33" s="10"/>
      <c r="O33" s="10"/>
      <c r="P33" s="10"/>
      <c r="Q33" s="10"/>
      <c r="R33" s="10"/>
      <c r="S33" s="10"/>
      <c r="T33" s="10"/>
      <c r="U33" s="10"/>
      <c r="V33" s="9"/>
      <c r="X33" s="11"/>
      <c r="Y33" s="10"/>
      <c r="Z33" s="10"/>
      <c r="AA33" s="10"/>
      <c r="AB33" s="10"/>
      <c r="AC33" s="10"/>
      <c r="AD33" s="10"/>
      <c r="AE33" s="10"/>
      <c r="AF33" s="10"/>
      <c r="AG33" s="9"/>
      <c r="AI33" s="11"/>
      <c r="AJ33" s="10"/>
      <c r="AK33" s="10"/>
      <c r="AL33" s="10"/>
      <c r="AM33" s="10"/>
      <c r="AN33" s="10"/>
      <c r="AO33" s="10"/>
      <c r="AP33" s="10"/>
      <c r="AQ33" s="10"/>
      <c r="AR33" s="9"/>
      <c r="AT33" s="11"/>
      <c r="AU33" s="10"/>
      <c r="AV33" s="10"/>
      <c r="AW33" s="10"/>
      <c r="AX33" s="10"/>
      <c r="AY33" s="10"/>
      <c r="AZ33" s="10"/>
      <c r="BA33" s="10"/>
      <c r="BB33" s="10"/>
      <c r="BC33" s="9"/>
      <c r="BE33" s="11"/>
      <c r="BF33" s="10"/>
      <c r="BG33" s="10"/>
      <c r="BH33" s="10"/>
      <c r="BI33" s="10"/>
      <c r="BJ33" s="10"/>
      <c r="BK33" s="10"/>
      <c r="BL33" s="10"/>
      <c r="BM33" s="10"/>
      <c r="BN33" s="9"/>
      <c r="BP33" s="11"/>
      <c r="BQ33" s="10"/>
      <c r="BR33" s="10"/>
      <c r="BS33" s="10"/>
      <c r="BT33" s="10"/>
      <c r="BU33" s="10"/>
      <c r="BV33" s="10"/>
      <c r="BW33" s="10"/>
      <c r="BX33" s="10"/>
      <c r="BY33" s="9"/>
      <c r="CA33" s="11"/>
      <c r="CB33" s="10"/>
      <c r="CC33" s="10"/>
      <c r="CD33" s="10"/>
      <c r="CE33" s="10"/>
      <c r="CF33" s="10"/>
      <c r="CG33" s="10"/>
      <c r="CH33" s="10"/>
      <c r="CI33" s="10"/>
      <c r="CJ33" s="9"/>
      <c r="CM33" s="11"/>
      <c r="CN33" s="2"/>
      <c r="CO33" s="2"/>
      <c r="CP33" s="2"/>
      <c r="CQ33" s="2"/>
      <c r="CR33" s="2"/>
      <c r="CS33" s="2"/>
      <c r="CT33" s="2"/>
      <c r="CU33" s="10"/>
      <c r="CV33" s="235"/>
      <c r="CX33" s="11"/>
      <c r="CY33" s="10"/>
      <c r="CZ33" s="10"/>
      <c r="DA33" s="10"/>
      <c r="DB33" s="10"/>
      <c r="DC33" s="10"/>
      <c r="DD33" s="10"/>
      <c r="DE33" s="10"/>
      <c r="DF33" s="10"/>
      <c r="DG33" s="9"/>
      <c r="DI33" s="11"/>
      <c r="DJ33" s="10"/>
      <c r="DK33" s="10"/>
      <c r="DL33" s="10"/>
      <c r="DM33" s="10"/>
      <c r="DN33" s="10"/>
      <c r="DO33" s="10"/>
      <c r="DP33" s="10"/>
      <c r="DQ33" s="10"/>
      <c r="DR33" s="9"/>
      <c r="DT33" s="11"/>
      <c r="DU33" s="10"/>
      <c r="DV33" s="10"/>
      <c r="DW33" s="10"/>
      <c r="DX33" s="10"/>
      <c r="DY33" s="10"/>
      <c r="DZ33" s="10"/>
      <c r="EA33" s="10"/>
      <c r="EB33" s="10"/>
      <c r="EC33" s="9"/>
      <c r="EE33" s="11"/>
      <c r="EF33" s="10"/>
      <c r="EG33" s="10"/>
      <c r="EH33" s="10"/>
      <c r="EI33" s="10"/>
      <c r="EJ33" s="10"/>
      <c r="EK33" s="10"/>
      <c r="EL33" s="10"/>
      <c r="EM33" s="10"/>
      <c r="EN33" s="9"/>
      <c r="EP33" s="11"/>
      <c r="EQ33" s="10"/>
      <c r="ER33" s="10"/>
      <c r="ES33" s="10"/>
      <c r="ET33" s="10"/>
      <c r="EU33" s="10"/>
      <c r="EV33" s="10"/>
      <c r="EW33" s="10"/>
      <c r="EX33" s="10"/>
      <c r="EY33" s="9"/>
      <c r="FA33" s="11"/>
      <c r="FB33" s="10"/>
      <c r="FC33" s="10"/>
      <c r="FD33" s="10"/>
      <c r="FE33" s="10"/>
      <c r="FF33" s="10"/>
      <c r="FG33" s="10"/>
      <c r="FH33" s="10"/>
      <c r="FI33" s="10"/>
      <c r="FJ33" s="9"/>
      <c r="FL33" s="11"/>
      <c r="FM33" s="10"/>
      <c r="FN33" s="10"/>
      <c r="FO33" s="10"/>
      <c r="FP33" s="10"/>
      <c r="FQ33" s="10"/>
      <c r="FR33" s="10"/>
      <c r="FS33" s="10"/>
      <c r="FT33" s="10"/>
      <c r="FU33" s="9"/>
      <c r="FX33" s="11"/>
      <c r="FY33" s="2"/>
      <c r="FZ33" s="2"/>
      <c r="GA33" s="2"/>
      <c r="GB33" s="2"/>
      <c r="GC33" s="2"/>
      <c r="GD33" s="2"/>
      <c r="GE33" s="2"/>
      <c r="GF33" s="10"/>
      <c r="GG33" s="235"/>
      <c r="GI33" s="11"/>
      <c r="GJ33" s="10"/>
      <c r="GK33" s="10"/>
      <c r="GL33" s="10"/>
      <c r="GM33" s="10"/>
      <c r="GN33" s="10"/>
      <c r="GO33" s="10"/>
      <c r="GP33" s="10"/>
      <c r="GQ33" s="10"/>
      <c r="GR33" s="9"/>
      <c r="GT33" s="11"/>
      <c r="GU33" s="10"/>
      <c r="GV33" s="10"/>
      <c r="GW33" s="10"/>
      <c r="GX33" s="10"/>
      <c r="GY33" s="10"/>
      <c r="GZ33" s="10"/>
      <c r="HA33" s="10"/>
      <c r="HB33" s="10"/>
      <c r="HC33" s="9"/>
      <c r="HE33" s="11"/>
      <c r="HF33" s="10"/>
      <c r="HG33" s="10"/>
      <c r="HH33" s="10"/>
      <c r="HI33" s="10"/>
      <c r="HJ33" s="10"/>
      <c r="HK33" s="10"/>
      <c r="HL33" s="10"/>
      <c r="HM33" s="10"/>
      <c r="HN33" s="9"/>
      <c r="HP33" s="11"/>
      <c r="HQ33" s="10"/>
      <c r="HR33" s="10"/>
      <c r="HS33" s="10"/>
      <c r="HT33" s="10"/>
      <c r="HU33" s="10"/>
      <c r="HV33" s="10"/>
      <c r="HW33" s="10"/>
      <c r="HX33" s="10"/>
      <c r="HY33" s="9"/>
      <c r="IA33" s="11"/>
      <c r="IB33" s="10"/>
      <c r="IC33" s="10"/>
      <c r="ID33" s="10"/>
      <c r="IE33" s="10"/>
      <c r="IF33" s="10"/>
      <c r="IG33" s="10"/>
      <c r="IH33" s="10"/>
      <c r="II33" s="10"/>
      <c r="IJ33" s="9"/>
      <c r="IL33" s="11"/>
      <c r="IM33" s="10"/>
      <c r="IN33" s="10"/>
      <c r="IO33" s="10"/>
      <c r="IP33" s="10"/>
      <c r="IQ33" s="10"/>
      <c r="IR33" s="10"/>
      <c r="IS33" s="10"/>
      <c r="IT33" s="10"/>
      <c r="IU33" s="9"/>
      <c r="IW33" s="11"/>
      <c r="IX33" s="10"/>
      <c r="IY33" s="10"/>
      <c r="IZ33" s="10"/>
      <c r="JA33" s="10"/>
      <c r="JB33" s="10"/>
      <c r="JC33" s="10"/>
      <c r="JD33" s="10"/>
      <c r="JE33" s="10"/>
      <c r="JF33" s="9"/>
    </row>
    <row r="34" spans="2:266" ht="15.75" thickBot="1" x14ac:dyDescent="0.3">
      <c r="B34" s="11"/>
      <c r="C34" s="27" t="s">
        <v>8</v>
      </c>
      <c r="D34" s="19" t="s">
        <v>7</v>
      </c>
      <c r="E34" s="18" t="s">
        <v>6</v>
      </c>
      <c r="F34" s="199" t="s">
        <v>31</v>
      </c>
      <c r="G34" s="17" t="s">
        <v>5</v>
      </c>
      <c r="H34" s="16" t="s">
        <v>4</v>
      </c>
      <c r="I34" s="14" t="s">
        <v>3</v>
      </c>
      <c r="J34" s="10"/>
      <c r="K34" s="228" t="s">
        <v>150</v>
      </c>
      <c r="M34" s="11"/>
      <c r="N34" s="21" t="s">
        <v>9</v>
      </c>
      <c r="O34" s="19" t="s">
        <v>7</v>
      </c>
      <c r="P34" s="18" t="s">
        <v>6</v>
      </c>
      <c r="Q34" s="199" t="s">
        <v>31</v>
      </c>
      <c r="R34" s="17" t="s">
        <v>5</v>
      </c>
      <c r="S34" s="16" t="s">
        <v>4</v>
      </c>
      <c r="T34" s="14" t="s">
        <v>3</v>
      </c>
      <c r="U34" s="10"/>
      <c r="V34" s="228" t="s">
        <v>148</v>
      </c>
      <c r="X34" s="11"/>
      <c r="Y34" s="21" t="s">
        <v>9</v>
      </c>
      <c r="Z34" s="27" t="s">
        <v>8</v>
      </c>
      <c r="AA34" s="18" t="s">
        <v>6</v>
      </c>
      <c r="AB34" s="199" t="s">
        <v>31</v>
      </c>
      <c r="AC34" s="17" t="s">
        <v>5</v>
      </c>
      <c r="AD34" s="16" t="s">
        <v>4</v>
      </c>
      <c r="AE34" s="14" t="s">
        <v>3</v>
      </c>
      <c r="AF34" s="10"/>
      <c r="AG34" s="228" t="s">
        <v>145</v>
      </c>
      <c r="AI34" s="11"/>
      <c r="AJ34" s="21" t="s">
        <v>9</v>
      </c>
      <c r="AK34" s="27" t="s">
        <v>8</v>
      </c>
      <c r="AL34" s="19" t="s">
        <v>7</v>
      </c>
      <c r="AM34" s="199" t="s">
        <v>31</v>
      </c>
      <c r="AN34" s="17" t="s">
        <v>5</v>
      </c>
      <c r="AO34" s="16" t="s">
        <v>4</v>
      </c>
      <c r="AP34" s="14" t="s">
        <v>3</v>
      </c>
      <c r="AQ34" s="10"/>
      <c r="AR34" s="228" t="s">
        <v>142</v>
      </c>
      <c r="AT34" s="11"/>
      <c r="AU34" s="21" t="s">
        <v>9</v>
      </c>
      <c r="AV34" s="27" t="s">
        <v>8</v>
      </c>
      <c r="AW34" s="19" t="s">
        <v>7</v>
      </c>
      <c r="AX34" s="18" t="s">
        <v>6</v>
      </c>
      <c r="AY34" s="17" t="s">
        <v>5</v>
      </c>
      <c r="AZ34" s="16" t="s">
        <v>4</v>
      </c>
      <c r="BA34" s="14" t="s">
        <v>3</v>
      </c>
      <c r="BB34" s="10"/>
      <c r="BC34" s="228" t="s">
        <v>151</v>
      </c>
      <c r="BE34" s="11"/>
      <c r="BF34" s="21" t="s">
        <v>9</v>
      </c>
      <c r="BG34" s="27" t="s">
        <v>8</v>
      </c>
      <c r="BH34" s="19" t="s">
        <v>7</v>
      </c>
      <c r="BI34" s="18" t="s">
        <v>6</v>
      </c>
      <c r="BJ34" s="199" t="s">
        <v>31</v>
      </c>
      <c r="BK34" s="16" t="s">
        <v>4</v>
      </c>
      <c r="BL34" s="14" t="s">
        <v>3</v>
      </c>
      <c r="BM34" s="10"/>
      <c r="BN34" s="228" t="s">
        <v>142</v>
      </c>
      <c r="BP34" s="11"/>
      <c r="BQ34" s="21" t="s">
        <v>9</v>
      </c>
      <c r="BR34" s="27" t="s">
        <v>8</v>
      </c>
      <c r="BS34" s="19" t="s">
        <v>7</v>
      </c>
      <c r="BT34" s="18" t="s">
        <v>6</v>
      </c>
      <c r="BU34" s="199" t="s">
        <v>31</v>
      </c>
      <c r="BV34" s="17" t="s">
        <v>5</v>
      </c>
      <c r="BW34" s="14" t="s">
        <v>3</v>
      </c>
      <c r="BX34" s="10"/>
      <c r="BY34" s="228" t="s">
        <v>148</v>
      </c>
      <c r="CA34" s="11"/>
      <c r="CB34" s="21" t="s">
        <v>9</v>
      </c>
      <c r="CC34" s="27" t="s">
        <v>8</v>
      </c>
      <c r="CD34" s="19" t="s">
        <v>7</v>
      </c>
      <c r="CE34" s="18" t="s">
        <v>6</v>
      </c>
      <c r="CF34" s="17" t="s">
        <v>5</v>
      </c>
      <c r="CG34" s="16" t="s">
        <v>4</v>
      </c>
      <c r="CH34" s="199" t="s">
        <v>31</v>
      </c>
      <c r="CI34" s="10"/>
      <c r="CJ34" s="228" t="s">
        <v>151</v>
      </c>
      <c r="CM34" s="11"/>
      <c r="CN34" s="27" t="s">
        <v>8</v>
      </c>
      <c r="CO34" s="19" t="s">
        <v>7</v>
      </c>
      <c r="CP34" s="18" t="s">
        <v>6</v>
      </c>
      <c r="CQ34" s="199" t="s">
        <v>31</v>
      </c>
      <c r="CR34" s="17" t="s">
        <v>5</v>
      </c>
      <c r="CS34" s="16" t="s">
        <v>4</v>
      </c>
      <c r="CT34" s="14" t="s">
        <v>3</v>
      </c>
      <c r="CU34" s="10"/>
      <c r="CV34" s="228"/>
      <c r="CX34" s="11"/>
      <c r="CY34" s="21" t="s">
        <v>9</v>
      </c>
      <c r="CZ34" s="19" t="s">
        <v>7</v>
      </c>
      <c r="DA34" s="18" t="s">
        <v>6</v>
      </c>
      <c r="DB34" s="199" t="s">
        <v>31</v>
      </c>
      <c r="DC34" s="17" t="s">
        <v>5</v>
      </c>
      <c r="DD34" s="16" t="s">
        <v>4</v>
      </c>
      <c r="DE34" s="14" t="s">
        <v>3</v>
      </c>
      <c r="DF34" s="10"/>
      <c r="DG34" s="228"/>
      <c r="DI34" s="11"/>
      <c r="DJ34" s="21" t="s">
        <v>9</v>
      </c>
      <c r="DK34" s="27" t="s">
        <v>8</v>
      </c>
      <c r="DL34" s="18" t="s">
        <v>6</v>
      </c>
      <c r="DM34" s="199" t="s">
        <v>31</v>
      </c>
      <c r="DN34" s="17" t="s">
        <v>5</v>
      </c>
      <c r="DO34" s="16" t="s">
        <v>4</v>
      </c>
      <c r="DP34" s="14" t="s">
        <v>3</v>
      </c>
      <c r="DQ34" s="10"/>
      <c r="DR34" s="228"/>
      <c r="DT34" s="11"/>
      <c r="DU34" s="21" t="s">
        <v>9</v>
      </c>
      <c r="DV34" s="27" t="s">
        <v>8</v>
      </c>
      <c r="DW34" s="19" t="s">
        <v>7</v>
      </c>
      <c r="DX34" s="199" t="s">
        <v>31</v>
      </c>
      <c r="DY34" s="17" t="s">
        <v>5</v>
      </c>
      <c r="DZ34" s="16" t="s">
        <v>4</v>
      </c>
      <c r="EA34" s="14" t="s">
        <v>3</v>
      </c>
      <c r="EB34" s="10"/>
      <c r="EC34" s="228"/>
      <c r="EE34" s="11"/>
      <c r="EF34" s="21" t="s">
        <v>9</v>
      </c>
      <c r="EG34" s="27" t="s">
        <v>8</v>
      </c>
      <c r="EH34" s="19" t="s">
        <v>7</v>
      </c>
      <c r="EI34" s="18" t="s">
        <v>6</v>
      </c>
      <c r="EJ34" s="17" t="s">
        <v>5</v>
      </c>
      <c r="EK34" s="16" t="s">
        <v>4</v>
      </c>
      <c r="EL34" s="14" t="s">
        <v>3</v>
      </c>
      <c r="EM34" s="10"/>
      <c r="EN34" s="228"/>
      <c r="EP34" s="11"/>
      <c r="EQ34" s="21" t="s">
        <v>9</v>
      </c>
      <c r="ER34" s="27" t="s">
        <v>8</v>
      </c>
      <c r="ES34" s="19" t="s">
        <v>7</v>
      </c>
      <c r="ET34" s="18" t="s">
        <v>6</v>
      </c>
      <c r="EU34" s="199" t="s">
        <v>31</v>
      </c>
      <c r="EV34" s="16" t="s">
        <v>4</v>
      </c>
      <c r="EW34" s="14" t="s">
        <v>3</v>
      </c>
      <c r="EX34" s="10"/>
      <c r="EY34" s="228"/>
      <c r="FA34" s="11"/>
      <c r="FB34" s="21" t="s">
        <v>9</v>
      </c>
      <c r="FC34" s="27" t="s">
        <v>8</v>
      </c>
      <c r="FD34" s="19" t="s">
        <v>7</v>
      </c>
      <c r="FE34" s="18" t="s">
        <v>6</v>
      </c>
      <c r="FF34" s="199" t="s">
        <v>31</v>
      </c>
      <c r="FG34" s="17" t="s">
        <v>5</v>
      </c>
      <c r="FH34" s="14" t="s">
        <v>3</v>
      </c>
      <c r="FI34" s="10"/>
      <c r="FJ34" s="228"/>
      <c r="FL34" s="11"/>
      <c r="FM34" s="21" t="s">
        <v>9</v>
      </c>
      <c r="FN34" s="27" t="s">
        <v>8</v>
      </c>
      <c r="FO34" s="19" t="s">
        <v>7</v>
      </c>
      <c r="FP34" s="18" t="s">
        <v>6</v>
      </c>
      <c r="FQ34" s="17" t="s">
        <v>5</v>
      </c>
      <c r="FR34" s="16" t="s">
        <v>4</v>
      </c>
      <c r="FS34" s="199" t="s">
        <v>31</v>
      </c>
      <c r="FT34" s="10"/>
      <c r="FU34" s="228"/>
      <c r="FX34" s="11"/>
      <c r="FY34" s="27" t="s">
        <v>8</v>
      </c>
      <c r="FZ34" s="19" t="s">
        <v>7</v>
      </c>
      <c r="GA34" s="18" t="s">
        <v>6</v>
      </c>
      <c r="GB34" s="199" t="s">
        <v>31</v>
      </c>
      <c r="GC34" s="17" t="s">
        <v>5</v>
      </c>
      <c r="GD34" s="16" t="s">
        <v>4</v>
      </c>
      <c r="GE34" s="14" t="s">
        <v>3</v>
      </c>
      <c r="GF34" s="10"/>
      <c r="GG34" s="228"/>
      <c r="GI34" s="11"/>
      <c r="GJ34" s="21" t="s">
        <v>9</v>
      </c>
      <c r="GK34" s="19" t="s">
        <v>7</v>
      </c>
      <c r="GL34" s="18" t="s">
        <v>6</v>
      </c>
      <c r="GM34" s="199" t="s">
        <v>31</v>
      </c>
      <c r="GN34" s="17" t="s">
        <v>5</v>
      </c>
      <c r="GO34" s="16" t="s">
        <v>4</v>
      </c>
      <c r="GP34" s="14" t="s">
        <v>3</v>
      </c>
      <c r="GQ34" s="10"/>
      <c r="GR34" s="228"/>
      <c r="GT34" s="11"/>
      <c r="GU34" s="21" t="s">
        <v>9</v>
      </c>
      <c r="GV34" s="27" t="s">
        <v>8</v>
      </c>
      <c r="GW34" s="18" t="s">
        <v>6</v>
      </c>
      <c r="GX34" s="199" t="s">
        <v>31</v>
      </c>
      <c r="GY34" s="17" t="s">
        <v>5</v>
      </c>
      <c r="GZ34" s="16" t="s">
        <v>4</v>
      </c>
      <c r="HA34" s="14" t="s">
        <v>3</v>
      </c>
      <c r="HB34" s="10"/>
      <c r="HC34" s="228"/>
      <c r="HE34" s="11"/>
      <c r="HF34" s="21" t="s">
        <v>9</v>
      </c>
      <c r="HG34" s="27" t="s">
        <v>8</v>
      </c>
      <c r="HH34" s="19" t="s">
        <v>7</v>
      </c>
      <c r="HI34" s="199" t="s">
        <v>31</v>
      </c>
      <c r="HJ34" s="17" t="s">
        <v>5</v>
      </c>
      <c r="HK34" s="16" t="s">
        <v>4</v>
      </c>
      <c r="HL34" s="14" t="s">
        <v>3</v>
      </c>
      <c r="HM34" s="10"/>
      <c r="HN34" s="228"/>
      <c r="HP34" s="11"/>
      <c r="HQ34" s="21" t="s">
        <v>9</v>
      </c>
      <c r="HR34" s="27" t="s">
        <v>8</v>
      </c>
      <c r="HS34" s="19" t="s">
        <v>7</v>
      </c>
      <c r="HT34" s="18" t="s">
        <v>6</v>
      </c>
      <c r="HU34" s="17" t="s">
        <v>5</v>
      </c>
      <c r="HV34" s="16" t="s">
        <v>4</v>
      </c>
      <c r="HW34" s="14" t="s">
        <v>3</v>
      </c>
      <c r="HX34" s="10"/>
      <c r="HY34" s="228"/>
      <c r="IA34" s="11"/>
      <c r="IB34" s="21" t="s">
        <v>9</v>
      </c>
      <c r="IC34" s="27" t="s">
        <v>8</v>
      </c>
      <c r="ID34" s="19" t="s">
        <v>7</v>
      </c>
      <c r="IE34" s="18" t="s">
        <v>6</v>
      </c>
      <c r="IF34" s="199" t="s">
        <v>31</v>
      </c>
      <c r="IG34" s="16" t="s">
        <v>4</v>
      </c>
      <c r="IH34" s="14" t="s">
        <v>3</v>
      </c>
      <c r="II34" s="10"/>
      <c r="IJ34" s="228"/>
      <c r="IL34" s="11"/>
      <c r="IM34" s="21" t="s">
        <v>9</v>
      </c>
      <c r="IN34" s="27" t="s">
        <v>8</v>
      </c>
      <c r="IO34" s="19" t="s">
        <v>7</v>
      </c>
      <c r="IP34" s="18" t="s">
        <v>6</v>
      </c>
      <c r="IQ34" s="199" t="s">
        <v>31</v>
      </c>
      <c r="IR34" s="17" t="s">
        <v>5</v>
      </c>
      <c r="IS34" s="14" t="s">
        <v>3</v>
      </c>
      <c r="IT34" s="10"/>
      <c r="IU34" s="228"/>
      <c r="IW34" s="11"/>
      <c r="IX34" s="21" t="s">
        <v>9</v>
      </c>
      <c r="IY34" s="27" t="s">
        <v>8</v>
      </c>
      <c r="IZ34" s="19" t="s">
        <v>7</v>
      </c>
      <c r="JA34" s="18" t="s">
        <v>6</v>
      </c>
      <c r="JB34" s="17" t="s">
        <v>5</v>
      </c>
      <c r="JC34" s="16" t="s">
        <v>4</v>
      </c>
      <c r="JD34" s="199" t="s">
        <v>31</v>
      </c>
      <c r="JE34" s="10"/>
      <c r="JF34" s="228"/>
    </row>
    <row r="35" spans="2:266" ht="15.75" thickBot="1" x14ac:dyDescent="0.3">
      <c r="B35" s="22" t="s">
        <v>260</v>
      </c>
      <c r="C35" s="146" t="s">
        <v>9</v>
      </c>
      <c r="D35" s="146" t="s">
        <v>9</v>
      </c>
      <c r="E35" s="146" t="s">
        <v>9</v>
      </c>
      <c r="F35" s="146" t="s">
        <v>9</v>
      </c>
      <c r="G35" s="146" t="s">
        <v>9</v>
      </c>
      <c r="H35" s="146" t="s">
        <v>9</v>
      </c>
      <c r="I35" s="146" t="s">
        <v>9</v>
      </c>
      <c r="J35" s="10"/>
      <c r="K35" s="234" t="s">
        <v>9</v>
      </c>
      <c r="M35" s="22" t="s">
        <v>260</v>
      </c>
      <c r="N35" s="145" t="s">
        <v>8</v>
      </c>
      <c r="O35" s="145" t="s">
        <v>8</v>
      </c>
      <c r="P35" s="145" t="s">
        <v>8</v>
      </c>
      <c r="Q35" s="145" t="s">
        <v>8</v>
      </c>
      <c r="R35" s="145" t="s">
        <v>8</v>
      </c>
      <c r="S35" s="145" t="s">
        <v>8</v>
      </c>
      <c r="T35" s="145" t="s">
        <v>8</v>
      </c>
      <c r="U35" s="10"/>
      <c r="V35" s="145" t="s">
        <v>8</v>
      </c>
      <c r="X35" s="22" t="s">
        <v>260</v>
      </c>
      <c r="Y35" s="149" t="s">
        <v>7</v>
      </c>
      <c r="Z35" s="149" t="s">
        <v>7</v>
      </c>
      <c r="AA35" s="149" t="s">
        <v>7</v>
      </c>
      <c r="AB35" s="149" t="s">
        <v>7</v>
      </c>
      <c r="AC35" s="149" t="s">
        <v>7</v>
      </c>
      <c r="AD35" s="149" t="s">
        <v>7</v>
      </c>
      <c r="AE35" s="144" t="s">
        <v>7</v>
      </c>
      <c r="AF35" s="10"/>
      <c r="AG35" s="144" t="s">
        <v>7</v>
      </c>
      <c r="AI35" s="22" t="s">
        <v>260</v>
      </c>
      <c r="AJ35" s="195" t="s">
        <v>6</v>
      </c>
      <c r="AK35" s="195" t="s">
        <v>6</v>
      </c>
      <c r="AL35" s="195" t="s">
        <v>6</v>
      </c>
      <c r="AM35" s="195" t="s">
        <v>6</v>
      </c>
      <c r="AN35" s="195" t="s">
        <v>6</v>
      </c>
      <c r="AO35" s="195" t="s">
        <v>6</v>
      </c>
      <c r="AP35" s="195" t="s">
        <v>6</v>
      </c>
      <c r="AQ35" s="10"/>
      <c r="AR35" s="195" t="s">
        <v>6</v>
      </c>
      <c r="AT35" s="22" t="s">
        <v>260</v>
      </c>
      <c r="AU35" s="197" t="s">
        <v>31</v>
      </c>
      <c r="AV35" s="197" t="s">
        <v>31</v>
      </c>
      <c r="AW35" s="197" t="s">
        <v>31</v>
      </c>
      <c r="AX35" s="197" t="s">
        <v>31</v>
      </c>
      <c r="AY35" s="197" t="s">
        <v>31</v>
      </c>
      <c r="AZ35" s="197" t="s">
        <v>31</v>
      </c>
      <c r="BA35" s="197" t="s">
        <v>31</v>
      </c>
      <c r="BB35" s="10"/>
      <c r="BC35" s="197" t="s">
        <v>31</v>
      </c>
      <c r="BE35" s="22" t="s">
        <v>260</v>
      </c>
      <c r="BF35" s="155" t="s">
        <v>134</v>
      </c>
      <c r="BG35" s="155" t="s">
        <v>134</v>
      </c>
      <c r="BH35" s="155" t="s">
        <v>134</v>
      </c>
      <c r="BI35" s="155" t="s">
        <v>134</v>
      </c>
      <c r="BJ35" s="155" t="s">
        <v>134</v>
      </c>
      <c r="BK35" s="155" t="s">
        <v>134</v>
      </c>
      <c r="BL35" s="155" t="s">
        <v>134</v>
      </c>
      <c r="BM35" s="10"/>
      <c r="BN35" s="155" t="s">
        <v>134</v>
      </c>
      <c r="BP35" s="22" t="s">
        <v>260</v>
      </c>
      <c r="BQ35" s="150" t="s">
        <v>4</v>
      </c>
      <c r="BR35" s="150" t="s">
        <v>4</v>
      </c>
      <c r="BS35" s="150" t="s">
        <v>4</v>
      </c>
      <c r="BT35" s="150" t="s">
        <v>4</v>
      </c>
      <c r="BU35" s="150" t="s">
        <v>4</v>
      </c>
      <c r="BV35" s="150" t="s">
        <v>4</v>
      </c>
      <c r="BW35" s="150" t="s">
        <v>4</v>
      </c>
      <c r="BX35" s="10"/>
      <c r="BY35" s="150" t="s">
        <v>4</v>
      </c>
      <c r="CA35" s="22" t="s">
        <v>260</v>
      </c>
      <c r="CB35" s="177" t="s">
        <v>3</v>
      </c>
      <c r="CC35" s="177" t="s">
        <v>3</v>
      </c>
      <c r="CD35" s="177" t="s">
        <v>3</v>
      </c>
      <c r="CE35" s="177" t="s">
        <v>3</v>
      </c>
      <c r="CF35" s="177" t="s">
        <v>3</v>
      </c>
      <c r="CG35" s="177" t="s">
        <v>3</v>
      </c>
      <c r="CH35" s="177" t="s">
        <v>3</v>
      </c>
      <c r="CI35" s="10"/>
      <c r="CJ35" s="177" t="s">
        <v>3</v>
      </c>
      <c r="CM35" s="22" t="s">
        <v>326</v>
      </c>
      <c r="CN35" s="146" t="s">
        <v>9</v>
      </c>
      <c r="CO35" s="146" t="s">
        <v>9</v>
      </c>
      <c r="CP35" s="146" t="s">
        <v>9</v>
      </c>
      <c r="CQ35" s="146" t="s">
        <v>9</v>
      </c>
      <c r="CR35" s="146" t="s">
        <v>9</v>
      </c>
      <c r="CS35" s="146" t="s">
        <v>9</v>
      </c>
      <c r="CT35" s="146" t="s">
        <v>9</v>
      </c>
      <c r="CU35" s="10"/>
      <c r="CV35" s="234" t="s">
        <v>9</v>
      </c>
      <c r="CX35" s="22" t="s">
        <v>326</v>
      </c>
      <c r="CY35" s="145" t="s">
        <v>8</v>
      </c>
      <c r="CZ35" s="145" t="s">
        <v>8</v>
      </c>
      <c r="DA35" s="145" t="s">
        <v>8</v>
      </c>
      <c r="DB35" s="145" t="s">
        <v>8</v>
      </c>
      <c r="DC35" s="145" t="s">
        <v>8</v>
      </c>
      <c r="DD35" s="145" t="s">
        <v>8</v>
      </c>
      <c r="DE35" s="145" t="s">
        <v>8</v>
      </c>
      <c r="DF35" s="10"/>
      <c r="DG35" s="145" t="s">
        <v>8</v>
      </c>
      <c r="DI35" s="22" t="s">
        <v>326</v>
      </c>
      <c r="DJ35" s="149" t="s">
        <v>7</v>
      </c>
      <c r="DK35" s="149" t="s">
        <v>7</v>
      </c>
      <c r="DL35" s="149" t="s">
        <v>7</v>
      </c>
      <c r="DM35" s="149" t="s">
        <v>7</v>
      </c>
      <c r="DN35" s="149" t="s">
        <v>7</v>
      </c>
      <c r="DO35" s="149" t="s">
        <v>7</v>
      </c>
      <c r="DP35" s="144" t="s">
        <v>7</v>
      </c>
      <c r="DQ35" s="10"/>
      <c r="DR35" s="144" t="s">
        <v>7</v>
      </c>
      <c r="DT35" s="22" t="s">
        <v>326</v>
      </c>
      <c r="DU35" s="195" t="s">
        <v>6</v>
      </c>
      <c r="DV35" s="195" t="s">
        <v>6</v>
      </c>
      <c r="DW35" s="195" t="s">
        <v>6</v>
      </c>
      <c r="DX35" s="195" t="s">
        <v>6</v>
      </c>
      <c r="DY35" s="195" t="s">
        <v>6</v>
      </c>
      <c r="DZ35" s="195" t="s">
        <v>6</v>
      </c>
      <c r="EA35" s="195" t="s">
        <v>6</v>
      </c>
      <c r="EB35" s="10"/>
      <c r="EC35" s="195" t="s">
        <v>6</v>
      </c>
      <c r="EE35" s="22" t="s">
        <v>326</v>
      </c>
      <c r="EF35" s="197" t="s">
        <v>31</v>
      </c>
      <c r="EG35" s="197" t="s">
        <v>31</v>
      </c>
      <c r="EH35" s="197" t="s">
        <v>31</v>
      </c>
      <c r="EI35" s="197" t="s">
        <v>31</v>
      </c>
      <c r="EJ35" s="197" t="s">
        <v>31</v>
      </c>
      <c r="EK35" s="197" t="s">
        <v>31</v>
      </c>
      <c r="EL35" s="197" t="s">
        <v>31</v>
      </c>
      <c r="EM35" s="10"/>
      <c r="EN35" s="197" t="s">
        <v>31</v>
      </c>
      <c r="EP35" s="22" t="s">
        <v>326</v>
      </c>
      <c r="EQ35" s="155" t="s">
        <v>134</v>
      </c>
      <c r="ER35" s="155" t="s">
        <v>134</v>
      </c>
      <c r="ES35" s="155" t="s">
        <v>134</v>
      </c>
      <c r="ET35" s="155" t="s">
        <v>134</v>
      </c>
      <c r="EU35" s="155" t="s">
        <v>134</v>
      </c>
      <c r="EV35" s="155" t="s">
        <v>134</v>
      </c>
      <c r="EW35" s="155" t="s">
        <v>134</v>
      </c>
      <c r="EX35" s="10"/>
      <c r="EY35" s="155" t="s">
        <v>134</v>
      </c>
      <c r="FA35" s="22" t="s">
        <v>326</v>
      </c>
      <c r="FB35" s="150" t="s">
        <v>4</v>
      </c>
      <c r="FC35" s="150" t="s">
        <v>4</v>
      </c>
      <c r="FD35" s="150" t="s">
        <v>4</v>
      </c>
      <c r="FE35" s="150" t="s">
        <v>4</v>
      </c>
      <c r="FF35" s="150" t="s">
        <v>4</v>
      </c>
      <c r="FG35" s="150" t="s">
        <v>4</v>
      </c>
      <c r="FH35" s="150" t="s">
        <v>4</v>
      </c>
      <c r="FI35" s="10"/>
      <c r="FJ35" s="150" t="s">
        <v>4</v>
      </c>
      <c r="FL35" s="22" t="s">
        <v>326</v>
      </c>
      <c r="FM35" s="177" t="s">
        <v>3</v>
      </c>
      <c r="FN35" s="177" t="s">
        <v>3</v>
      </c>
      <c r="FO35" s="177" t="s">
        <v>3</v>
      </c>
      <c r="FP35" s="177" t="s">
        <v>3</v>
      </c>
      <c r="FQ35" s="177" t="s">
        <v>3</v>
      </c>
      <c r="FR35" s="177" t="s">
        <v>3</v>
      </c>
      <c r="FS35" s="177" t="s">
        <v>3</v>
      </c>
      <c r="FT35" s="10"/>
      <c r="FU35" s="177" t="s">
        <v>3</v>
      </c>
      <c r="FX35" s="22" t="s">
        <v>12</v>
      </c>
      <c r="FY35" s="146" t="s">
        <v>9</v>
      </c>
      <c r="FZ35" s="146" t="s">
        <v>9</v>
      </c>
      <c r="GA35" s="146" t="s">
        <v>9</v>
      </c>
      <c r="GB35" s="146" t="s">
        <v>9</v>
      </c>
      <c r="GC35" s="146" t="s">
        <v>9</v>
      </c>
      <c r="GD35" s="146" t="s">
        <v>9</v>
      </c>
      <c r="GE35" s="146" t="s">
        <v>9</v>
      </c>
      <c r="GF35" s="10"/>
      <c r="GG35" s="234" t="s">
        <v>9</v>
      </c>
      <c r="GI35" s="22" t="s">
        <v>12</v>
      </c>
      <c r="GJ35" s="145" t="s">
        <v>8</v>
      </c>
      <c r="GK35" s="145" t="s">
        <v>8</v>
      </c>
      <c r="GL35" s="145" t="s">
        <v>8</v>
      </c>
      <c r="GM35" s="145" t="s">
        <v>8</v>
      </c>
      <c r="GN35" s="145" t="s">
        <v>8</v>
      </c>
      <c r="GO35" s="145" t="s">
        <v>8</v>
      </c>
      <c r="GP35" s="145" t="s">
        <v>8</v>
      </c>
      <c r="GQ35" s="10"/>
      <c r="GR35" s="145" t="s">
        <v>8</v>
      </c>
      <c r="GT35" s="22" t="s">
        <v>12</v>
      </c>
      <c r="GU35" s="149" t="s">
        <v>7</v>
      </c>
      <c r="GV35" s="149" t="s">
        <v>7</v>
      </c>
      <c r="GW35" s="149" t="s">
        <v>7</v>
      </c>
      <c r="GX35" s="149" t="s">
        <v>7</v>
      </c>
      <c r="GY35" s="149" t="s">
        <v>7</v>
      </c>
      <c r="GZ35" s="149" t="s">
        <v>7</v>
      </c>
      <c r="HA35" s="144" t="s">
        <v>7</v>
      </c>
      <c r="HB35" s="10"/>
      <c r="HC35" s="144" t="s">
        <v>7</v>
      </c>
      <c r="HE35" s="22" t="s">
        <v>12</v>
      </c>
      <c r="HF35" s="195" t="s">
        <v>6</v>
      </c>
      <c r="HG35" s="195" t="s">
        <v>6</v>
      </c>
      <c r="HH35" s="195" t="s">
        <v>6</v>
      </c>
      <c r="HI35" s="195" t="s">
        <v>6</v>
      </c>
      <c r="HJ35" s="195" t="s">
        <v>6</v>
      </c>
      <c r="HK35" s="195" t="s">
        <v>6</v>
      </c>
      <c r="HL35" s="195" t="s">
        <v>6</v>
      </c>
      <c r="HM35" s="10"/>
      <c r="HN35" s="195" t="s">
        <v>6</v>
      </c>
      <c r="HP35" s="22" t="s">
        <v>12</v>
      </c>
      <c r="HQ35" s="197" t="s">
        <v>31</v>
      </c>
      <c r="HR35" s="197" t="s">
        <v>31</v>
      </c>
      <c r="HS35" s="197" t="s">
        <v>31</v>
      </c>
      <c r="HT35" s="197" t="s">
        <v>31</v>
      </c>
      <c r="HU35" s="197" t="s">
        <v>31</v>
      </c>
      <c r="HV35" s="197" t="s">
        <v>31</v>
      </c>
      <c r="HW35" s="197" t="s">
        <v>31</v>
      </c>
      <c r="HX35" s="10"/>
      <c r="HY35" s="197" t="s">
        <v>31</v>
      </c>
      <c r="IA35" s="22" t="s">
        <v>12</v>
      </c>
      <c r="IB35" s="155" t="s">
        <v>134</v>
      </c>
      <c r="IC35" s="155" t="s">
        <v>134</v>
      </c>
      <c r="ID35" s="155" t="s">
        <v>134</v>
      </c>
      <c r="IE35" s="155" t="s">
        <v>134</v>
      </c>
      <c r="IF35" s="155" t="s">
        <v>134</v>
      </c>
      <c r="IG35" s="155" t="s">
        <v>134</v>
      </c>
      <c r="IH35" s="155" t="s">
        <v>134</v>
      </c>
      <c r="II35" s="10"/>
      <c r="IJ35" s="155" t="s">
        <v>134</v>
      </c>
      <c r="IL35" s="22" t="s">
        <v>12</v>
      </c>
      <c r="IM35" s="150" t="s">
        <v>4</v>
      </c>
      <c r="IN35" s="150" t="s">
        <v>4</v>
      </c>
      <c r="IO35" s="150" t="s">
        <v>4</v>
      </c>
      <c r="IP35" s="150" t="s">
        <v>4</v>
      </c>
      <c r="IQ35" s="150" t="s">
        <v>4</v>
      </c>
      <c r="IR35" s="150" t="s">
        <v>4</v>
      </c>
      <c r="IS35" s="150" t="s">
        <v>4</v>
      </c>
      <c r="IT35" s="10"/>
      <c r="IU35" s="150" t="s">
        <v>4</v>
      </c>
      <c r="IW35" s="22" t="s">
        <v>12</v>
      </c>
      <c r="IX35" s="177" t="s">
        <v>3</v>
      </c>
      <c r="IY35" s="177" t="s">
        <v>3</v>
      </c>
      <c r="IZ35" s="177" t="s">
        <v>3</v>
      </c>
      <c r="JA35" s="177" t="s">
        <v>3</v>
      </c>
      <c r="JB35" s="177" t="s">
        <v>3</v>
      </c>
      <c r="JC35" s="177" t="s">
        <v>3</v>
      </c>
      <c r="JD35" s="177" t="s">
        <v>3</v>
      </c>
      <c r="JE35" s="10"/>
      <c r="JF35" s="177" t="s">
        <v>3</v>
      </c>
    </row>
    <row r="36" spans="2:266" ht="15.75" thickBot="1" x14ac:dyDescent="0.3">
      <c r="B36" s="11"/>
      <c r="C36" s="143">
        <v>60</v>
      </c>
      <c r="D36" s="231">
        <v>4</v>
      </c>
      <c r="E36" s="143">
        <v>63</v>
      </c>
      <c r="F36" s="143">
        <v>92</v>
      </c>
      <c r="G36" s="231">
        <v>22</v>
      </c>
      <c r="H36" s="231">
        <v>8</v>
      </c>
      <c r="I36" s="231">
        <v>91</v>
      </c>
      <c r="J36" s="240">
        <v>31</v>
      </c>
      <c r="K36" s="237">
        <v>90</v>
      </c>
      <c r="L36" t="s">
        <v>0</v>
      </c>
      <c r="M36" s="11"/>
      <c r="N36" s="231">
        <v>60</v>
      </c>
      <c r="O36" s="231">
        <v>50</v>
      </c>
      <c r="P36" s="143">
        <v>12</v>
      </c>
      <c r="Q36" s="143">
        <v>38</v>
      </c>
      <c r="R36" s="231">
        <v>146</v>
      </c>
      <c r="S36" s="231">
        <v>118</v>
      </c>
      <c r="T36" s="231">
        <v>181</v>
      </c>
      <c r="U36" s="240">
        <v>-67</v>
      </c>
      <c r="V36" s="231">
        <v>505</v>
      </c>
      <c r="W36" t="s">
        <v>0</v>
      </c>
      <c r="X36" s="11"/>
      <c r="Y36" s="143">
        <v>4</v>
      </c>
      <c r="Z36" s="143">
        <v>50</v>
      </c>
      <c r="AA36" s="143">
        <v>86</v>
      </c>
      <c r="AB36" s="143">
        <v>124</v>
      </c>
      <c r="AC36" s="231">
        <v>57</v>
      </c>
      <c r="AD36" s="231">
        <v>21</v>
      </c>
      <c r="AE36" s="231">
        <v>111</v>
      </c>
      <c r="AF36" s="240">
        <v>-732</v>
      </c>
      <c r="AG36" s="143">
        <v>75</v>
      </c>
      <c r="AH36" t="s">
        <v>0</v>
      </c>
      <c r="AI36" s="11"/>
      <c r="AJ36" s="231">
        <v>63</v>
      </c>
      <c r="AK36" s="231">
        <v>12</v>
      </c>
      <c r="AL36" s="231">
        <v>86</v>
      </c>
      <c r="AM36" s="143">
        <v>23</v>
      </c>
      <c r="AN36" s="231">
        <v>62</v>
      </c>
      <c r="AO36" s="231">
        <v>48</v>
      </c>
      <c r="AP36" s="231">
        <v>94</v>
      </c>
      <c r="AQ36" s="240">
        <v>135</v>
      </c>
      <c r="AR36" s="231">
        <v>342</v>
      </c>
      <c r="AS36" t="s">
        <v>0</v>
      </c>
      <c r="AT36" s="11"/>
      <c r="AU36" s="231">
        <v>92</v>
      </c>
      <c r="AV36" s="231">
        <v>38</v>
      </c>
      <c r="AW36" s="231">
        <v>124</v>
      </c>
      <c r="AX36" s="231">
        <v>23</v>
      </c>
      <c r="AY36" s="231">
        <v>84</v>
      </c>
      <c r="AZ36" s="231">
        <v>67</v>
      </c>
      <c r="BA36" s="231">
        <v>121</v>
      </c>
      <c r="BB36" s="240">
        <v>858</v>
      </c>
      <c r="BC36" s="231">
        <v>549</v>
      </c>
      <c r="BE36" s="11"/>
      <c r="BF36" s="143">
        <v>22</v>
      </c>
      <c r="BG36" s="143">
        <v>146</v>
      </c>
      <c r="BH36" s="143">
        <v>57</v>
      </c>
      <c r="BI36" s="143">
        <v>62</v>
      </c>
      <c r="BJ36" s="143">
        <v>84</v>
      </c>
      <c r="BK36" s="143">
        <v>21</v>
      </c>
      <c r="BL36" s="231">
        <v>30</v>
      </c>
      <c r="BM36" s="240">
        <v>-140</v>
      </c>
      <c r="BN36" s="143">
        <v>362</v>
      </c>
      <c r="BP36" s="11"/>
      <c r="BQ36" s="143">
        <v>8</v>
      </c>
      <c r="BR36" s="143">
        <v>118</v>
      </c>
      <c r="BS36" s="143">
        <v>21</v>
      </c>
      <c r="BT36" s="143">
        <v>48</v>
      </c>
      <c r="BU36" s="143">
        <v>67</v>
      </c>
      <c r="BV36" s="231">
        <v>21</v>
      </c>
      <c r="BW36" s="231">
        <v>46</v>
      </c>
      <c r="BX36" s="240">
        <v>121</v>
      </c>
      <c r="BY36" s="143">
        <v>195</v>
      </c>
      <c r="CA36" s="11"/>
      <c r="CB36" s="143">
        <v>91</v>
      </c>
      <c r="CC36" s="143">
        <v>181</v>
      </c>
      <c r="CD36" s="143">
        <v>111</v>
      </c>
      <c r="CE36" s="143">
        <v>94</v>
      </c>
      <c r="CF36" s="143">
        <v>30</v>
      </c>
      <c r="CG36" s="143">
        <v>46</v>
      </c>
      <c r="CH36" s="143">
        <v>121</v>
      </c>
      <c r="CI36" s="240">
        <v>-206</v>
      </c>
      <c r="CJ36" s="143">
        <v>674</v>
      </c>
      <c r="CM36" s="11"/>
      <c r="CN36" s="229"/>
      <c r="CO36" s="229"/>
      <c r="CP36" s="229"/>
      <c r="CQ36" s="229"/>
      <c r="CR36" s="229"/>
      <c r="CS36" s="229"/>
      <c r="CT36" s="229"/>
      <c r="CU36" s="240"/>
      <c r="CV36" s="236"/>
      <c r="CX36" s="11"/>
      <c r="CY36" s="229"/>
      <c r="CZ36" s="229"/>
      <c r="DA36" s="229"/>
      <c r="DB36" s="229"/>
      <c r="DC36" s="229"/>
      <c r="DD36" s="229"/>
      <c r="DE36" s="229"/>
      <c r="DF36" s="240"/>
      <c r="DG36" s="229"/>
      <c r="DI36" s="11"/>
      <c r="DJ36" s="229"/>
      <c r="DK36" s="229"/>
      <c r="DL36" s="229"/>
      <c r="DM36" s="229"/>
      <c r="DN36" s="229"/>
      <c r="DO36" s="229"/>
      <c r="DP36" s="229"/>
      <c r="DQ36" s="240"/>
      <c r="DR36" s="229"/>
      <c r="DT36" s="11"/>
      <c r="DU36" s="229"/>
      <c r="DV36" s="229"/>
      <c r="DW36" s="229"/>
      <c r="DX36" s="229"/>
      <c r="DY36" s="229"/>
      <c r="DZ36" s="229"/>
      <c r="EA36" s="229"/>
      <c r="EB36" s="240"/>
      <c r="EC36" s="229"/>
      <c r="EE36" s="11"/>
      <c r="EF36" s="229"/>
      <c r="EG36" s="229"/>
      <c r="EH36" s="229"/>
      <c r="EI36" s="229"/>
      <c r="EJ36" s="229"/>
      <c r="EK36" s="229"/>
      <c r="EL36" s="229"/>
      <c r="EM36" s="240"/>
      <c r="EN36" s="229"/>
      <c r="EP36" s="11"/>
      <c r="EQ36" s="229"/>
      <c r="ER36" s="229"/>
      <c r="ES36" s="229"/>
      <c r="ET36" s="229"/>
      <c r="EU36" s="229"/>
      <c r="EV36" s="229"/>
      <c r="EW36" s="229"/>
      <c r="EX36" s="240"/>
      <c r="EY36" s="229"/>
      <c r="FA36" s="11"/>
      <c r="FB36" s="229"/>
      <c r="FC36" s="229"/>
      <c r="FD36" s="229"/>
      <c r="FE36" s="229"/>
      <c r="FF36" s="229"/>
      <c r="FG36" s="229"/>
      <c r="FH36" s="229"/>
      <c r="FI36" s="240"/>
      <c r="FJ36" s="229"/>
      <c r="FL36" s="11"/>
      <c r="FM36" s="229"/>
      <c r="FN36" s="229"/>
      <c r="FO36" s="229"/>
      <c r="FP36" s="229"/>
      <c r="FQ36" s="229"/>
      <c r="FR36" s="229"/>
      <c r="FS36" s="229"/>
      <c r="FT36" s="240"/>
      <c r="FU36" s="229"/>
      <c r="FX36" s="11"/>
      <c r="FY36" s="229"/>
      <c r="FZ36" s="229"/>
      <c r="GA36" s="229"/>
      <c r="GB36" s="229"/>
      <c r="GC36" s="229"/>
      <c r="GD36" s="229"/>
      <c r="GE36" s="229"/>
      <c r="GF36" s="240"/>
      <c r="GG36" s="236"/>
      <c r="GI36" s="11"/>
      <c r="GJ36" s="229"/>
      <c r="GK36" s="229"/>
      <c r="GL36" s="229"/>
      <c r="GM36" s="229"/>
      <c r="GN36" s="229"/>
      <c r="GO36" s="229"/>
      <c r="GP36" s="229"/>
      <c r="GQ36" s="240"/>
      <c r="GR36" s="229"/>
      <c r="GT36" s="11"/>
      <c r="GU36" s="229"/>
      <c r="GV36" s="229"/>
      <c r="GW36" s="229"/>
      <c r="GX36" s="229"/>
      <c r="GY36" s="229"/>
      <c r="GZ36" s="229"/>
      <c r="HA36" s="229"/>
      <c r="HB36" s="240"/>
      <c r="HC36" s="229"/>
      <c r="HE36" s="11"/>
      <c r="HF36" s="229"/>
      <c r="HG36" s="229"/>
      <c r="HH36" s="229"/>
      <c r="HI36" s="229"/>
      <c r="HJ36" s="229"/>
      <c r="HK36" s="229"/>
      <c r="HL36" s="229"/>
      <c r="HM36" s="240"/>
      <c r="HN36" s="229"/>
      <c r="HP36" s="11" t="s">
        <v>0</v>
      </c>
      <c r="HQ36" s="229"/>
      <c r="HR36" s="229"/>
      <c r="HS36" s="229"/>
      <c r="HT36" s="229"/>
      <c r="HU36" s="229"/>
      <c r="HV36" s="229"/>
      <c r="HW36" s="229"/>
      <c r="HX36" s="240"/>
      <c r="HY36" s="229"/>
      <c r="IA36" s="11"/>
      <c r="IB36" s="229"/>
      <c r="IC36" s="229"/>
      <c r="ID36" s="229"/>
      <c r="IE36" s="229"/>
      <c r="IF36" s="229"/>
      <c r="IG36" s="229"/>
      <c r="IH36" s="229"/>
      <c r="II36" s="240"/>
      <c r="IJ36" s="229"/>
      <c r="IL36" s="11"/>
      <c r="IM36" s="229"/>
      <c r="IN36" s="229"/>
      <c r="IO36" s="229"/>
      <c r="IP36" s="229"/>
      <c r="IQ36" s="229"/>
      <c r="IR36" s="229"/>
      <c r="IS36" s="229"/>
      <c r="IT36" s="240"/>
      <c r="IU36" s="229"/>
      <c r="IW36" s="11"/>
      <c r="IX36" s="229"/>
      <c r="IY36" s="229"/>
      <c r="IZ36" s="229"/>
      <c r="JA36" s="229"/>
      <c r="JB36" s="229"/>
      <c r="JC36" s="229"/>
      <c r="JD36" s="229"/>
      <c r="JE36" s="240"/>
      <c r="JF36" s="229"/>
    </row>
    <row r="37" spans="2:266" ht="15.75" thickBo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9"/>
      <c r="M37" s="11"/>
      <c r="N37" s="10"/>
      <c r="O37" s="10"/>
      <c r="P37" s="10"/>
      <c r="Q37" s="10"/>
      <c r="R37" s="10"/>
      <c r="S37" s="10"/>
      <c r="T37" s="10"/>
      <c r="U37" s="10"/>
      <c r="V37" s="9"/>
      <c r="X37" s="11"/>
      <c r="Y37" s="10"/>
      <c r="Z37" s="10"/>
      <c r="AA37" s="10"/>
      <c r="AB37" s="10"/>
      <c r="AC37" s="10"/>
      <c r="AD37" s="10"/>
      <c r="AE37" s="10"/>
      <c r="AF37" s="10"/>
      <c r="AG37" s="9"/>
      <c r="AI37" s="11"/>
      <c r="AJ37" s="10"/>
      <c r="AK37" s="10"/>
      <c r="AL37" s="10"/>
      <c r="AM37" s="10"/>
      <c r="AN37" s="10"/>
      <c r="AO37" s="10"/>
      <c r="AP37" s="10"/>
      <c r="AQ37" s="10"/>
      <c r="AR37" s="9"/>
      <c r="AT37" s="11"/>
      <c r="AU37" s="10"/>
      <c r="AV37" s="10"/>
      <c r="AW37" s="10"/>
      <c r="AX37" s="10"/>
      <c r="AY37" s="10"/>
      <c r="AZ37" s="10"/>
      <c r="BA37" s="10"/>
      <c r="BB37" s="10"/>
      <c r="BC37" s="9"/>
      <c r="BE37" s="11"/>
      <c r="BF37" s="10"/>
      <c r="BG37" s="10"/>
      <c r="BH37" s="10"/>
      <c r="BI37" s="10"/>
      <c r="BJ37" s="10"/>
      <c r="BK37" s="10"/>
      <c r="BL37" s="10"/>
      <c r="BM37" s="10"/>
      <c r="BN37" s="9"/>
      <c r="BP37" s="11"/>
      <c r="BQ37" s="10"/>
      <c r="BR37" s="10"/>
      <c r="BS37" s="10"/>
      <c r="BT37" s="10"/>
      <c r="BU37" s="10"/>
      <c r="BV37" s="10"/>
      <c r="BW37" s="10"/>
      <c r="BX37" s="10"/>
      <c r="BY37" s="9"/>
      <c r="CA37" s="11"/>
      <c r="CB37" s="10"/>
      <c r="CC37" s="10"/>
      <c r="CD37" s="10"/>
      <c r="CE37" s="10"/>
      <c r="CF37" s="10"/>
      <c r="CG37" s="10"/>
      <c r="CH37" s="10"/>
      <c r="CI37" s="10"/>
      <c r="CJ37" s="9"/>
      <c r="CM37" s="11"/>
      <c r="CN37" s="10"/>
      <c r="CO37" s="10"/>
      <c r="CP37" s="10"/>
      <c r="CQ37" s="10"/>
      <c r="CR37" s="10"/>
      <c r="CS37" s="10"/>
      <c r="CT37" s="10"/>
      <c r="CU37" s="10"/>
      <c r="CV37" s="9"/>
      <c r="CX37" s="11"/>
      <c r="CY37" s="10"/>
      <c r="CZ37" s="10"/>
      <c r="DA37" s="10"/>
      <c r="DB37" s="10"/>
      <c r="DC37" s="10"/>
      <c r="DD37" s="10"/>
      <c r="DE37" s="10"/>
      <c r="DF37" s="10"/>
      <c r="DG37" s="9"/>
      <c r="DI37" s="11"/>
      <c r="DJ37" s="10"/>
      <c r="DK37" s="10"/>
      <c r="DL37" s="10"/>
      <c r="DM37" s="10"/>
      <c r="DN37" s="10"/>
      <c r="DO37" s="10"/>
      <c r="DP37" s="10"/>
      <c r="DQ37" s="10"/>
      <c r="DR37" s="9"/>
      <c r="DT37" s="11"/>
      <c r="DU37" s="10"/>
      <c r="DV37" s="10"/>
      <c r="DW37" s="10"/>
      <c r="DX37" s="10"/>
      <c r="DY37" s="10"/>
      <c r="DZ37" s="10"/>
      <c r="EA37" s="10"/>
      <c r="EB37" s="10"/>
      <c r="EC37" s="9"/>
      <c r="EE37" s="11"/>
      <c r="EF37" s="10"/>
      <c r="EG37" s="10"/>
      <c r="EH37" s="10"/>
      <c r="EI37" s="10"/>
      <c r="EJ37" s="10"/>
      <c r="EK37" s="10"/>
      <c r="EL37" s="10"/>
      <c r="EM37" s="10"/>
      <c r="EN37" s="9"/>
      <c r="EP37" s="11"/>
      <c r="EQ37" s="10"/>
      <c r="ER37" s="10"/>
      <c r="ES37" s="10"/>
      <c r="ET37" s="10"/>
      <c r="EU37" s="10"/>
      <c r="EV37" s="10"/>
      <c r="EW37" s="10"/>
      <c r="EX37" s="10"/>
      <c r="EY37" s="9"/>
      <c r="FA37" s="11"/>
      <c r="FB37" s="10"/>
      <c r="FC37" s="10"/>
      <c r="FD37" s="10"/>
      <c r="FE37" s="10"/>
      <c r="FF37" s="10"/>
      <c r="FG37" s="10"/>
      <c r="FH37" s="10"/>
      <c r="FI37" s="10"/>
      <c r="FJ37" s="9"/>
      <c r="FL37" s="11"/>
      <c r="FM37" s="10"/>
      <c r="FN37" s="10"/>
      <c r="FO37" s="10"/>
      <c r="FP37" s="10"/>
      <c r="FQ37" s="10"/>
      <c r="FR37" s="10"/>
      <c r="FS37" s="10"/>
      <c r="FT37" s="10"/>
      <c r="FU37" s="9"/>
      <c r="FX37" s="11"/>
      <c r="FY37" s="10"/>
      <c r="FZ37" s="10"/>
      <c r="GA37" s="10"/>
      <c r="GB37" s="10"/>
      <c r="GC37" s="10"/>
      <c r="GD37" s="10"/>
      <c r="GE37" s="10"/>
      <c r="GF37" s="10"/>
      <c r="GG37" s="9"/>
      <c r="GI37" s="11"/>
      <c r="GJ37" s="10"/>
      <c r="GK37" s="10"/>
      <c r="GL37" s="10"/>
      <c r="GM37" s="10"/>
      <c r="GN37" s="10"/>
      <c r="GO37" s="10"/>
      <c r="GP37" s="10"/>
      <c r="GQ37" s="10"/>
      <c r="GR37" s="9"/>
      <c r="GT37" s="11"/>
      <c r="GU37" s="10"/>
      <c r="GV37" s="10"/>
      <c r="GW37" s="10"/>
      <c r="GX37" s="10"/>
      <c r="GY37" s="10"/>
      <c r="GZ37" s="10"/>
      <c r="HA37" s="10"/>
      <c r="HB37" s="10"/>
      <c r="HC37" s="9"/>
      <c r="HE37" s="11"/>
      <c r="HF37" s="10"/>
      <c r="HG37" s="10"/>
      <c r="HH37" s="10"/>
      <c r="HI37" s="10"/>
      <c r="HJ37" s="10"/>
      <c r="HK37" s="10"/>
      <c r="HL37" s="10"/>
      <c r="HM37" s="10"/>
      <c r="HN37" s="9"/>
      <c r="HP37" s="11"/>
      <c r="HQ37" s="10"/>
      <c r="HR37" s="10"/>
      <c r="HS37" s="10"/>
      <c r="HT37" s="10"/>
      <c r="HU37" s="10"/>
      <c r="HV37" s="10"/>
      <c r="HW37" s="10"/>
      <c r="HX37" s="10"/>
      <c r="HY37" s="9"/>
      <c r="IA37" s="11"/>
      <c r="IB37" s="10"/>
      <c r="IC37" s="10"/>
      <c r="ID37" s="10"/>
      <c r="IE37" s="10"/>
      <c r="IF37" s="10"/>
      <c r="IG37" s="10"/>
      <c r="IH37" s="10"/>
      <c r="II37" s="10"/>
      <c r="IJ37" s="9"/>
      <c r="IL37" s="11"/>
      <c r="IM37" s="10"/>
      <c r="IN37" s="10"/>
      <c r="IO37" s="10"/>
      <c r="IP37" s="10"/>
      <c r="IQ37" s="10"/>
      <c r="IR37" s="10"/>
      <c r="IS37" s="10"/>
      <c r="IT37" s="10"/>
      <c r="IU37" s="9"/>
      <c r="IW37" s="11"/>
      <c r="IX37" s="10"/>
      <c r="IY37" s="10"/>
      <c r="IZ37" s="10"/>
      <c r="JA37" s="10"/>
      <c r="JB37" s="10"/>
      <c r="JC37" s="10"/>
      <c r="JD37" s="10"/>
      <c r="JE37" s="10"/>
      <c r="JF37" s="9"/>
    </row>
    <row r="38" spans="2:266" ht="15.75" thickBot="1" x14ac:dyDescent="0.3">
      <c r="B38" s="11"/>
      <c r="C38" s="27" t="s">
        <v>8</v>
      </c>
      <c r="D38" s="19" t="s">
        <v>7</v>
      </c>
      <c r="E38" s="18" t="s">
        <v>6</v>
      </c>
      <c r="F38" s="199" t="s">
        <v>31</v>
      </c>
      <c r="G38" s="17" t="s">
        <v>5</v>
      </c>
      <c r="H38" s="16" t="s">
        <v>4</v>
      </c>
      <c r="I38" s="14" t="s">
        <v>3</v>
      </c>
      <c r="J38" s="10"/>
      <c r="K38" s="228" t="s">
        <v>145</v>
      </c>
      <c r="M38" s="11"/>
      <c r="N38" s="21" t="s">
        <v>9</v>
      </c>
      <c r="O38" s="19" t="s">
        <v>7</v>
      </c>
      <c r="P38" s="18" t="s">
        <v>6</v>
      </c>
      <c r="Q38" s="199" t="s">
        <v>31</v>
      </c>
      <c r="R38" s="17" t="s">
        <v>5</v>
      </c>
      <c r="S38" s="16" t="s">
        <v>4</v>
      </c>
      <c r="T38" s="14" t="s">
        <v>3</v>
      </c>
      <c r="U38" s="10"/>
      <c r="V38" s="228" t="s">
        <v>148</v>
      </c>
      <c r="X38" s="11"/>
      <c r="Y38" s="21" t="s">
        <v>9</v>
      </c>
      <c r="Z38" s="27" t="s">
        <v>8</v>
      </c>
      <c r="AA38" s="18" t="s">
        <v>6</v>
      </c>
      <c r="AB38" s="199" t="s">
        <v>31</v>
      </c>
      <c r="AC38" s="17" t="s">
        <v>5</v>
      </c>
      <c r="AD38" s="16" t="s">
        <v>4</v>
      </c>
      <c r="AE38" s="14" t="s">
        <v>3</v>
      </c>
      <c r="AF38" s="10"/>
      <c r="AG38" s="228" t="s">
        <v>145</v>
      </c>
      <c r="AI38" s="11"/>
      <c r="AJ38" s="21" t="s">
        <v>9</v>
      </c>
      <c r="AK38" s="27" t="s">
        <v>8</v>
      </c>
      <c r="AL38" s="19" t="s">
        <v>7</v>
      </c>
      <c r="AM38" s="199" t="s">
        <v>31</v>
      </c>
      <c r="AN38" s="17" t="s">
        <v>5</v>
      </c>
      <c r="AO38" s="16" t="s">
        <v>4</v>
      </c>
      <c r="AP38" s="14" t="s">
        <v>3</v>
      </c>
      <c r="AQ38" s="10"/>
      <c r="AR38" s="228" t="s">
        <v>142</v>
      </c>
      <c r="AT38" s="11"/>
      <c r="AU38" s="21" t="s">
        <v>9</v>
      </c>
      <c r="AV38" s="27" t="s">
        <v>8</v>
      </c>
      <c r="AW38" s="19" t="s">
        <v>7</v>
      </c>
      <c r="AX38" s="18" t="s">
        <v>6</v>
      </c>
      <c r="AY38" s="17" t="s">
        <v>5</v>
      </c>
      <c r="AZ38" s="16" t="s">
        <v>4</v>
      </c>
      <c r="BA38" s="14" t="s">
        <v>3</v>
      </c>
      <c r="BB38" s="10"/>
      <c r="BC38" s="228" t="s">
        <v>151</v>
      </c>
      <c r="BE38" s="11"/>
      <c r="BF38" s="21" t="s">
        <v>9</v>
      </c>
      <c r="BG38" s="27" t="s">
        <v>8</v>
      </c>
      <c r="BH38" s="19" t="s">
        <v>7</v>
      </c>
      <c r="BI38" s="18" t="s">
        <v>6</v>
      </c>
      <c r="BJ38" s="199" t="s">
        <v>31</v>
      </c>
      <c r="BK38" s="16" t="s">
        <v>4</v>
      </c>
      <c r="BL38" s="14" t="s">
        <v>3</v>
      </c>
      <c r="BM38" s="10"/>
      <c r="BN38" s="228" t="s">
        <v>151</v>
      </c>
      <c r="BP38" s="11"/>
      <c r="BQ38" s="21" t="s">
        <v>9</v>
      </c>
      <c r="BR38" s="27" t="s">
        <v>8</v>
      </c>
      <c r="BS38" s="19" t="s">
        <v>7</v>
      </c>
      <c r="BT38" s="18" t="s">
        <v>6</v>
      </c>
      <c r="BU38" s="199" t="s">
        <v>31</v>
      </c>
      <c r="BV38" s="17" t="s">
        <v>5</v>
      </c>
      <c r="BW38" s="14" t="s">
        <v>3</v>
      </c>
      <c r="BX38" s="10"/>
      <c r="BY38" s="228" t="s">
        <v>148</v>
      </c>
      <c r="CA38" s="11"/>
      <c r="CB38" s="21" t="s">
        <v>9</v>
      </c>
      <c r="CC38" s="27" t="s">
        <v>8</v>
      </c>
      <c r="CD38" s="19" t="s">
        <v>7</v>
      </c>
      <c r="CE38" s="18" t="s">
        <v>6</v>
      </c>
      <c r="CF38" s="17" t="s">
        <v>5</v>
      </c>
      <c r="CG38" s="16" t="s">
        <v>4</v>
      </c>
      <c r="CH38" s="199" t="s">
        <v>31</v>
      </c>
      <c r="CI38" s="10"/>
      <c r="CJ38" s="228" t="s">
        <v>142</v>
      </c>
      <c r="CM38" s="11"/>
      <c r="CN38" s="27" t="s">
        <v>8</v>
      </c>
      <c r="CO38" s="19" t="s">
        <v>7</v>
      </c>
      <c r="CP38" s="18" t="s">
        <v>6</v>
      </c>
      <c r="CQ38" s="199" t="s">
        <v>31</v>
      </c>
      <c r="CR38" s="17" t="s">
        <v>5</v>
      </c>
      <c r="CS38" s="16" t="s">
        <v>4</v>
      </c>
      <c r="CT38" s="14" t="s">
        <v>3</v>
      </c>
      <c r="CU38" s="10"/>
      <c r="CV38" s="228"/>
      <c r="CX38" s="11"/>
      <c r="CY38" s="21" t="s">
        <v>9</v>
      </c>
      <c r="CZ38" s="19" t="s">
        <v>7</v>
      </c>
      <c r="DA38" s="18" t="s">
        <v>6</v>
      </c>
      <c r="DB38" s="199" t="s">
        <v>31</v>
      </c>
      <c r="DC38" s="17" t="s">
        <v>5</v>
      </c>
      <c r="DD38" s="16" t="s">
        <v>4</v>
      </c>
      <c r="DE38" s="14" t="s">
        <v>3</v>
      </c>
      <c r="DF38" s="10"/>
      <c r="DG38" s="228"/>
      <c r="DI38" s="11"/>
      <c r="DJ38" s="21" t="s">
        <v>9</v>
      </c>
      <c r="DK38" s="27" t="s">
        <v>8</v>
      </c>
      <c r="DL38" s="18" t="s">
        <v>6</v>
      </c>
      <c r="DM38" s="199" t="s">
        <v>31</v>
      </c>
      <c r="DN38" s="17" t="s">
        <v>5</v>
      </c>
      <c r="DO38" s="16" t="s">
        <v>4</v>
      </c>
      <c r="DP38" s="14" t="s">
        <v>3</v>
      </c>
      <c r="DQ38" s="10"/>
      <c r="DR38" s="228"/>
      <c r="DT38" s="11"/>
      <c r="DU38" s="21" t="s">
        <v>9</v>
      </c>
      <c r="DV38" s="27" t="s">
        <v>8</v>
      </c>
      <c r="DW38" s="19" t="s">
        <v>7</v>
      </c>
      <c r="DX38" s="199" t="s">
        <v>31</v>
      </c>
      <c r="DY38" s="17" t="s">
        <v>5</v>
      </c>
      <c r="DZ38" s="16" t="s">
        <v>4</v>
      </c>
      <c r="EA38" s="14" t="s">
        <v>3</v>
      </c>
      <c r="EB38" s="10"/>
      <c r="EC38" s="228"/>
      <c r="EE38" s="11"/>
      <c r="EF38" s="21" t="s">
        <v>9</v>
      </c>
      <c r="EG38" s="27" t="s">
        <v>8</v>
      </c>
      <c r="EH38" s="19" t="s">
        <v>7</v>
      </c>
      <c r="EI38" s="18" t="s">
        <v>6</v>
      </c>
      <c r="EJ38" s="17" t="s">
        <v>5</v>
      </c>
      <c r="EK38" s="16" t="s">
        <v>4</v>
      </c>
      <c r="EL38" s="14" t="s">
        <v>3</v>
      </c>
      <c r="EM38" s="10"/>
      <c r="EN38" s="228"/>
      <c r="EP38" s="11"/>
      <c r="EQ38" s="21" t="s">
        <v>9</v>
      </c>
      <c r="ER38" s="27" t="s">
        <v>8</v>
      </c>
      <c r="ES38" s="19" t="s">
        <v>7</v>
      </c>
      <c r="ET38" s="18" t="s">
        <v>6</v>
      </c>
      <c r="EU38" s="199" t="s">
        <v>31</v>
      </c>
      <c r="EV38" s="16" t="s">
        <v>4</v>
      </c>
      <c r="EW38" s="14" t="s">
        <v>3</v>
      </c>
      <c r="EX38" s="10"/>
      <c r="EY38" s="228"/>
      <c r="FA38" s="11"/>
      <c r="FB38" s="21" t="s">
        <v>9</v>
      </c>
      <c r="FC38" s="27" t="s">
        <v>8</v>
      </c>
      <c r="FD38" s="19" t="s">
        <v>7</v>
      </c>
      <c r="FE38" s="18" t="s">
        <v>6</v>
      </c>
      <c r="FF38" s="199" t="s">
        <v>31</v>
      </c>
      <c r="FG38" s="17" t="s">
        <v>5</v>
      </c>
      <c r="FH38" s="14" t="s">
        <v>3</v>
      </c>
      <c r="FI38" s="10"/>
      <c r="FJ38" s="228"/>
      <c r="FL38" s="11"/>
      <c r="FM38" s="21" t="s">
        <v>9</v>
      </c>
      <c r="FN38" s="27" t="s">
        <v>8</v>
      </c>
      <c r="FO38" s="19" t="s">
        <v>7</v>
      </c>
      <c r="FP38" s="18" t="s">
        <v>6</v>
      </c>
      <c r="FQ38" s="17" t="s">
        <v>5</v>
      </c>
      <c r="FR38" s="16" t="s">
        <v>4</v>
      </c>
      <c r="FS38" s="199" t="s">
        <v>31</v>
      </c>
      <c r="FT38" s="10"/>
      <c r="FU38" s="228"/>
      <c r="FX38" s="11"/>
      <c r="FY38" s="27" t="s">
        <v>8</v>
      </c>
      <c r="FZ38" s="19" t="s">
        <v>7</v>
      </c>
      <c r="GA38" s="18" t="s">
        <v>6</v>
      </c>
      <c r="GB38" s="199" t="s">
        <v>31</v>
      </c>
      <c r="GC38" s="17" t="s">
        <v>5</v>
      </c>
      <c r="GD38" s="16" t="s">
        <v>4</v>
      </c>
      <c r="GE38" s="14" t="s">
        <v>3</v>
      </c>
      <c r="GF38" s="10"/>
      <c r="GG38" s="228"/>
      <c r="GI38" s="11"/>
      <c r="GJ38" s="21" t="s">
        <v>9</v>
      </c>
      <c r="GK38" s="19" t="s">
        <v>7</v>
      </c>
      <c r="GL38" s="18" t="s">
        <v>6</v>
      </c>
      <c r="GM38" s="199" t="s">
        <v>31</v>
      </c>
      <c r="GN38" s="17" t="s">
        <v>5</v>
      </c>
      <c r="GO38" s="16" t="s">
        <v>4</v>
      </c>
      <c r="GP38" s="14" t="s">
        <v>3</v>
      </c>
      <c r="GQ38" s="10"/>
      <c r="GR38" s="228"/>
      <c r="GT38" s="11"/>
      <c r="GU38" s="21" t="s">
        <v>9</v>
      </c>
      <c r="GV38" s="27" t="s">
        <v>8</v>
      </c>
      <c r="GW38" s="18" t="s">
        <v>6</v>
      </c>
      <c r="GX38" s="199" t="s">
        <v>31</v>
      </c>
      <c r="GY38" s="17" t="s">
        <v>5</v>
      </c>
      <c r="GZ38" s="16" t="s">
        <v>4</v>
      </c>
      <c r="HA38" s="14" t="s">
        <v>3</v>
      </c>
      <c r="HB38" s="10"/>
      <c r="HC38" s="228"/>
      <c r="HE38" s="11"/>
      <c r="HF38" s="21" t="s">
        <v>9</v>
      </c>
      <c r="HG38" s="27" t="s">
        <v>8</v>
      </c>
      <c r="HH38" s="19" t="s">
        <v>7</v>
      </c>
      <c r="HI38" s="199" t="s">
        <v>31</v>
      </c>
      <c r="HJ38" s="17" t="s">
        <v>5</v>
      </c>
      <c r="HK38" s="16" t="s">
        <v>4</v>
      </c>
      <c r="HL38" s="14" t="s">
        <v>3</v>
      </c>
      <c r="HM38" s="10"/>
      <c r="HN38" s="228"/>
      <c r="HP38" s="11"/>
      <c r="HQ38" s="21" t="s">
        <v>9</v>
      </c>
      <c r="HR38" s="27" t="s">
        <v>8</v>
      </c>
      <c r="HS38" s="19" t="s">
        <v>7</v>
      </c>
      <c r="HT38" s="18" t="s">
        <v>6</v>
      </c>
      <c r="HU38" s="17" t="s">
        <v>5</v>
      </c>
      <c r="HV38" s="16" t="s">
        <v>4</v>
      </c>
      <c r="HW38" s="14" t="s">
        <v>3</v>
      </c>
      <c r="HX38" s="10"/>
      <c r="HY38" s="228"/>
      <c r="IA38" s="11"/>
      <c r="IB38" s="21" t="s">
        <v>9</v>
      </c>
      <c r="IC38" s="27" t="s">
        <v>8</v>
      </c>
      <c r="ID38" s="19" t="s">
        <v>7</v>
      </c>
      <c r="IE38" s="18" t="s">
        <v>6</v>
      </c>
      <c r="IF38" s="199" t="s">
        <v>31</v>
      </c>
      <c r="IG38" s="16" t="s">
        <v>4</v>
      </c>
      <c r="IH38" s="14" t="s">
        <v>3</v>
      </c>
      <c r="II38" s="10"/>
      <c r="IJ38" s="228"/>
      <c r="IL38" s="11"/>
      <c r="IM38" s="21" t="s">
        <v>9</v>
      </c>
      <c r="IN38" s="27" t="s">
        <v>8</v>
      </c>
      <c r="IO38" s="19" t="s">
        <v>7</v>
      </c>
      <c r="IP38" s="18" t="s">
        <v>6</v>
      </c>
      <c r="IQ38" s="199" t="s">
        <v>31</v>
      </c>
      <c r="IR38" s="17" t="s">
        <v>5</v>
      </c>
      <c r="IS38" s="14" t="s">
        <v>3</v>
      </c>
      <c r="IT38" s="10"/>
      <c r="IU38" s="228"/>
      <c r="IW38" s="11"/>
      <c r="IX38" s="21" t="s">
        <v>9</v>
      </c>
      <c r="IY38" s="27" t="s">
        <v>8</v>
      </c>
      <c r="IZ38" s="19" t="s">
        <v>7</v>
      </c>
      <c r="JA38" s="18" t="s">
        <v>6</v>
      </c>
      <c r="JB38" s="17" t="s">
        <v>5</v>
      </c>
      <c r="JC38" s="16" t="s">
        <v>4</v>
      </c>
      <c r="JD38" s="199" t="s">
        <v>31</v>
      </c>
      <c r="JE38" s="10"/>
      <c r="JF38" s="228"/>
    </row>
    <row r="39" spans="2:266" ht="15.75" thickBot="1" x14ac:dyDescent="0.3">
      <c r="B39" s="22" t="s">
        <v>261</v>
      </c>
      <c r="C39" s="146" t="s">
        <v>9</v>
      </c>
      <c r="D39" s="146" t="s">
        <v>9</v>
      </c>
      <c r="E39" s="146" t="s">
        <v>9</v>
      </c>
      <c r="F39" s="146" t="s">
        <v>9</v>
      </c>
      <c r="G39" s="146" t="s">
        <v>9</v>
      </c>
      <c r="H39" s="146" t="s">
        <v>9</v>
      </c>
      <c r="I39" s="146" t="s">
        <v>9</v>
      </c>
      <c r="J39" s="10"/>
      <c r="K39" s="234" t="s">
        <v>9</v>
      </c>
      <c r="M39" s="22" t="s">
        <v>261</v>
      </c>
      <c r="N39" s="145" t="s">
        <v>8</v>
      </c>
      <c r="O39" s="145" t="s">
        <v>8</v>
      </c>
      <c r="P39" s="145" t="s">
        <v>8</v>
      </c>
      <c r="Q39" s="145" t="s">
        <v>8</v>
      </c>
      <c r="R39" s="145" t="s">
        <v>8</v>
      </c>
      <c r="S39" s="145" t="s">
        <v>8</v>
      </c>
      <c r="T39" s="145" t="s">
        <v>8</v>
      </c>
      <c r="U39" s="10"/>
      <c r="V39" s="145" t="s">
        <v>8</v>
      </c>
      <c r="X39" s="22" t="s">
        <v>261</v>
      </c>
      <c r="Y39" s="149" t="s">
        <v>7</v>
      </c>
      <c r="Z39" s="149" t="s">
        <v>7</v>
      </c>
      <c r="AA39" s="149" t="s">
        <v>7</v>
      </c>
      <c r="AB39" s="149" t="s">
        <v>7</v>
      </c>
      <c r="AC39" s="149" t="s">
        <v>7</v>
      </c>
      <c r="AD39" s="149" t="s">
        <v>7</v>
      </c>
      <c r="AE39" s="144" t="s">
        <v>7</v>
      </c>
      <c r="AF39" s="10"/>
      <c r="AG39" s="144" t="s">
        <v>7</v>
      </c>
      <c r="AI39" s="22" t="s">
        <v>261</v>
      </c>
      <c r="AJ39" s="195" t="s">
        <v>6</v>
      </c>
      <c r="AK39" s="195" t="s">
        <v>6</v>
      </c>
      <c r="AL39" s="195" t="s">
        <v>6</v>
      </c>
      <c r="AM39" s="195" t="s">
        <v>6</v>
      </c>
      <c r="AN39" s="195" t="s">
        <v>6</v>
      </c>
      <c r="AO39" s="195" t="s">
        <v>6</v>
      </c>
      <c r="AP39" s="195" t="s">
        <v>6</v>
      </c>
      <c r="AQ39" s="10"/>
      <c r="AR39" s="195" t="s">
        <v>6</v>
      </c>
      <c r="AT39" s="22" t="s">
        <v>261</v>
      </c>
      <c r="AU39" s="197" t="s">
        <v>31</v>
      </c>
      <c r="AV39" s="197" t="s">
        <v>31</v>
      </c>
      <c r="AW39" s="197" t="s">
        <v>31</v>
      </c>
      <c r="AX39" s="197" t="s">
        <v>31</v>
      </c>
      <c r="AY39" s="197" t="s">
        <v>31</v>
      </c>
      <c r="AZ39" s="197" t="s">
        <v>31</v>
      </c>
      <c r="BA39" s="197" t="s">
        <v>31</v>
      </c>
      <c r="BB39" s="10"/>
      <c r="BC39" s="197" t="s">
        <v>31</v>
      </c>
      <c r="BE39" s="22" t="s">
        <v>261</v>
      </c>
      <c r="BF39" s="155" t="s">
        <v>134</v>
      </c>
      <c r="BG39" s="155" t="s">
        <v>134</v>
      </c>
      <c r="BH39" s="155" t="s">
        <v>134</v>
      </c>
      <c r="BI39" s="155" t="s">
        <v>134</v>
      </c>
      <c r="BJ39" s="155" t="s">
        <v>134</v>
      </c>
      <c r="BK39" s="155" t="s">
        <v>134</v>
      </c>
      <c r="BL39" s="155" t="s">
        <v>134</v>
      </c>
      <c r="BM39" s="10"/>
      <c r="BN39" s="155" t="s">
        <v>134</v>
      </c>
      <c r="BP39" s="22" t="s">
        <v>261</v>
      </c>
      <c r="BQ39" s="150" t="s">
        <v>4</v>
      </c>
      <c r="BR39" s="150" t="s">
        <v>4</v>
      </c>
      <c r="BS39" s="150" t="s">
        <v>4</v>
      </c>
      <c r="BT39" s="150" t="s">
        <v>4</v>
      </c>
      <c r="BU39" s="150" t="s">
        <v>4</v>
      </c>
      <c r="BV39" s="150" t="s">
        <v>4</v>
      </c>
      <c r="BW39" s="150" t="s">
        <v>4</v>
      </c>
      <c r="BX39" s="10"/>
      <c r="BY39" s="150" t="s">
        <v>4</v>
      </c>
      <c r="CA39" s="22" t="s">
        <v>261</v>
      </c>
      <c r="CB39" s="177" t="s">
        <v>3</v>
      </c>
      <c r="CC39" s="177" t="s">
        <v>3</v>
      </c>
      <c r="CD39" s="177" t="s">
        <v>3</v>
      </c>
      <c r="CE39" s="177" t="s">
        <v>3</v>
      </c>
      <c r="CF39" s="177" t="s">
        <v>3</v>
      </c>
      <c r="CG39" s="177" t="s">
        <v>3</v>
      </c>
      <c r="CH39" s="177" t="s">
        <v>3</v>
      </c>
      <c r="CI39" s="10"/>
      <c r="CJ39" s="177" t="s">
        <v>3</v>
      </c>
      <c r="CM39" s="22" t="s">
        <v>327</v>
      </c>
      <c r="CN39" s="146" t="s">
        <v>9</v>
      </c>
      <c r="CO39" s="146" t="s">
        <v>9</v>
      </c>
      <c r="CP39" s="146" t="s">
        <v>9</v>
      </c>
      <c r="CQ39" s="146" t="s">
        <v>9</v>
      </c>
      <c r="CR39" s="146" t="s">
        <v>9</v>
      </c>
      <c r="CS39" s="146" t="s">
        <v>9</v>
      </c>
      <c r="CT39" s="146" t="s">
        <v>9</v>
      </c>
      <c r="CU39" s="10"/>
      <c r="CV39" s="234" t="s">
        <v>9</v>
      </c>
      <c r="CX39" s="22" t="s">
        <v>327</v>
      </c>
      <c r="CY39" s="145" t="s">
        <v>8</v>
      </c>
      <c r="CZ39" s="145" t="s">
        <v>8</v>
      </c>
      <c r="DA39" s="145" t="s">
        <v>8</v>
      </c>
      <c r="DB39" s="145" t="s">
        <v>8</v>
      </c>
      <c r="DC39" s="145" t="s">
        <v>8</v>
      </c>
      <c r="DD39" s="145" t="s">
        <v>8</v>
      </c>
      <c r="DE39" s="145" t="s">
        <v>8</v>
      </c>
      <c r="DF39" s="10"/>
      <c r="DG39" s="145" t="s">
        <v>8</v>
      </c>
      <c r="DI39" s="22" t="s">
        <v>327</v>
      </c>
      <c r="DJ39" s="149" t="s">
        <v>7</v>
      </c>
      <c r="DK39" s="149" t="s">
        <v>7</v>
      </c>
      <c r="DL39" s="149" t="s">
        <v>7</v>
      </c>
      <c r="DM39" s="149" t="s">
        <v>7</v>
      </c>
      <c r="DN39" s="149" t="s">
        <v>7</v>
      </c>
      <c r="DO39" s="149" t="s">
        <v>7</v>
      </c>
      <c r="DP39" s="144" t="s">
        <v>7</v>
      </c>
      <c r="DQ39" s="10"/>
      <c r="DR39" s="144" t="s">
        <v>7</v>
      </c>
      <c r="DT39" s="22" t="s">
        <v>327</v>
      </c>
      <c r="DU39" s="195" t="s">
        <v>6</v>
      </c>
      <c r="DV39" s="195" t="s">
        <v>6</v>
      </c>
      <c r="DW39" s="195" t="s">
        <v>6</v>
      </c>
      <c r="DX39" s="195" t="s">
        <v>6</v>
      </c>
      <c r="DY39" s="195" t="s">
        <v>6</v>
      </c>
      <c r="DZ39" s="195" t="s">
        <v>6</v>
      </c>
      <c r="EA39" s="195" t="s">
        <v>6</v>
      </c>
      <c r="EB39" s="10"/>
      <c r="EC39" s="195" t="s">
        <v>6</v>
      </c>
      <c r="EE39" s="22" t="s">
        <v>327</v>
      </c>
      <c r="EF39" s="197" t="s">
        <v>31</v>
      </c>
      <c r="EG39" s="197" t="s">
        <v>31</v>
      </c>
      <c r="EH39" s="197" t="s">
        <v>31</v>
      </c>
      <c r="EI39" s="197" t="s">
        <v>31</v>
      </c>
      <c r="EJ39" s="197" t="s">
        <v>31</v>
      </c>
      <c r="EK39" s="197" t="s">
        <v>31</v>
      </c>
      <c r="EL39" s="197" t="s">
        <v>31</v>
      </c>
      <c r="EM39" s="10"/>
      <c r="EN39" s="197" t="s">
        <v>31</v>
      </c>
      <c r="EP39" s="22" t="s">
        <v>327</v>
      </c>
      <c r="EQ39" s="155" t="s">
        <v>134</v>
      </c>
      <c r="ER39" s="155" t="s">
        <v>134</v>
      </c>
      <c r="ES39" s="155" t="s">
        <v>134</v>
      </c>
      <c r="ET39" s="155" t="s">
        <v>134</v>
      </c>
      <c r="EU39" s="155" t="s">
        <v>134</v>
      </c>
      <c r="EV39" s="155" t="s">
        <v>134</v>
      </c>
      <c r="EW39" s="155" t="s">
        <v>134</v>
      </c>
      <c r="EX39" s="10"/>
      <c r="EY39" s="155" t="s">
        <v>134</v>
      </c>
      <c r="FA39" s="22" t="s">
        <v>327</v>
      </c>
      <c r="FB39" s="150" t="s">
        <v>4</v>
      </c>
      <c r="FC39" s="150" t="s">
        <v>4</v>
      </c>
      <c r="FD39" s="150" t="s">
        <v>4</v>
      </c>
      <c r="FE39" s="150" t="s">
        <v>4</v>
      </c>
      <c r="FF39" s="150" t="s">
        <v>4</v>
      </c>
      <c r="FG39" s="150" t="s">
        <v>4</v>
      </c>
      <c r="FH39" s="150" t="s">
        <v>4</v>
      </c>
      <c r="FI39" s="10"/>
      <c r="FJ39" s="150" t="s">
        <v>4</v>
      </c>
      <c r="FL39" s="22" t="s">
        <v>327</v>
      </c>
      <c r="FM39" s="177" t="s">
        <v>3</v>
      </c>
      <c r="FN39" s="177" t="s">
        <v>3</v>
      </c>
      <c r="FO39" s="177" t="s">
        <v>3</v>
      </c>
      <c r="FP39" s="177" t="s">
        <v>3</v>
      </c>
      <c r="FQ39" s="177" t="s">
        <v>3</v>
      </c>
      <c r="FR39" s="177" t="s">
        <v>3</v>
      </c>
      <c r="FS39" s="177" t="s">
        <v>3</v>
      </c>
      <c r="FT39" s="10"/>
      <c r="FU39" s="177" t="s">
        <v>3</v>
      </c>
      <c r="FX39" s="22" t="s">
        <v>11</v>
      </c>
      <c r="FY39" s="146" t="s">
        <v>9</v>
      </c>
      <c r="FZ39" s="146" t="s">
        <v>9</v>
      </c>
      <c r="GA39" s="146" t="s">
        <v>9</v>
      </c>
      <c r="GB39" s="146" t="s">
        <v>9</v>
      </c>
      <c r="GC39" s="146" t="s">
        <v>9</v>
      </c>
      <c r="GD39" s="146" t="s">
        <v>9</v>
      </c>
      <c r="GE39" s="146" t="s">
        <v>9</v>
      </c>
      <c r="GF39" s="10"/>
      <c r="GG39" s="234" t="s">
        <v>9</v>
      </c>
      <c r="GI39" s="22" t="s">
        <v>11</v>
      </c>
      <c r="GJ39" s="145" t="s">
        <v>8</v>
      </c>
      <c r="GK39" s="145" t="s">
        <v>8</v>
      </c>
      <c r="GL39" s="145" t="s">
        <v>8</v>
      </c>
      <c r="GM39" s="145" t="s">
        <v>8</v>
      </c>
      <c r="GN39" s="145" t="s">
        <v>8</v>
      </c>
      <c r="GO39" s="145" t="s">
        <v>8</v>
      </c>
      <c r="GP39" s="145" t="s">
        <v>8</v>
      </c>
      <c r="GQ39" s="10"/>
      <c r="GR39" s="145" t="s">
        <v>8</v>
      </c>
      <c r="GT39" s="22" t="s">
        <v>11</v>
      </c>
      <c r="GU39" s="149" t="s">
        <v>7</v>
      </c>
      <c r="GV39" s="149" t="s">
        <v>7</v>
      </c>
      <c r="GW39" s="149" t="s">
        <v>7</v>
      </c>
      <c r="GX39" s="149" t="s">
        <v>7</v>
      </c>
      <c r="GY39" s="149" t="s">
        <v>7</v>
      </c>
      <c r="GZ39" s="149" t="s">
        <v>7</v>
      </c>
      <c r="HA39" s="144" t="s">
        <v>7</v>
      </c>
      <c r="HB39" s="10"/>
      <c r="HC39" s="144" t="s">
        <v>7</v>
      </c>
      <c r="HE39" s="22" t="s">
        <v>11</v>
      </c>
      <c r="HF39" s="195" t="s">
        <v>6</v>
      </c>
      <c r="HG39" s="195" t="s">
        <v>6</v>
      </c>
      <c r="HH39" s="195" t="s">
        <v>6</v>
      </c>
      <c r="HI39" s="195" t="s">
        <v>6</v>
      </c>
      <c r="HJ39" s="195" t="s">
        <v>6</v>
      </c>
      <c r="HK39" s="195" t="s">
        <v>6</v>
      </c>
      <c r="HL39" s="195" t="s">
        <v>6</v>
      </c>
      <c r="HM39" s="10"/>
      <c r="HN39" s="195" t="s">
        <v>6</v>
      </c>
      <c r="HP39" s="22" t="s">
        <v>11</v>
      </c>
      <c r="HQ39" s="197" t="s">
        <v>31</v>
      </c>
      <c r="HR39" s="197" t="s">
        <v>31</v>
      </c>
      <c r="HS39" s="197" t="s">
        <v>31</v>
      </c>
      <c r="HT39" s="197" t="s">
        <v>31</v>
      </c>
      <c r="HU39" s="197" t="s">
        <v>31</v>
      </c>
      <c r="HV39" s="197" t="s">
        <v>31</v>
      </c>
      <c r="HW39" s="197" t="s">
        <v>31</v>
      </c>
      <c r="HX39" s="10"/>
      <c r="HY39" s="197" t="s">
        <v>31</v>
      </c>
      <c r="IA39" s="22" t="s">
        <v>11</v>
      </c>
      <c r="IB39" s="155" t="s">
        <v>134</v>
      </c>
      <c r="IC39" s="155" t="s">
        <v>134</v>
      </c>
      <c r="ID39" s="155" t="s">
        <v>134</v>
      </c>
      <c r="IE39" s="155" t="s">
        <v>134</v>
      </c>
      <c r="IF39" s="155" t="s">
        <v>134</v>
      </c>
      <c r="IG39" s="155" t="s">
        <v>134</v>
      </c>
      <c r="IH39" s="155" t="s">
        <v>134</v>
      </c>
      <c r="II39" s="10"/>
      <c r="IJ39" s="155" t="s">
        <v>134</v>
      </c>
      <c r="IL39" s="22" t="s">
        <v>11</v>
      </c>
      <c r="IM39" s="150" t="s">
        <v>4</v>
      </c>
      <c r="IN39" s="150" t="s">
        <v>4</v>
      </c>
      <c r="IO39" s="150" t="s">
        <v>4</v>
      </c>
      <c r="IP39" s="150" t="s">
        <v>4</v>
      </c>
      <c r="IQ39" s="150" t="s">
        <v>4</v>
      </c>
      <c r="IR39" s="150" t="s">
        <v>4</v>
      </c>
      <c r="IS39" s="150" t="s">
        <v>4</v>
      </c>
      <c r="IT39" s="10"/>
      <c r="IU39" s="150" t="s">
        <v>4</v>
      </c>
      <c r="IW39" s="22" t="s">
        <v>11</v>
      </c>
      <c r="IX39" s="177" t="s">
        <v>3</v>
      </c>
      <c r="IY39" s="177" t="s">
        <v>3</v>
      </c>
      <c r="IZ39" s="177" t="s">
        <v>3</v>
      </c>
      <c r="JA39" s="177" t="s">
        <v>3</v>
      </c>
      <c r="JB39" s="177" t="s">
        <v>3</v>
      </c>
      <c r="JC39" s="177" t="s">
        <v>3</v>
      </c>
      <c r="JD39" s="177" t="s">
        <v>3</v>
      </c>
      <c r="JE39" s="10"/>
      <c r="JF39" s="177" t="s">
        <v>3</v>
      </c>
    </row>
    <row r="40" spans="2:266" ht="15.75" thickBot="1" x14ac:dyDescent="0.3">
      <c r="B40" s="11"/>
      <c r="C40" s="143">
        <v>36</v>
      </c>
      <c r="D40" s="231">
        <v>50</v>
      </c>
      <c r="E40" s="143">
        <v>46</v>
      </c>
      <c r="F40" s="143">
        <v>80</v>
      </c>
      <c r="G40" s="231">
        <v>58</v>
      </c>
      <c r="H40" s="231">
        <v>34</v>
      </c>
      <c r="I40" s="231">
        <v>110</v>
      </c>
      <c r="J40" s="240">
        <v>979</v>
      </c>
      <c r="K40" s="178">
        <v>90</v>
      </c>
      <c r="L40" t="s">
        <v>0</v>
      </c>
      <c r="M40" s="11"/>
      <c r="N40" s="231">
        <v>36</v>
      </c>
      <c r="O40" s="231">
        <v>62</v>
      </c>
      <c r="P40" s="143">
        <v>15</v>
      </c>
      <c r="Q40" s="143">
        <v>51</v>
      </c>
      <c r="R40" s="231">
        <v>211</v>
      </c>
      <c r="S40" s="231">
        <v>154</v>
      </c>
      <c r="T40" s="231">
        <v>171</v>
      </c>
      <c r="U40" s="240">
        <v>930</v>
      </c>
      <c r="V40" s="231">
        <v>568</v>
      </c>
      <c r="W40" t="s">
        <v>0</v>
      </c>
      <c r="X40" s="11"/>
      <c r="Y40" s="143">
        <v>50</v>
      </c>
      <c r="Z40" s="143">
        <v>62</v>
      </c>
      <c r="AA40" s="143">
        <v>106</v>
      </c>
      <c r="AB40" s="143">
        <v>156</v>
      </c>
      <c r="AC40" s="231">
        <v>100</v>
      </c>
      <c r="AD40" s="231">
        <v>31</v>
      </c>
      <c r="AE40" s="231">
        <v>72</v>
      </c>
      <c r="AF40" s="240">
        <v>-373</v>
      </c>
      <c r="AG40" s="143">
        <v>171</v>
      </c>
      <c r="AH40" t="s">
        <v>0</v>
      </c>
      <c r="AI40" s="11"/>
      <c r="AJ40" s="231">
        <v>46</v>
      </c>
      <c r="AK40" s="231">
        <v>15</v>
      </c>
      <c r="AL40" s="231">
        <v>106</v>
      </c>
      <c r="AM40" s="143">
        <v>30</v>
      </c>
      <c r="AN40" s="231">
        <v>85</v>
      </c>
      <c r="AO40" s="231">
        <v>60</v>
      </c>
      <c r="AP40" s="231">
        <v>90</v>
      </c>
      <c r="AQ40" s="240">
        <v>410</v>
      </c>
      <c r="AR40" s="231">
        <v>372</v>
      </c>
      <c r="AS40" t="s">
        <v>0</v>
      </c>
      <c r="AT40" s="11"/>
      <c r="AU40" s="231">
        <v>80</v>
      </c>
      <c r="AV40" s="231">
        <v>51</v>
      </c>
      <c r="AW40" s="231">
        <v>156</v>
      </c>
      <c r="AX40" s="231">
        <v>30</v>
      </c>
      <c r="AY40" s="231">
        <v>114</v>
      </c>
      <c r="AZ40" s="231">
        <v>86</v>
      </c>
      <c r="BA40" s="231">
        <v>123</v>
      </c>
      <c r="BB40" s="240">
        <v>899</v>
      </c>
      <c r="BC40" s="231">
        <v>640</v>
      </c>
      <c r="BD40" t="s">
        <v>0</v>
      </c>
      <c r="BE40" s="11"/>
      <c r="BF40" s="143">
        <v>58</v>
      </c>
      <c r="BG40" s="143">
        <v>211</v>
      </c>
      <c r="BH40" s="143">
        <v>100</v>
      </c>
      <c r="BI40" s="143">
        <v>85</v>
      </c>
      <c r="BJ40" s="143">
        <v>114</v>
      </c>
      <c r="BK40" s="143">
        <v>37</v>
      </c>
      <c r="BL40" s="143">
        <v>8</v>
      </c>
      <c r="BM40" s="240">
        <v>-1985</v>
      </c>
      <c r="BN40" s="143">
        <v>613</v>
      </c>
      <c r="BP40" s="11"/>
      <c r="BQ40" s="143">
        <v>34</v>
      </c>
      <c r="BR40" s="143">
        <v>154</v>
      </c>
      <c r="BS40" s="143">
        <v>31</v>
      </c>
      <c r="BT40" s="143">
        <v>60</v>
      </c>
      <c r="BU40" s="143">
        <v>86</v>
      </c>
      <c r="BV40" s="231">
        <v>37</v>
      </c>
      <c r="BW40" s="231">
        <v>22</v>
      </c>
      <c r="BX40" s="240">
        <v>-1135</v>
      </c>
      <c r="BY40" s="143">
        <v>306</v>
      </c>
      <c r="CA40" s="11"/>
      <c r="CB40" s="143">
        <v>110</v>
      </c>
      <c r="CC40" s="143">
        <v>171</v>
      </c>
      <c r="CD40" s="143">
        <v>72</v>
      </c>
      <c r="CE40" s="143">
        <v>90</v>
      </c>
      <c r="CF40" s="231">
        <v>8</v>
      </c>
      <c r="CG40" s="143">
        <v>22</v>
      </c>
      <c r="CH40" s="143">
        <v>123</v>
      </c>
      <c r="CI40" s="240">
        <v>275</v>
      </c>
      <c r="CJ40" s="143">
        <v>580</v>
      </c>
      <c r="CM40" s="11"/>
      <c r="CN40" s="229"/>
      <c r="CO40" s="229"/>
      <c r="CP40" s="229"/>
      <c r="CQ40" s="229"/>
      <c r="CR40" s="229"/>
      <c r="CS40" s="229"/>
      <c r="CT40" s="229"/>
      <c r="CU40" s="240"/>
      <c r="CV40" s="236"/>
      <c r="CX40" s="11"/>
      <c r="CY40" s="229"/>
      <c r="CZ40" s="229"/>
      <c r="DA40" s="229"/>
      <c r="DB40" s="229"/>
      <c r="DC40" s="229"/>
      <c r="DD40" s="229"/>
      <c r="DE40" s="229"/>
      <c r="DF40" s="240"/>
      <c r="DG40" s="229"/>
      <c r="DI40" s="11"/>
      <c r="DJ40" s="229"/>
      <c r="DK40" s="229"/>
      <c r="DL40" s="229"/>
      <c r="DM40" s="229"/>
      <c r="DN40" s="229"/>
      <c r="DO40" s="229"/>
      <c r="DP40" s="229"/>
      <c r="DQ40" s="240"/>
      <c r="DR40" s="229"/>
      <c r="DT40" s="11"/>
      <c r="DU40" s="229"/>
      <c r="DV40" s="229"/>
      <c r="DW40" s="229"/>
      <c r="DX40" s="229"/>
      <c r="DY40" s="229"/>
      <c r="DZ40" s="229"/>
      <c r="EA40" s="229"/>
      <c r="EB40" s="240"/>
      <c r="EC40" s="229"/>
      <c r="EE40" s="11"/>
      <c r="EF40" s="229"/>
      <c r="EG40" s="229"/>
      <c r="EH40" s="229"/>
      <c r="EI40" s="229"/>
      <c r="EJ40" s="229"/>
      <c r="EK40" s="229"/>
      <c r="EL40" s="229"/>
      <c r="EM40" s="240"/>
      <c r="EN40" s="229"/>
      <c r="EP40" s="11"/>
      <c r="EQ40" s="229"/>
      <c r="ER40" s="229"/>
      <c r="ES40" s="229"/>
      <c r="ET40" s="229"/>
      <c r="EU40" s="229"/>
      <c r="EV40" s="229"/>
      <c r="EW40" s="229"/>
      <c r="EX40" s="240"/>
      <c r="EY40" s="229"/>
      <c r="FA40" s="11"/>
      <c r="FB40" s="229"/>
      <c r="FC40" s="229"/>
      <c r="FD40" s="229"/>
      <c r="FE40" s="229"/>
      <c r="FF40" s="229"/>
      <c r="FG40" s="229"/>
      <c r="FH40" s="229"/>
      <c r="FI40" s="240"/>
      <c r="FJ40" s="229"/>
      <c r="FL40" s="11"/>
      <c r="FM40" s="229"/>
      <c r="FN40" s="229"/>
      <c r="FO40" s="229"/>
      <c r="FP40" s="229"/>
      <c r="FQ40" s="229"/>
      <c r="FR40" s="229"/>
      <c r="FS40" s="229"/>
      <c r="FT40" s="240"/>
      <c r="FU40" s="229"/>
      <c r="FX40" s="11"/>
      <c r="FY40" s="229"/>
      <c r="FZ40" s="229"/>
      <c r="GA40" s="229"/>
      <c r="GB40" s="229"/>
      <c r="GC40" s="229"/>
      <c r="GD40" s="229"/>
      <c r="GE40" s="229"/>
      <c r="GF40" s="240"/>
      <c r="GG40" s="236"/>
      <c r="GI40" s="11"/>
      <c r="GJ40" s="229"/>
      <c r="GK40" s="229"/>
      <c r="GL40" s="229"/>
      <c r="GM40" s="229"/>
      <c r="GN40" s="229"/>
      <c r="GO40" s="229"/>
      <c r="GP40" s="229"/>
      <c r="GQ40" s="240"/>
      <c r="GR40" s="229"/>
      <c r="GT40" s="11"/>
      <c r="GU40" s="229"/>
      <c r="GV40" s="229"/>
      <c r="GW40" s="229"/>
      <c r="GX40" s="229"/>
      <c r="GY40" s="229"/>
      <c r="GZ40" s="229"/>
      <c r="HA40" s="229"/>
      <c r="HB40" s="240"/>
      <c r="HC40" s="229"/>
      <c r="HE40" s="11"/>
      <c r="HF40" s="229"/>
      <c r="HG40" s="229"/>
      <c r="HH40" s="229"/>
      <c r="HI40" s="229"/>
      <c r="HJ40" s="229"/>
      <c r="HK40" s="229"/>
      <c r="HL40" s="229"/>
      <c r="HM40" s="240"/>
      <c r="HN40" s="229"/>
      <c r="HP40" s="11" t="s">
        <v>0</v>
      </c>
      <c r="HQ40" s="229"/>
      <c r="HR40" s="229"/>
      <c r="HS40" s="229"/>
      <c r="HT40" s="229"/>
      <c r="HU40" s="229"/>
      <c r="HV40" s="229"/>
      <c r="HW40" s="229"/>
      <c r="HX40" s="240"/>
      <c r="HY40" s="229"/>
      <c r="IA40" s="11"/>
      <c r="IB40" s="229"/>
      <c r="IC40" s="229"/>
      <c r="ID40" s="229"/>
      <c r="IE40" s="229"/>
      <c r="IF40" s="229"/>
      <c r="IG40" s="229"/>
      <c r="IH40" s="229"/>
      <c r="II40" s="240"/>
      <c r="IJ40" s="229"/>
      <c r="IL40" s="11"/>
      <c r="IM40" s="229"/>
      <c r="IN40" s="229"/>
      <c r="IO40" s="229"/>
      <c r="IP40" s="229"/>
      <c r="IQ40" s="229"/>
      <c r="IR40" s="229"/>
      <c r="IS40" s="229"/>
      <c r="IT40" s="240"/>
      <c r="IU40" s="229"/>
      <c r="IW40" s="11"/>
      <c r="IX40" s="229"/>
      <c r="IY40" s="229"/>
      <c r="IZ40" s="229"/>
      <c r="JA40" s="229"/>
      <c r="JB40" s="229"/>
      <c r="JC40" s="229"/>
      <c r="JD40" s="229"/>
      <c r="JE40" s="240"/>
      <c r="JF40" s="229"/>
    </row>
    <row r="41" spans="2:266" ht="15.75" thickBot="1" x14ac:dyDescent="0.3">
      <c r="B41" s="11"/>
      <c r="C41" s="10"/>
      <c r="D41" s="10"/>
      <c r="E41" s="10"/>
      <c r="F41" s="10"/>
      <c r="G41" s="10"/>
      <c r="H41" s="10"/>
      <c r="I41" s="10"/>
      <c r="J41" s="10"/>
      <c r="K41" s="9"/>
      <c r="M41" s="11"/>
      <c r="N41" s="10"/>
      <c r="O41" s="10"/>
      <c r="P41" s="10"/>
      <c r="Q41" s="10"/>
      <c r="R41" s="10"/>
      <c r="S41" s="10"/>
      <c r="T41" s="10"/>
      <c r="U41" s="10"/>
      <c r="V41" s="9"/>
      <c r="X41" s="11"/>
      <c r="Y41" s="10"/>
      <c r="Z41" s="10"/>
      <c r="AA41" s="10"/>
      <c r="AB41" s="10"/>
      <c r="AC41" s="10"/>
      <c r="AD41" s="10"/>
      <c r="AE41" s="10"/>
      <c r="AF41" s="10"/>
      <c r="AG41" s="9"/>
      <c r="AI41" s="11"/>
      <c r="AJ41" s="10"/>
      <c r="AK41" s="10"/>
      <c r="AL41" s="10"/>
      <c r="AM41" s="10"/>
      <c r="AN41" s="10"/>
      <c r="AO41" s="10"/>
      <c r="AP41" s="10"/>
      <c r="AQ41" s="10"/>
      <c r="AR41" s="9"/>
      <c r="AT41" s="11"/>
      <c r="AU41" s="10"/>
      <c r="AV41" s="10"/>
      <c r="AW41" s="10"/>
      <c r="AX41" s="10"/>
      <c r="AY41" s="10"/>
      <c r="AZ41" s="10"/>
      <c r="BA41" s="10"/>
      <c r="BB41" s="10"/>
      <c r="BC41" s="9"/>
      <c r="BE41" s="11"/>
      <c r="BF41" s="10"/>
      <c r="BG41" s="10"/>
      <c r="BH41" s="10"/>
      <c r="BI41" s="10"/>
      <c r="BJ41" s="10"/>
      <c r="BK41" s="10"/>
      <c r="BL41" s="10"/>
      <c r="BM41" s="10"/>
      <c r="BN41" s="9"/>
      <c r="BP41" s="11"/>
      <c r="BQ41" s="10"/>
      <c r="BR41" s="10"/>
      <c r="BS41" s="10"/>
      <c r="BT41" s="10"/>
      <c r="BU41" s="10"/>
      <c r="BV41" s="10"/>
      <c r="BW41" s="10"/>
      <c r="BX41" s="10"/>
      <c r="BY41" s="9"/>
      <c r="CA41" s="11"/>
      <c r="CB41" s="10"/>
      <c r="CC41" s="10"/>
      <c r="CD41" s="10"/>
      <c r="CE41" s="10"/>
      <c r="CF41" s="10"/>
      <c r="CG41" s="10"/>
      <c r="CH41" s="10"/>
      <c r="CI41" s="10"/>
      <c r="CJ41" s="9"/>
      <c r="CM41" s="11"/>
      <c r="CN41" s="10"/>
      <c r="CO41" s="10"/>
      <c r="CP41" s="10"/>
      <c r="CQ41" s="10"/>
      <c r="CR41" s="10"/>
      <c r="CS41" s="10"/>
      <c r="CT41" s="10"/>
      <c r="CU41" s="10"/>
      <c r="CV41" s="9"/>
      <c r="CX41" s="11"/>
      <c r="CY41" s="10"/>
      <c r="CZ41" s="10"/>
      <c r="DA41" s="10"/>
      <c r="DB41" s="10"/>
      <c r="DC41" s="10"/>
      <c r="DD41" s="10"/>
      <c r="DE41" s="10"/>
      <c r="DF41" s="10"/>
      <c r="DG41" s="9"/>
      <c r="DI41" s="11"/>
      <c r="DJ41" s="10"/>
      <c r="DK41" s="10"/>
      <c r="DL41" s="10"/>
      <c r="DM41" s="10"/>
      <c r="DN41" s="10"/>
      <c r="DO41" s="10"/>
      <c r="DP41" s="10"/>
      <c r="DQ41" s="10"/>
      <c r="DR41" s="9"/>
      <c r="DT41" s="11"/>
      <c r="DU41" s="10"/>
      <c r="DV41" s="10"/>
      <c r="DW41" s="10"/>
      <c r="DX41" s="10"/>
      <c r="DY41" s="10"/>
      <c r="DZ41" s="10"/>
      <c r="EA41" s="10"/>
      <c r="EB41" s="10"/>
      <c r="EC41" s="9"/>
      <c r="EE41" s="11"/>
      <c r="EF41" s="10"/>
      <c r="EG41" s="10"/>
      <c r="EH41" s="10"/>
      <c r="EI41" s="10"/>
      <c r="EJ41" s="10"/>
      <c r="EK41" s="10"/>
      <c r="EL41" s="10"/>
      <c r="EM41" s="10"/>
      <c r="EN41" s="9"/>
      <c r="EP41" s="11"/>
      <c r="EQ41" s="10"/>
      <c r="ER41" s="10"/>
      <c r="ES41" s="10"/>
      <c r="ET41" s="10"/>
      <c r="EU41" s="10"/>
      <c r="EV41" s="10"/>
      <c r="EW41" s="10"/>
      <c r="EX41" s="10"/>
      <c r="EY41" s="9"/>
      <c r="FA41" s="11"/>
      <c r="FB41" s="10"/>
      <c r="FC41" s="10"/>
      <c r="FD41" s="10"/>
      <c r="FE41" s="10"/>
      <c r="FF41" s="10"/>
      <c r="FG41" s="10"/>
      <c r="FH41" s="10"/>
      <c r="FI41" s="10"/>
      <c r="FJ41" s="9"/>
      <c r="FL41" s="11"/>
      <c r="FM41" s="10"/>
      <c r="FN41" s="10"/>
      <c r="FO41" s="10"/>
      <c r="FP41" s="10"/>
      <c r="FQ41" s="10"/>
      <c r="FR41" s="10"/>
      <c r="FS41" s="10"/>
      <c r="FT41" s="10"/>
      <c r="FU41" s="9"/>
      <c r="FX41" s="11"/>
      <c r="FY41" s="10"/>
      <c r="FZ41" s="10"/>
      <c r="GA41" s="10"/>
      <c r="GB41" s="10"/>
      <c r="GC41" s="10"/>
      <c r="GD41" s="10"/>
      <c r="GE41" s="10"/>
      <c r="GF41" s="10"/>
      <c r="GG41" s="9"/>
      <c r="GI41" s="11"/>
      <c r="GJ41" s="10"/>
      <c r="GK41" s="10"/>
      <c r="GL41" s="10"/>
      <c r="GM41" s="10"/>
      <c r="GN41" s="10"/>
      <c r="GO41" s="10"/>
      <c r="GP41" s="10"/>
      <c r="GQ41" s="10"/>
      <c r="GR41" s="9"/>
      <c r="GT41" s="11"/>
      <c r="GU41" s="10"/>
      <c r="GV41" s="10"/>
      <c r="GW41" s="10"/>
      <c r="GX41" s="10"/>
      <c r="GY41" s="10"/>
      <c r="GZ41" s="10"/>
      <c r="HA41" s="10"/>
      <c r="HB41" s="10"/>
      <c r="HC41" s="9"/>
      <c r="HE41" s="11"/>
      <c r="HF41" s="10"/>
      <c r="HG41" s="10"/>
      <c r="HH41" s="10"/>
      <c r="HI41" s="10"/>
      <c r="HJ41" s="10"/>
      <c r="HK41" s="10"/>
      <c r="HL41" s="10"/>
      <c r="HM41" s="10"/>
      <c r="HN41" s="9"/>
      <c r="HP41" s="11"/>
      <c r="HQ41" s="10"/>
      <c r="HR41" s="10"/>
      <c r="HS41" s="10"/>
      <c r="HT41" s="10"/>
      <c r="HU41" s="10"/>
      <c r="HV41" s="10"/>
      <c r="HW41" s="10"/>
      <c r="HX41" s="10"/>
      <c r="HY41" s="9"/>
      <c r="IA41" s="11"/>
      <c r="IB41" s="10"/>
      <c r="IC41" s="10"/>
      <c r="ID41" s="10"/>
      <c r="IE41" s="10"/>
      <c r="IF41" s="10"/>
      <c r="IG41" s="10"/>
      <c r="IH41" s="10"/>
      <c r="II41" s="10"/>
      <c r="IJ41" s="9"/>
      <c r="IL41" s="11"/>
      <c r="IM41" s="10"/>
      <c r="IN41" s="10"/>
      <c r="IO41" s="10"/>
      <c r="IP41" s="10"/>
      <c r="IQ41" s="10"/>
      <c r="IR41" s="10"/>
      <c r="IS41" s="10"/>
      <c r="IT41" s="10"/>
      <c r="IU41" s="9"/>
      <c r="IW41" s="11"/>
      <c r="IX41" s="10"/>
      <c r="IY41" s="10"/>
      <c r="IZ41" s="10"/>
      <c r="JA41" s="10"/>
      <c r="JB41" s="10"/>
      <c r="JC41" s="10"/>
      <c r="JD41" s="10"/>
      <c r="JE41" s="10"/>
      <c r="JF41" s="9"/>
    </row>
    <row r="42" spans="2:266" ht="15.75" thickBot="1" x14ac:dyDescent="0.3">
      <c r="B42" s="11"/>
      <c r="C42" s="27" t="s">
        <v>8</v>
      </c>
      <c r="D42" s="19" t="s">
        <v>7</v>
      </c>
      <c r="E42" s="18" t="s">
        <v>6</v>
      </c>
      <c r="F42" s="199" t="s">
        <v>31</v>
      </c>
      <c r="G42" s="17" t="s">
        <v>5</v>
      </c>
      <c r="H42" s="16" t="s">
        <v>4</v>
      </c>
      <c r="I42" s="14" t="s">
        <v>3</v>
      </c>
      <c r="J42" s="10"/>
      <c r="K42" s="228" t="s">
        <v>145</v>
      </c>
      <c r="M42" s="11"/>
      <c r="N42" s="21" t="s">
        <v>9</v>
      </c>
      <c r="O42" s="19" t="s">
        <v>7</v>
      </c>
      <c r="P42" s="18" t="s">
        <v>6</v>
      </c>
      <c r="Q42" s="199" t="s">
        <v>31</v>
      </c>
      <c r="R42" s="17" t="s">
        <v>5</v>
      </c>
      <c r="S42" s="16" t="s">
        <v>4</v>
      </c>
      <c r="T42" s="14" t="s">
        <v>3</v>
      </c>
      <c r="U42" s="10"/>
      <c r="V42" s="228" t="s">
        <v>148</v>
      </c>
      <c r="X42" s="11"/>
      <c r="Y42" s="21" t="s">
        <v>9</v>
      </c>
      <c r="Z42" s="27" t="s">
        <v>8</v>
      </c>
      <c r="AA42" s="18" t="s">
        <v>6</v>
      </c>
      <c r="AB42" s="199" t="s">
        <v>31</v>
      </c>
      <c r="AC42" s="17" t="s">
        <v>5</v>
      </c>
      <c r="AD42" s="16" t="s">
        <v>4</v>
      </c>
      <c r="AE42" s="14" t="s">
        <v>3</v>
      </c>
      <c r="AF42" s="10"/>
      <c r="AG42" s="228" t="s">
        <v>142</v>
      </c>
      <c r="AI42" s="11"/>
      <c r="AJ42" s="21" t="s">
        <v>9</v>
      </c>
      <c r="AK42" s="27" t="s">
        <v>8</v>
      </c>
      <c r="AL42" s="19" t="s">
        <v>7</v>
      </c>
      <c r="AM42" s="199" t="s">
        <v>31</v>
      </c>
      <c r="AN42" s="17" t="s">
        <v>5</v>
      </c>
      <c r="AO42" s="16" t="s">
        <v>4</v>
      </c>
      <c r="AP42" s="14" t="s">
        <v>3</v>
      </c>
      <c r="AQ42" s="10"/>
      <c r="AR42" s="228" t="s">
        <v>142</v>
      </c>
      <c r="AT42" s="11"/>
      <c r="AU42" s="21" t="s">
        <v>9</v>
      </c>
      <c r="AV42" s="27" t="s">
        <v>8</v>
      </c>
      <c r="AW42" s="19" t="s">
        <v>7</v>
      </c>
      <c r="AX42" s="18" t="s">
        <v>6</v>
      </c>
      <c r="AY42" s="17" t="s">
        <v>5</v>
      </c>
      <c r="AZ42" s="16" t="s">
        <v>4</v>
      </c>
      <c r="BA42" s="14" t="s">
        <v>3</v>
      </c>
      <c r="BB42" s="10"/>
      <c r="BC42" s="228" t="s">
        <v>151</v>
      </c>
      <c r="BE42" s="11"/>
      <c r="BF42" s="21" t="s">
        <v>9</v>
      </c>
      <c r="BG42" s="27" t="s">
        <v>8</v>
      </c>
      <c r="BH42" s="19" t="s">
        <v>7</v>
      </c>
      <c r="BI42" s="18" t="s">
        <v>6</v>
      </c>
      <c r="BJ42" s="199" t="s">
        <v>31</v>
      </c>
      <c r="BK42" s="16" t="s">
        <v>4</v>
      </c>
      <c r="BL42" s="14" t="s">
        <v>3</v>
      </c>
      <c r="BM42" s="10"/>
      <c r="BN42" s="228" t="s">
        <v>151</v>
      </c>
      <c r="BP42" s="11"/>
      <c r="BQ42" s="21" t="s">
        <v>9</v>
      </c>
      <c r="BR42" s="27" t="s">
        <v>8</v>
      </c>
      <c r="BS42" s="19" t="s">
        <v>7</v>
      </c>
      <c r="BT42" s="18" t="s">
        <v>6</v>
      </c>
      <c r="BU42" s="199" t="s">
        <v>31</v>
      </c>
      <c r="BV42" s="17" t="s">
        <v>5</v>
      </c>
      <c r="BW42" s="14" t="s">
        <v>3</v>
      </c>
      <c r="BX42" s="10"/>
      <c r="BY42" s="228" t="s">
        <v>145</v>
      </c>
      <c r="CA42" s="11"/>
      <c r="CB42" s="21" t="s">
        <v>9</v>
      </c>
      <c r="CC42" s="27" t="s">
        <v>8</v>
      </c>
      <c r="CD42" s="19" t="s">
        <v>7</v>
      </c>
      <c r="CE42" s="18" t="s">
        <v>6</v>
      </c>
      <c r="CF42" s="17" t="s">
        <v>5</v>
      </c>
      <c r="CG42" s="16" t="s">
        <v>4</v>
      </c>
      <c r="CH42" s="199" t="s">
        <v>31</v>
      </c>
      <c r="CI42" s="10"/>
      <c r="CJ42" s="228" t="s">
        <v>148</v>
      </c>
      <c r="CM42" s="11"/>
      <c r="CN42" s="27" t="s">
        <v>8</v>
      </c>
      <c r="CO42" s="19" t="s">
        <v>7</v>
      </c>
      <c r="CP42" s="18" t="s">
        <v>6</v>
      </c>
      <c r="CQ42" s="199" t="s">
        <v>31</v>
      </c>
      <c r="CR42" s="17" t="s">
        <v>5</v>
      </c>
      <c r="CS42" s="16" t="s">
        <v>4</v>
      </c>
      <c r="CT42" s="14" t="s">
        <v>3</v>
      </c>
      <c r="CU42" s="10"/>
      <c r="CV42" s="228"/>
      <c r="CX42" s="11"/>
      <c r="CY42" s="21" t="s">
        <v>9</v>
      </c>
      <c r="CZ42" s="19" t="s">
        <v>7</v>
      </c>
      <c r="DA42" s="18" t="s">
        <v>6</v>
      </c>
      <c r="DB42" s="199" t="s">
        <v>31</v>
      </c>
      <c r="DC42" s="17" t="s">
        <v>5</v>
      </c>
      <c r="DD42" s="16" t="s">
        <v>4</v>
      </c>
      <c r="DE42" s="14" t="s">
        <v>3</v>
      </c>
      <c r="DF42" s="10"/>
      <c r="DG42" s="228"/>
      <c r="DI42" s="11"/>
      <c r="DJ42" s="21" t="s">
        <v>9</v>
      </c>
      <c r="DK42" s="27" t="s">
        <v>8</v>
      </c>
      <c r="DL42" s="18" t="s">
        <v>6</v>
      </c>
      <c r="DM42" s="199" t="s">
        <v>31</v>
      </c>
      <c r="DN42" s="17" t="s">
        <v>5</v>
      </c>
      <c r="DO42" s="16" t="s">
        <v>4</v>
      </c>
      <c r="DP42" s="14" t="s">
        <v>3</v>
      </c>
      <c r="DQ42" s="10"/>
      <c r="DR42" s="228"/>
      <c r="DT42" s="11"/>
      <c r="DU42" s="21" t="s">
        <v>9</v>
      </c>
      <c r="DV42" s="27" t="s">
        <v>8</v>
      </c>
      <c r="DW42" s="19" t="s">
        <v>7</v>
      </c>
      <c r="DX42" s="199" t="s">
        <v>31</v>
      </c>
      <c r="DY42" s="17" t="s">
        <v>5</v>
      </c>
      <c r="DZ42" s="16" t="s">
        <v>4</v>
      </c>
      <c r="EA42" s="14" t="s">
        <v>3</v>
      </c>
      <c r="EB42" s="10"/>
      <c r="EC42" s="228"/>
      <c r="EE42" s="11"/>
      <c r="EF42" s="21" t="s">
        <v>9</v>
      </c>
      <c r="EG42" s="27" t="s">
        <v>8</v>
      </c>
      <c r="EH42" s="19" t="s">
        <v>7</v>
      </c>
      <c r="EI42" s="18" t="s">
        <v>6</v>
      </c>
      <c r="EJ42" s="17" t="s">
        <v>5</v>
      </c>
      <c r="EK42" s="16" t="s">
        <v>4</v>
      </c>
      <c r="EL42" s="14" t="s">
        <v>3</v>
      </c>
      <c r="EM42" s="10"/>
      <c r="EN42" s="228"/>
      <c r="EP42" s="11"/>
      <c r="EQ42" s="21" t="s">
        <v>9</v>
      </c>
      <c r="ER42" s="27" t="s">
        <v>8</v>
      </c>
      <c r="ES42" s="19" t="s">
        <v>7</v>
      </c>
      <c r="ET42" s="18" t="s">
        <v>6</v>
      </c>
      <c r="EU42" s="199" t="s">
        <v>31</v>
      </c>
      <c r="EV42" s="16" t="s">
        <v>4</v>
      </c>
      <c r="EW42" s="14" t="s">
        <v>3</v>
      </c>
      <c r="EX42" s="10"/>
      <c r="EY42" s="228"/>
      <c r="FA42" s="11"/>
      <c r="FB42" s="21" t="s">
        <v>9</v>
      </c>
      <c r="FC42" s="27" t="s">
        <v>8</v>
      </c>
      <c r="FD42" s="19" t="s">
        <v>7</v>
      </c>
      <c r="FE42" s="18" t="s">
        <v>6</v>
      </c>
      <c r="FF42" s="199" t="s">
        <v>31</v>
      </c>
      <c r="FG42" s="17" t="s">
        <v>5</v>
      </c>
      <c r="FH42" s="14" t="s">
        <v>3</v>
      </c>
      <c r="FI42" s="10"/>
      <c r="FJ42" s="228"/>
      <c r="FL42" s="11"/>
      <c r="FM42" s="21" t="s">
        <v>9</v>
      </c>
      <c r="FN42" s="27" t="s">
        <v>8</v>
      </c>
      <c r="FO42" s="19" t="s">
        <v>7</v>
      </c>
      <c r="FP42" s="18" t="s">
        <v>6</v>
      </c>
      <c r="FQ42" s="17" t="s">
        <v>5</v>
      </c>
      <c r="FR42" s="16" t="s">
        <v>4</v>
      </c>
      <c r="FS42" s="199" t="s">
        <v>31</v>
      </c>
      <c r="FT42" s="10"/>
      <c r="FU42" s="228"/>
      <c r="FX42" s="11"/>
      <c r="FY42" s="27" t="s">
        <v>8</v>
      </c>
      <c r="FZ42" s="19" t="s">
        <v>7</v>
      </c>
      <c r="GA42" s="18" t="s">
        <v>6</v>
      </c>
      <c r="GB42" s="199" t="s">
        <v>31</v>
      </c>
      <c r="GC42" s="17" t="s">
        <v>5</v>
      </c>
      <c r="GD42" s="16" t="s">
        <v>4</v>
      </c>
      <c r="GE42" s="14" t="s">
        <v>3</v>
      </c>
      <c r="GF42" s="10"/>
      <c r="GG42" s="228"/>
      <c r="GI42" s="11"/>
      <c r="GJ42" s="21" t="s">
        <v>9</v>
      </c>
      <c r="GK42" s="19" t="s">
        <v>7</v>
      </c>
      <c r="GL42" s="18" t="s">
        <v>6</v>
      </c>
      <c r="GM42" s="199" t="s">
        <v>31</v>
      </c>
      <c r="GN42" s="17" t="s">
        <v>5</v>
      </c>
      <c r="GO42" s="16" t="s">
        <v>4</v>
      </c>
      <c r="GP42" s="14" t="s">
        <v>3</v>
      </c>
      <c r="GQ42" s="10"/>
      <c r="GR42" s="228"/>
      <c r="GT42" s="11"/>
      <c r="GU42" s="21" t="s">
        <v>9</v>
      </c>
      <c r="GV42" s="27" t="s">
        <v>8</v>
      </c>
      <c r="GW42" s="18" t="s">
        <v>6</v>
      </c>
      <c r="GX42" s="199" t="s">
        <v>31</v>
      </c>
      <c r="GY42" s="17" t="s">
        <v>5</v>
      </c>
      <c r="GZ42" s="16" t="s">
        <v>4</v>
      </c>
      <c r="HA42" s="14" t="s">
        <v>3</v>
      </c>
      <c r="HB42" s="10"/>
      <c r="HC42" s="228"/>
      <c r="HE42" s="11"/>
      <c r="HF42" s="21" t="s">
        <v>9</v>
      </c>
      <c r="HG42" s="27" t="s">
        <v>8</v>
      </c>
      <c r="HH42" s="19" t="s">
        <v>7</v>
      </c>
      <c r="HI42" s="199" t="s">
        <v>31</v>
      </c>
      <c r="HJ42" s="17" t="s">
        <v>5</v>
      </c>
      <c r="HK42" s="16" t="s">
        <v>4</v>
      </c>
      <c r="HL42" s="14" t="s">
        <v>3</v>
      </c>
      <c r="HM42" s="10"/>
      <c r="HN42" s="228"/>
      <c r="HP42" s="11"/>
      <c r="HQ42" s="21" t="s">
        <v>9</v>
      </c>
      <c r="HR42" s="27" t="s">
        <v>8</v>
      </c>
      <c r="HS42" s="19" t="s">
        <v>7</v>
      </c>
      <c r="HT42" s="18" t="s">
        <v>6</v>
      </c>
      <c r="HU42" s="17" t="s">
        <v>5</v>
      </c>
      <c r="HV42" s="16" t="s">
        <v>4</v>
      </c>
      <c r="HW42" s="14" t="s">
        <v>3</v>
      </c>
      <c r="HX42" s="10"/>
      <c r="HY42" s="228"/>
      <c r="IA42" s="11"/>
      <c r="IB42" s="21" t="s">
        <v>9</v>
      </c>
      <c r="IC42" s="27" t="s">
        <v>8</v>
      </c>
      <c r="ID42" s="19" t="s">
        <v>7</v>
      </c>
      <c r="IE42" s="18" t="s">
        <v>6</v>
      </c>
      <c r="IF42" s="199" t="s">
        <v>31</v>
      </c>
      <c r="IG42" s="16" t="s">
        <v>4</v>
      </c>
      <c r="IH42" s="14" t="s">
        <v>3</v>
      </c>
      <c r="II42" s="10"/>
      <c r="IJ42" s="228"/>
      <c r="IL42" s="11"/>
      <c r="IM42" s="21" t="s">
        <v>9</v>
      </c>
      <c r="IN42" s="27" t="s">
        <v>8</v>
      </c>
      <c r="IO42" s="19" t="s">
        <v>7</v>
      </c>
      <c r="IP42" s="18" t="s">
        <v>6</v>
      </c>
      <c r="IQ42" s="199" t="s">
        <v>31</v>
      </c>
      <c r="IR42" s="17" t="s">
        <v>5</v>
      </c>
      <c r="IS42" s="14" t="s">
        <v>3</v>
      </c>
      <c r="IT42" s="10"/>
      <c r="IU42" s="228"/>
      <c r="IW42" s="11"/>
      <c r="IX42" s="21" t="s">
        <v>9</v>
      </c>
      <c r="IY42" s="27" t="s">
        <v>8</v>
      </c>
      <c r="IZ42" s="19" t="s">
        <v>7</v>
      </c>
      <c r="JA42" s="18" t="s">
        <v>6</v>
      </c>
      <c r="JB42" s="17" t="s">
        <v>5</v>
      </c>
      <c r="JC42" s="16" t="s">
        <v>4</v>
      </c>
      <c r="JD42" s="199" t="s">
        <v>31</v>
      </c>
      <c r="JE42" s="10"/>
      <c r="JF42" s="228"/>
    </row>
    <row r="43" spans="2:266" ht="15.75" thickBot="1" x14ac:dyDescent="0.3">
      <c r="B43" s="22" t="s">
        <v>262</v>
      </c>
      <c r="C43" s="146" t="s">
        <v>9</v>
      </c>
      <c r="D43" s="146" t="s">
        <v>9</v>
      </c>
      <c r="E43" s="146" t="s">
        <v>9</v>
      </c>
      <c r="F43" s="146" t="s">
        <v>9</v>
      </c>
      <c r="G43" s="146" t="s">
        <v>9</v>
      </c>
      <c r="H43" s="146" t="s">
        <v>9</v>
      </c>
      <c r="I43" s="146" t="s">
        <v>9</v>
      </c>
      <c r="J43" s="10"/>
      <c r="K43" s="234" t="s">
        <v>9</v>
      </c>
      <c r="M43" s="22" t="s">
        <v>262</v>
      </c>
      <c r="N43" s="145" t="s">
        <v>8</v>
      </c>
      <c r="O43" s="145" t="s">
        <v>8</v>
      </c>
      <c r="P43" s="145" t="s">
        <v>8</v>
      </c>
      <c r="Q43" s="145" t="s">
        <v>8</v>
      </c>
      <c r="R43" s="145" t="s">
        <v>8</v>
      </c>
      <c r="S43" s="145" t="s">
        <v>8</v>
      </c>
      <c r="T43" s="145" t="s">
        <v>8</v>
      </c>
      <c r="U43" s="10"/>
      <c r="V43" s="145" t="s">
        <v>8</v>
      </c>
      <c r="X43" s="22" t="s">
        <v>262</v>
      </c>
      <c r="Y43" s="149" t="s">
        <v>7</v>
      </c>
      <c r="Z43" s="149" t="s">
        <v>7</v>
      </c>
      <c r="AA43" s="149" t="s">
        <v>7</v>
      </c>
      <c r="AB43" s="149" t="s">
        <v>7</v>
      </c>
      <c r="AC43" s="149" t="s">
        <v>7</v>
      </c>
      <c r="AD43" s="149" t="s">
        <v>7</v>
      </c>
      <c r="AE43" s="144" t="s">
        <v>7</v>
      </c>
      <c r="AF43" s="10"/>
      <c r="AG43" s="144" t="s">
        <v>7</v>
      </c>
      <c r="AI43" s="22" t="s">
        <v>262</v>
      </c>
      <c r="AJ43" s="195" t="s">
        <v>6</v>
      </c>
      <c r="AK43" s="195" t="s">
        <v>6</v>
      </c>
      <c r="AL43" s="195" t="s">
        <v>6</v>
      </c>
      <c r="AM43" s="195" t="s">
        <v>6</v>
      </c>
      <c r="AN43" s="195" t="s">
        <v>6</v>
      </c>
      <c r="AO43" s="195" t="s">
        <v>6</v>
      </c>
      <c r="AP43" s="195" t="s">
        <v>6</v>
      </c>
      <c r="AQ43" s="10"/>
      <c r="AR43" s="195" t="s">
        <v>6</v>
      </c>
      <c r="AT43" s="22" t="s">
        <v>262</v>
      </c>
      <c r="AU43" s="197" t="s">
        <v>31</v>
      </c>
      <c r="AV43" s="197" t="s">
        <v>31</v>
      </c>
      <c r="AW43" s="197" t="s">
        <v>31</v>
      </c>
      <c r="AX43" s="197" t="s">
        <v>31</v>
      </c>
      <c r="AY43" s="197" t="s">
        <v>31</v>
      </c>
      <c r="AZ43" s="197" t="s">
        <v>31</v>
      </c>
      <c r="BA43" s="197" t="s">
        <v>31</v>
      </c>
      <c r="BB43" s="10"/>
      <c r="BC43" s="197" t="s">
        <v>31</v>
      </c>
      <c r="BE43" s="22" t="s">
        <v>262</v>
      </c>
      <c r="BF43" s="155" t="s">
        <v>134</v>
      </c>
      <c r="BG43" s="155" t="s">
        <v>134</v>
      </c>
      <c r="BH43" s="155" t="s">
        <v>134</v>
      </c>
      <c r="BI43" s="155" t="s">
        <v>134</v>
      </c>
      <c r="BJ43" s="155" t="s">
        <v>134</v>
      </c>
      <c r="BK43" s="155" t="s">
        <v>134</v>
      </c>
      <c r="BL43" s="155" t="s">
        <v>134</v>
      </c>
      <c r="BM43" s="10"/>
      <c r="BN43" s="155" t="s">
        <v>134</v>
      </c>
      <c r="BP43" s="22" t="s">
        <v>262</v>
      </c>
      <c r="BQ43" s="150" t="s">
        <v>4</v>
      </c>
      <c r="BR43" s="150" t="s">
        <v>4</v>
      </c>
      <c r="BS43" s="150" t="s">
        <v>4</v>
      </c>
      <c r="BT43" s="150" t="s">
        <v>4</v>
      </c>
      <c r="BU43" s="150" t="s">
        <v>4</v>
      </c>
      <c r="BV43" s="150" t="s">
        <v>4</v>
      </c>
      <c r="BW43" s="150" t="s">
        <v>4</v>
      </c>
      <c r="BX43" s="10"/>
      <c r="BY43" s="150" t="s">
        <v>4</v>
      </c>
      <c r="CA43" s="22" t="s">
        <v>262</v>
      </c>
      <c r="CB43" s="177" t="s">
        <v>3</v>
      </c>
      <c r="CC43" s="177" t="s">
        <v>3</v>
      </c>
      <c r="CD43" s="177" t="s">
        <v>3</v>
      </c>
      <c r="CE43" s="177" t="s">
        <v>3</v>
      </c>
      <c r="CF43" s="177" t="s">
        <v>3</v>
      </c>
      <c r="CG43" s="177" t="s">
        <v>3</v>
      </c>
      <c r="CH43" s="177" t="s">
        <v>3</v>
      </c>
      <c r="CI43" s="10"/>
      <c r="CJ43" s="177" t="s">
        <v>3</v>
      </c>
      <c r="CM43" s="22" t="s">
        <v>328</v>
      </c>
      <c r="CN43" s="146" t="s">
        <v>9</v>
      </c>
      <c r="CO43" s="146" t="s">
        <v>9</v>
      </c>
      <c r="CP43" s="146" t="s">
        <v>9</v>
      </c>
      <c r="CQ43" s="146" t="s">
        <v>9</v>
      </c>
      <c r="CR43" s="146" t="s">
        <v>9</v>
      </c>
      <c r="CS43" s="146" t="s">
        <v>9</v>
      </c>
      <c r="CT43" s="146" t="s">
        <v>9</v>
      </c>
      <c r="CU43" s="10"/>
      <c r="CV43" s="234" t="s">
        <v>9</v>
      </c>
      <c r="CX43" s="22" t="s">
        <v>328</v>
      </c>
      <c r="CY43" s="145" t="s">
        <v>8</v>
      </c>
      <c r="CZ43" s="145" t="s">
        <v>8</v>
      </c>
      <c r="DA43" s="145" t="s">
        <v>8</v>
      </c>
      <c r="DB43" s="145" t="s">
        <v>8</v>
      </c>
      <c r="DC43" s="145" t="s">
        <v>8</v>
      </c>
      <c r="DD43" s="145" t="s">
        <v>8</v>
      </c>
      <c r="DE43" s="145" t="s">
        <v>8</v>
      </c>
      <c r="DF43" s="10"/>
      <c r="DG43" s="145" t="s">
        <v>8</v>
      </c>
      <c r="DI43" s="22" t="s">
        <v>328</v>
      </c>
      <c r="DJ43" s="149" t="s">
        <v>7</v>
      </c>
      <c r="DK43" s="149" t="s">
        <v>7</v>
      </c>
      <c r="DL43" s="149" t="s">
        <v>7</v>
      </c>
      <c r="DM43" s="149" t="s">
        <v>7</v>
      </c>
      <c r="DN43" s="149" t="s">
        <v>7</v>
      </c>
      <c r="DO43" s="149" t="s">
        <v>7</v>
      </c>
      <c r="DP43" s="144" t="s">
        <v>7</v>
      </c>
      <c r="DQ43" s="10"/>
      <c r="DR43" s="144" t="s">
        <v>7</v>
      </c>
      <c r="DT43" s="22" t="s">
        <v>328</v>
      </c>
      <c r="DU43" s="195" t="s">
        <v>6</v>
      </c>
      <c r="DV43" s="195" t="s">
        <v>6</v>
      </c>
      <c r="DW43" s="195" t="s">
        <v>6</v>
      </c>
      <c r="DX43" s="195" t="s">
        <v>6</v>
      </c>
      <c r="DY43" s="195" t="s">
        <v>6</v>
      </c>
      <c r="DZ43" s="195" t="s">
        <v>6</v>
      </c>
      <c r="EA43" s="195" t="s">
        <v>6</v>
      </c>
      <c r="EB43" s="10"/>
      <c r="EC43" s="195" t="s">
        <v>6</v>
      </c>
      <c r="EE43" s="22" t="s">
        <v>328</v>
      </c>
      <c r="EF43" s="197" t="s">
        <v>31</v>
      </c>
      <c r="EG43" s="197" t="s">
        <v>31</v>
      </c>
      <c r="EH43" s="197" t="s">
        <v>31</v>
      </c>
      <c r="EI43" s="197" t="s">
        <v>31</v>
      </c>
      <c r="EJ43" s="197" t="s">
        <v>31</v>
      </c>
      <c r="EK43" s="197" t="s">
        <v>31</v>
      </c>
      <c r="EL43" s="197" t="s">
        <v>31</v>
      </c>
      <c r="EM43" s="10"/>
      <c r="EN43" s="197" t="s">
        <v>31</v>
      </c>
      <c r="EP43" s="22" t="s">
        <v>328</v>
      </c>
      <c r="EQ43" s="155" t="s">
        <v>134</v>
      </c>
      <c r="ER43" s="155" t="s">
        <v>134</v>
      </c>
      <c r="ES43" s="155" t="s">
        <v>134</v>
      </c>
      <c r="ET43" s="155" t="s">
        <v>134</v>
      </c>
      <c r="EU43" s="155" t="s">
        <v>134</v>
      </c>
      <c r="EV43" s="155" t="s">
        <v>134</v>
      </c>
      <c r="EW43" s="155" t="s">
        <v>134</v>
      </c>
      <c r="EX43" s="10"/>
      <c r="EY43" s="155" t="s">
        <v>134</v>
      </c>
      <c r="FA43" s="22" t="s">
        <v>328</v>
      </c>
      <c r="FB43" s="150" t="s">
        <v>4</v>
      </c>
      <c r="FC43" s="150" t="s">
        <v>4</v>
      </c>
      <c r="FD43" s="150" t="s">
        <v>4</v>
      </c>
      <c r="FE43" s="150" t="s">
        <v>4</v>
      </c>
      <c r="FF43" s="150" t="s">
        <v>4</v>
      </c>
      <c r="FG43" s="150" t="s">
        <v>4</v>
      </c>
      <c r="FH43" s="150" t="s">
        <v>4</v>
      </c>
      <c r="FI43" s="10"/>
      <c r="FJ43" s="150" t="s">
        <v>4</v>
      </c>
      <c r="FL43" s="22" t="s">
        <v>328</v>
      </c>
      <c r="FM43" s="177" t="s">
        <v>3</v>
      </c>
      <c r="FN43" s="177" t="s">
        <v>3</v>
      </c>
      <c r="FO43" s="177" t="s">
        <v>3</v>
      </c>
      <c r="FP43" s="177" t="s">
        <v>3</v>
      </c>
      <c r="FQ43" s="177" t="s">
        <v>3</v>
      </c>
      <c r="FR43" s="177" t="s">
        <v>3</v>
      </c>
      <c r="FS43" s="177" t="s">
        <v>3</v>
      </c>
      <c r="FT43" s="10"/>
      <c r="FU43" s="177" t="s">
        <v>3</v>
      </c>
      <c r="FX43" s="22" t="s">
        <v>10</v>
      </c>
      <c r="FY43" s="146" t="s">
        <v>9</v>
      </c>
      <c r="FZ43" s="146" t="s">
        <v>9</v>
      </c>
      <c r="GA43" s="146" t="s">
        <v>9</v>
      </c>
      <c r="GB43" s="146" t="s">
        <v>9</v>
      </c>
      <c r="GC43" s="146" t="s">
        <v>9</v>
      </c>
      <c r="GD43" s="146" t="s">
        <v>9</v>
      </c>
      <c r="GE43" s="146" t="s">
        <v>9</v>
      </c>
      <c r="GF43" s="10"/>
      <c r="GG43" s="234" t="s">
        <v>9</v>
      </c>
      <c r="GI43" s="22" t="s">
        <v>10</v>
      </c>
      <c r="GJ43" s="145" t="s">
        <v>8</v>
      </c>
      <c r="GK43" s="145" t="s">
        <v>8</v>
      </c>
      <c r="GL43" s="145" t="s">
        <v>8</v>
      </c>
      <c r="GM43" s="145" t="s">
        <v>8</v>
      </c>
      <c r="GN43" s="145" t="s">
        <v>8</v>
      </c>
      <c r="GO43" s="145" t="s">
        <v>8</v>
      </c>
      <c r="GP43" s="145" t="s">
        <v>8</v>
      </c>
      <c r="GQ43" s="10"/>
      <c r="GR43" s="145" t="s">
        <v>8</v>
      </c>
      <c r="GT43" s="22" t="s">
        <v>10</v>
      </c>
      <c r="GU43" s="149" t="s">
        <v>7</v>
      </c>
      <c r="GV43" s="149" t="s">
        <v>7</v>
      </c>
      <c r="GW43" s="149" t="s">
        <v>7</v>
      </c>
      <c r="GX43" s="149" t="s">
        <v>7</v>
      </c>
      <c r="GY43" s="149" t="s">
        <v>7</v>
      </c>
      <c r="GZ43" s="149" t="s">
        <v>7</v>
      </c>
      <c r="HA43" s="144" t="s">
        <v>7</v>
      </c>
      <c r="HB43" s="10"/>
      <c r="HC43" s="144" t="s">
        <v>7</v>
      </c>
      <c r="HE43" s="22" t="s">
        <v>10</v>
      </c>
      <c r="HF43" s="195" t="s">
        <v>6</v>
      </c>
      <c r="HG43" s="195" t="s">
        <v>6</v>
      </c>
      <c r="HH43" s="195" t="s">
        <v>6</v>
      </c>
      <c r="HI43" s="195" t="s">
        <v>6</v>
      </c>
      <c r="HJ43" s="195" t="s">
        <v>6</v>
      </c>
      <c r="HK43" s="195" t="s">
        <v>6</v>
      </c>
      <c r="HL43" s="195" t="s">
        <v>6</v>
      </c>
      <c r="HM43" s="10"/>
      <c r="HN43" s="195" t="s">
        <v>6</v>
      </c>
      <c r="HP43" s="22" t="s">
        <v>10</v>
      </c>
      <c r="HQ43" s="197" t="s">
        <v>31</v>
      </c>
      <c r="HR43" s="197" t="s">
        <v>31</v>
      </c>
      <c r="HS43" s="197" t="s">
        <v>31</v>
      </c>
      <c r="HT43" s="197" t="s">
        <v>31</v>
      </c>
      <c r="HU43" s="197" t="s">
        <v>31</v>
      </c>
      <c r="HV43" s="197" t="s">
        <v>31</v>
      </c>
      <c r="HW43" s="197" t="s">
        <v>31</v>
      </c>
      <c r="HX43" s="10"/>
      <c r="HY43" s="197" t="s">
        <v>31</v>
      </c>
      <c r="IA43" s="22" t="s">
        <v>10</v>
      </c>
      <c r="IB43" s="155" t="s">
        <v>134</v>
      </c>
      <c r="IC43" s="155" t="s">
        <v>134</v>
      </c>
      <c r="ID43" s="155" t="s">
        <v>134</v>
      </c>
      <c r="IE43" s="155" t="s">
        <v>134</v>
      </c>
      <c r="IF43" s="155" t="s">
        <v>134</v>
      </c>
      <c r="IG43" s="155" t="s">
        <v>134</v>
      </c>
      <c r="IH43" s="155" t="s">
        <v>134</v>
      </c>
      <c r="II43" s="10"/>
      <c r="IJ43" s="155" t="s">
        <v>134</v>
      </c>
      <c r="IL43" s="22" t="s">
        <v>10</v>
      </c>
      <c r="IM43" s="150" t="s">
        <v>4</v>
      </c>
      <c r="IN43" s="150" t="s">
        <v>4</v>
      </c>
      <c r="IO43" s="150" t="s">
        <v>4</v>
      </c>
      <c r="IP43" s="150" t="s">
        <v>4</v>
      </c>
      <c r="IQ43" s="150" t="s">
        <v>4</v>
      </c>
      <c r="IR43" s="150" t="s">
        <v>4</v>
      </c>
      <c r="IS43" s="150" t="s">
        <v>4</v>
      </c>
      <c r="IT43" s="10"/>
      <c r="IU43" s="150" t="s">
        <v>4</v>
      </c>
      <c r="IW43" s="22" t="s">
        <v>10</v>
      </c>
      <c r="IX43" s="177" t="s">
        <v>3</v>
      </c>
      <c r="IY43" s="177" t="s">
        <v>3</v>
      </c>
      <c r="IZ43" s="177" t="s">
        <v>3</v>
      </c>
      <c r="JA43" s="177" t="s">
        <v>3</v>
      </c>
      <c r="JB43" s="177" t="s">
        <v>3</v>
      </c>
      <c r="JC43" s="177" t="s">
        <v>3</v>
      </c>
      <c r="JD43" s="177" t="s">
        <v>3</v>
      </c>
      <c r="JE43" s="10"/>
      <c r="JF43" s="177" t="s">
        <v>3</v>
      </c>
    </row>
    <row r="44" spans="2:266" ht="15.75" thickBot="1" x14ac:dyDescent="0.3">
      <c r="B44" s="8"/>
      <c r="C44" s="143">
        <v>10</v>
      </c>
      <c r="D44" s="231">
        <v>110</v>
      </c>
      <c r="E44" s="143">
        <v>23</v>
      </c>
      <c r="F44" s="143">
        <v>25</v>
      </c>
      <c r="G44" s="231">
        <v>80</v>
      </c>
      <c r="H44" s="231">
        <v>46</v>
      </c>
      <c r="I44" s="231">
        <v>97</v>
      </c>
      <c r="J44" s="240">
        <v>728</v>
      </c>
      <c r="K44" s="178">
        <v>275</v>
      </c>
      <c r="L44" t="s">
        <v>0</v>
      </c>
      <c r="M44" s="8"/>
      <c r="N44" s="231">
        <v>10</v>
      </c>
      <c r="O44" s="231">
        <v>85</v>
      </c>
      <c r="P44" s="143">
        <v>14</v>
      </c>
      <c r="Q44" s="143">
        <v>16</v>
      </c>
      <c r="R44" s="231">
        <v>234</v>
      </c>
      <c r="S44" s="231">
        <v>153</v>
      </c>
      <c r="T44" s="231">
        <v>122</v>
      </c>
      <c r="U44" s="240">
        <v>73</v>
      </c>
      <c r="V44" s="231">
        <v>574</v>
      </c>
      <c r="W44" t="s">
        <v>0</v>
      </c>
      <c r="X44" s="8"/>
      <c r="Y44" s="143">
        <v>110</v>
      </c>
      <c r="Z44" s="143">
        <v>85</v>
      </c>
      <c r="AA44" s="143">
        <v>134</v>
      </c>
      <c r="AB44" s="143">
        <v>151</v>
      </c>
      <c r="AC44" s="231">
        <v>67</v>
      </c>
      <c r="AD44" s="143">
        <v>75</v>
      </c>
      <c r="AE44" s="143">
        <v>26</v>
      </c>
      <c r="AF44" s="240">
        <v>-1734</v>
      </c>
      <c r="AG44" s="143">
        <v>514</v>
      </c>
      <c r="AH44" t="s">
        <v>0</v>
      </c>
      <c r="AI44" s="8"/>
      <c r="AJ44" s="231">
        <v>23</v>
      </c>
      <c r="AK44" s="231">
        <v>14</v>
      </c>
      <c r="AL44" s="231">
        <v>134</v>
      </c>
      <c r="AM44" s="143">
        <v>2</v>
      </c>
      <c r="AN44" s="231">
        <v>91</v>
      </c>
      <c r="AO44" s="231">
        <v>58</v>
      </c>
      <c r="AP44" s="231">
        <v>67</v>
      </c>
      <c r="AQ44" s="240">
        <v>312</v>
      </c>
      <c r="AR44" s="231">
        <v>385</v>
      </c>
      <c r="AS44" t="s">
        <v>0</v>
      </c>
      <c r="AT44" s="8"/>
      <c r="AU44" s="231">
        <v>25</v>
      </c>
      <c r="AV44" s="231">
        <v>16</v>
      </c>
      <c r="AW44" s="231">
        <v>151</v>
      </c>
      <c r="AX44" s="231">
        <v>2</v>
      </c>
      <c r="AY44" s="231">
        <v>101</v>
      </c>
      <c r="AZ44" s="231">
        <v>62</v>
      </c>
      <c r="BA44" s="231">
        <v>75</v>
      </c>
      <c r="BB44" s="240">
        <v>-1635</v>
      </c>
      <c r="BC44" s="231">
        <v>433</v>
      </c>
      <c r="BE44" s="8"/>
      <c r="BF44" s="143">
        <v>80</v>
      </c>
      <c r="BG44" s="143">
        <v>234</v>
      </c>
      <c r="BH44" s="143">
        <v>67</v>
      </c>
      <c r="BI44" s="143">
        <v>91</v>
      </c>
      <c r="BJ44" s="143">
        <v>101</v>
      </c>
      <c r="BK44" s="143">
        <v>50</v>
      </c>
      <c r="BL44" s="143">
        <v>44</v>
      </c>
      <c r="BM44" s="240">
        <v>210</v>
      </c>
      <c r="BN44" s="143">
        <v>667</v>
      </c>
      <c r="BP44" s="8"/>
      <c r="BQ44" s="143">
        <v>46</v>
      </c>
      <c r="BR44" s="143">
        <v>153</v>
      </c>
      <c r="BS44" s="231">
        <v>75</v>
      </c>
      <c r="BT44" s="143">
        <v>58</v>
      </c>
      <c r="BU44" s="143">
        <v>62</v>
      </c>
      <c r="BV44" s="231">
        <v>50</v>
      </c>
      <c r="BW44" s="231">
        <v>17</v>
      </c>
      <c r="BX44" s="240">
        <v>476</v>
      </c>
      <c r="BY44" s="143">
        <v>177</v>
      </c>
      <c r="CA44" s="8"/>
      <c r="CB44" s="143">
        <v>97</v>
      </c>
      <c r="CC44" s="143">
        <v>122</v>
      </c>
      <c r="CD44" s="231">
        <v>26</v>
      </c>
      <c r="CE44" s="143">
        <v>67</v>
      </c>
      <c r="CF44" s="231">
        <v>44</v>
      </c>
      <c r="CG44" s="143">
        <v>17</v>
      </c>
      <c r="CH44" s="143">
        <v>75</v>
      </c>
      <c r="CI44" s="240">
        <v>1570</v>
      </c>
      <c r="CJ44" s="143">
        <v>308</v>
      </c>
      <c r="CM44" s="8"/>
      <c r="CN44" s="229"/>
      <c r="CO44" s="229"/>
      <c r="CP44" s="229"/>
      <c r="CQ44" s="229"/>
      <c r="CR44" s="229"/>
      <c r="CS44" s="229"/>
      <c r="CT44" s="229"/>
      <c r="CU44" s="241"/>
      <c r="CV44" s="236"/>
      <c r="CX44" s="8"/>
      <c r="CY44" s="229"/>
      <c r="CZ44" s="229"/>
      <c r="DA44" s="229"/>
      <c r="DB44" s="229"/>
      <c r="DC44" s="229"/>
      <c r="DD44" s="229"/>
      <c r="DE44" s="229"/>
      <c r="DF44" s="241"/>
      <c r="DG44" s="229"/>
      <c r="DI44" s="8"/>
      <c r="DJ44" s="229"/>
      <c r="DK44" s="229"/>
      <c r="DL44" s="229"/>
      <c r="DM44" s="229"/>
      <c r="DN44" s="229"/>
      <c r="DO44" s="229"/>
      <c r="DP44" s="229"/>
      <c r="DQ44" s="241"/>
      <c r="DR44" s="229"/>
      <c r="DT44" s="8"/>
      <c r="DU44" s="229"/>
      <c r="DV44" s="229"/>
      <c r="DW44" s="229"/>
      <c r="DX44" s="229"/>
      <c r="DY44" s="229"/>
      <c r="DZ44" s="229"/>
      <c r="EA44" s="229"/>
      <c r="EB44" s="241"/>
      <c r="EC44" s="229"/>
      <c r="EE44" s="8"/>
      <c r="EF44" s="229"/>
      <c r="EG44" s="229"/>
      <c r="EH44" s="229"/>
      <c r="EI44" s="229"/>
      <c r="EJ44" s="229"/>
      <c r="EK44" s="229"/>
      <c r="EL44" s="229"/>
      <c r="EM44" s="241"/>
      <c r="EN44" s="229"/>
      <c r="EP44" s="8"/>
      <c r="EQ44" s="229"/>
      <c r="ER44" s="229"/>
      <c r="ES44" s="229"/>
      <c r="ET44" s="229"/>
      <c r="EU44" s="229"/>
      <c r="EV44" s="229"/>
      <c r="EW44" s="229"/>
      <c r="EX44" s="241"/>
      <c r="EY44" s="229"/>
      <c r="FA44" s="8"/>
      <c r="FB44" s="229"/>
      <c r="FC44" s="229"/>
      <c r="FD44" s="229"/>
      <c r="FE44" s="229"/>
      <c r="FF44" s="229"/>
      <c r="FG44" s="229"/>
      <c r="FH44" s="229"/>
      <c r="FI44" s="241"/>
      <c r="FJ44" s="229"/>
      <c r="FL44" s="8"/>
      <c r="FM44" s="229"/>
      <c r="FN44" s="229"/>
      <c r="FO44" s="229"/>
      <c r="FP44" s="229"/>
      <c r="FQ44" s="229"/>
      <c r="FR44" s="229"/>
      <c r="FS44" s="229"/>
      <c r="FT44" s="241"/>
      <c r="FU44" s="229"/>
      <c r="FX44" s="8"/>
      <c r="FY44" s="229"/>
      <c r="FZ44" s="229"/>
      <c r="GA44" s="229"/>
      <c r="GB44" s="229"/>
      <c r="GC44" s="229"/>
      <c r="GD44" s="229"/>
      <c r="GE44" s="229"/>
      <c r="GF44" s="241"/>
      <c r="GG44" s="236"/>
      <c r="GI44" s="8"/>
      <c r="GJ44" s="229"/>
      <c r="GK44" s="229"/>
      <c r="GL44" s="229"/>
      <c r="GM44" s="229"/>
      <c r="GN44" s="229"/>
      <c r="GO44" s="229"/>
      <c r="GP44" s="229"/>
      <c r="GQ44" s="241"/>
      <c r="GR44" s="229"/>
      <c r="GT44" s="8"/>
      <c r="GU44" s="229"/>
      <c r="GV44" s="229"/>
      <c r="GW44" s="229"/>
      <c r="GX44" s="229"/>
      <c r="GY44" s="229"/>
      <c r="GZ44" s="229"/>
      <c r="HA44" s="229"/>
      <c r="HB44" s="241"/>
      <c r="HC44" s="229"/>
      <c r="HE44" s="8"/>
      <c r="HF44" s="229"/>
      <c r="HG44" s="229"/>
      <c r="HH44" s="229"/>
      <c r="HI44" s="229"/>
      <c r="HJ44" s="229"/>
      <c r="HK44" s="229"/>
      <c r="HL44" s="229"/>
      <c r="HM44" s="241"/>
      <c r="HN44" s="229"/>
      <c r="HP44" s="8" t="s">
        <v>0</v>
      </c>
      <c r="HQ44" s="229"/>
      <c r="HR44" s="229"/>
      <c r="HS44" s="229"/>
      <c r="HT44" s="229"/>
      <c r="HU44" s="229"/>
      <c r="HV44" s="229"/>
      <c r="HW44" s="229"/>
      <c r="HX44" s="241"/>
      <c r="HY44" s="229"/>
      <c r="IA44" s="8"/>
      <c r="IB44" s="229"/>
      <c r="IC44" s="229"/>
      <c r="ID44" s="229"/>
      <c r="IE44" s="229"/>
      <c r="IF44" s="229"/>
      <c r="IG44" s="229"/>
      <c r="IH44" s="229"/>
      <c r="II44" s="241"/>
      <c r="IJ44" s="229"/>
      <c r="IL44" s="8"/>
      <c r="IM44" s="229"/>
      <c r="IN44" s="229"/>
      <c r="IO44" s="229"/>
      <c r="IP44" s="229"/>
      <c r="IQ44" s="229"/>
      <c r="IR44" s="229"/>
      <c r="IS44" s="229"/>
      <c r="IT44" s="241"/>
      <c r="IU44" s="229"/>
      <c r="IW44" s="8"/>
      <c r="IX44" s="229"/>
      <c r="IY44" s="229"/>
      <c r="IZ44" s="229"/>
      <c r="JA44" s="229"/>
      <c r="JB44" s="229"/>
      <c r="JC44" s="229"/>
      <c r="JD44" s="229"/>
      <c r="JE44" s="241"/>
      <c r="JF44" s="229"/>
    </row>
    <row r="45" spans="2:266" ht="15.75" thickBot="1" x14ac:dyDescent="0.3"/>
    <row r="46" spans="2:266" ht="15.75" thickBot="1" x14ac:dyDescent="0.3">
      <c r="C46" t="s">
        <v>0</v>
      </c>
      <c r="D46" t="s">
        <v>0</v>
      </c>
      <c r="E46" t="s">
        <v>0</v>
      </c>
      <c r="F46" t="s">
        <v>0</v>
      </c>
      <c r="G46" s="21" t="s">
        <v>9</v>
      </c>
      <c r="J46" t="s">
        <v>0</v>
      </c>
      <c r="O46" t="s">
        <v>0</v>
      </c>
      <c r="P46" t="s">
        <v>0</v>
      </c>
      <c r="R46" s="27" t="s">
        <v>8</v>
      </c>
      <c r="U46" t="s">
        <v>0</v>
      </c>
      <c r="W46" t="s">
        <v>0</v>
      </c>
      <c r="Z46" t="s">
        <v>0</v>
      </c>
      <c r="AB46" t="s">
        <v>0</v>
      </c>
      <c r="AC46" s="19" t="s">
        <v>7</v>
      </c>
      <c r="AF46" t="s">
        <v>0</v>
      </c>
      <c r="AL46" t="s">
        <v>0</v>
      </c>
      <c r="AN46" s="18" t="s">
        <v>6</v>
      </c>
      <c r="AQ46" t="s">
        <v>0</v>
      </c>
      <c r="AS46" t="s">
        <v>0</v>
      </c>
      <c r="AX46" t="s">
        <v>0</v>
      </c>
      <c r="AY46" s="199" t="s">
        <v>31</v>
      </c>
      <c r="BB46" t="s">
        <v>0</v>
      </c>
      <c r="BI46" t="s">
        <v>0</v>
      </c>
      <c r="BJ46" s="17" t="s">
        <v>5</v>
      </c>
      <c r="BM46" t="s">
        <v>0</v>
      </c>
      <c r="BR46" t="s">
        <v>0</v>
      </c>
      <c r="BU46" s="16" t="s">
        <v>4</v>
      </c>
      <c r="BV46" t="s">
        <v>0</v>
      </c>
      <c r="BX46" t="s">
        <v>0</v>
      </c>
      <c r="CF46" s="14" t="s">
        <v>3</v>
      </c>
      <c r="CG46" t="s">
        <v>0</v>
      </c>
      <c r="CH46" t="s">
        <v>0</v>
      </c>
      <c r="CI46" t="s">
        <v>0</v>
      </c>
      <c r="CN46" t="s">
        <v>0</v>
      </c>
      <c r="CO46" t="s">
        <v>0</v>
      </c>
      <c r="CP46" t="s">
        <v>0</v>
      </c>
      <c r="CQ46" t="s">
        <v>0</v>
      </c>
      <c r="CR46" s="21" t="s">
        <v>9</v>
      </c>
      <c r="CU46" t="s">
        <v>0</v>
      </c>
      <c r="CZ46" t="s">
        <v>0</v>
      </c>
      <c r="DA46" t="s">
        <v>0</v>
      </c>
      <c r="DC46" s="27" t="s">
        <v>8</v>
      </c>
      <c r="DF46" t="s">
        <v>0</v>
      </c>
      <c r="DH46" t="s">
        <v>0</v>
      </c>
      <c r="DK46" t="s">
        <v>0</v>
      </c>
      <c r="DM46" t="s">
        <v>0</v>
      </c>
      <c r="DN46" s="19" t="s">
        <v>7</v>
      </c>
      <c r="DQ46" t="s">
        <v>0</v>
      </c>
      <c r="DW46" t="s">
        <v>0</v>
      </c>
      <c r="DY46" s="18" t="s">
        <v>6</v>
      </c>
      <c r="EB46" t="s">
        <v>0</v>
      </c>
      <c r="ED46" t="s">
        <v>0</v>
      </c>
      <c r="EI46" t="s">
        <v>0</v>
      </c>
      <c r="EJ46" s="199" t="s">
        <v>31</v>
      </c>
      <c r="EM46" t="s">
        <v>0</v>
      </c>
      <c r="ET46" t="s">
        <v>0</v>
      </c>
      <c r="EU46" s="17" t="s">
        <v>5</v>
      </c>
      <c r="EX46" t="s">
        <v>0</v>
      </c>
      <c r="FC46" t="s">
        <v>0</v>
      </c>
      <c r="FF46" s="16" t="s">
        <v>4</v>
      </c>
      <c r="FG46" t="s">
        <v>0</v>
      </c>
      <c r="FI46" t="s">
        <v>0</v>
      </c>
      <c r="FQ46" s="14" t="s">
        <v>3</v>
      </c>
      <c r="FR46" t="s">
        <v>0</v>
      </c>
      <c r="FS46" t="s">
        <v>0</v>
      </c>
      <c r="FT46" t="s">
        <v>0</v>
      </c>
      <c r="FY46" t="s">
        <v>0</v>
      </c>
      <c r="FZ46" t="s">
        <v>0</v>
      </c>
      <c r="GA46" t="s">
        <v>0</v>
      </c>
      <c r="GB46" t="s">
        <v>0</v>
      </c>
      <c r="GC46" s="21" t="s">
        <v>9</v>
      </c>
      <c r="GF46" t="s">
        <v>0</v>
      </c>
      <c r="GK46" t="s">
        <v>0</v>
      </c>
      <c r="GL46" t="s">
        <v>0</v>
      </c>
      <c r="GN46" s="27" t="s">
        <v>8</v>
      </c>
      <c r="GQ46" t="s">
        <v>0</v>
      </c>
      <c r="GS46" t="s">
        <v>0</v>
      </c>
      <c r="GV46" t="s">
        <v>0</v>
      </c>
      <c r="GX46" t="s">
        <v>0</v>
      </c>
      <c r="GY46" s="19" t="s">
        <v>7</v>
      </c>
      <c r="HB46" t="s">
        <v>0</v>
      </c>
      <c r="HH46" t="s">
        <v>0</v>
      </c>
      <c r="HJ46" s="18" t="s">
        <v>6</v>
      </c>
      <c r="HM46" t="s">
        <v>0</v>
      </c>
      <c r="HO46" t="s">
        <v>0</v>
      </c>
      <c r="HT46" t="s">
        <v>0</v>
      </c>
      <c r="HU46" s="199" t="s">
        <v>31</v>
      </c>
      <c r="HX46" t="s">
        <v>0</v>
      </c>
      <c r="IE46" t="s">
        <v>0</v>
      </c>
      <c r="IF46" s="17" t="s">
        <v>5</v>
      </c>
      <c r="II46" t="s">
        <v>0</v>
      </c>
      <c r="IL46" t="s">
        <v>0</v>
      </c>
      <c r="IN46" t="s">
        <v>0</v>
      </c>
      <c r="IQ46" s="16" t="s">
        <v>4</v>
      </c>
      <c r="IR46" t="s">
        <v>0</v>
      </c>
      <c r="IT46" t="s">
        <v>0</v>
      </c>
      <c r="IW46" t="s">
        <v>0</v>
      </c>
      <c r="JB46" s="14" t="s">
        <v>3</v>
      </c>
      <c r="JC46" t="s">
        <v>0</v>
      </c>
      <c r="JD46" t="s">
        <v>0</v>
      </c>
      <c r="JE46" t="s">
        <v>0</v>
      </c>
    </row>
    <row r="47" spans="2:266" ht="16.5" thickBot="1" x14ac:dyDescent="0.3">
      <c r="B47" s="134" t="s">
        <v>76</v>
      </c>
      <c r="C47" s="28" t="s">
        <v>0</v>
      </c>
      <c r="D47" s="28" t="s">
        <v>0</v>
      </c>
      <c r="E47" s="28" t="s">
        <v>0</v>
      </c>
      <c r="F47" s="28" t="s">
        <v>0</v>
      </c>
      <c r="G47" s="28"/>
      <c r="H47" s="28"/>
      <c r="I47" s="28" t="s">
        <v>0</v>
      </c>
      <c r="J47" s="28"/>
      <c r="K47" s="22" t="s">
        <v>15</v>
      </c>
      <c r="M47" s="134" t="s">
        <v>76</v>
      </c>
      <c r="N47" s="28" t="s">
        <v>0</v>
      </c>
      <c r="O47" s="28" t="s">
        <v>0</v>
      </c>
      <c r="P47" s="28" t="s">
        <v>0</v>
      </c>
      <c r="Q47" s="28" t="s">
        <v>0</v>
      </c>
      <c r="R47" s="28"/>
      <c r="S47" s="28"/>
      <c r="T47" s="28" t="s">
        <v>0</v>
      </c>
      <c r="U47" s="28"/>
      <c r="V47" s="22" t="s">
        <v>15</v>
      </c>
      <c r="X47" s="134" t="s">
        <v>76</v>
      </c>
      <c r="Y47" s="28" t="s">
        <v>0</v>
      </c>
      <c r="Z47" s="28" t="s">
        <v>0</v>
      </c>
      <c r="AA47" s="28" t="s">
        <v>0</v>
      </c>
      <c r="AB47" s="28" t="s">
        <v>0</v>
      </c>
      <c r="AC47" s="28"/>
      <c r="AD47" s="28"/>
      <c r="AE47" s="28" t="s">
        <v>0</v>
      </c>
      <c r="AF47" s="28"/>
      <c r="AG47" s="22" t="s">
        <v>15</v>
      </c>
      <c r="AH47" t="s">
        <v>0</v>
      </c>
      <c r="AI47" s="134" t="s">
        <v>76</v>
      </c>
      <c r="AJ47" s="28" t="s">
        <v>0</v>
      </c>
      <c r="AK47" s="28" t="s">
        <v>0</v>
      </c>
      <c r="AL47" s="28" t="s">
        <v>0</v>
      </c>
      <c r="AM47" s="28" t="s">
        <v>0</v>
      </c>
      <c r="AN47" s="28"/>
      <c r="AO47" s="28"/>
      <c r="AP47" s="28" t="s">
        <v>0</v>
      </c>
      <c r="AQ47" s="28"/>
      <c r="AR47" s="22" t="s">
        <v>15</v>
      </c>
      <c r="AT47" s="134" t="s">
        <v>76</v>
      </c>
      <c r="AU47" s="28" t="s">
        <v>0</v>
      </c>
      <c r="AV47" s="28" t="s">
        <v>0</v>
      </c>
      <c r="AW47" s="28" t="s">
        <v>0</v>
      </c>
      <c r="AX47" s="28" t="s">
        <v>0</v>
      </c>
      <c r="AY47" s="28"/>
      <c r="AZ47" s="28"/>
      <c r="BA47" s="28" t="s">
        <v>0</v>
      </c>
      <c r="BB47" s="28"/>
      <c r="BC47" s="22" t="s">
        <v>15</v>
      </c>
      <c r="BE47" s="134" t="s">
        <v>76</v>
      </c>
      <c r="BF47" s="28" t="s">
        <v>0</v>
      </c>
      <c r="BG47" s="28" t="s">
        <v>0</v>
      </c>
      <c r="BH47" s="28" t="s">
        <v>0</v>
      </c>
      <c r="BI47" s="28" t="s">
        <v>0</v>
      </c>
      <c r="BJ47" s="28"/>
      <c r="BK47" s="28"/>
      <c r="BL47" s="28" t="s">
        <v>0</v>
      </c>
      <c r="BM47" s="28"/>
      <c r="BN47" s="22" t="s">
        <v>15</v>
      </c>
      <c r="BO47" t="s">
        <v>0</v>
      </c>
      <c r="BP47" s="134" t="s">
        <v>76</v>
      </c>
      <c r="BQ47" s="28" t="s">
        <v>0</v>
      </c>
      <c r="BR47" s="28" t="s">
        <v>0</v>
      </c>
      <c r="BS47" s="28" t="s">
        <v>0</v>
      </c>
      <c r="BT47" s="28" t="s">
        <v>0</v>
      </c>
      <c r="BU47" s="28"/>
      <c r="BV47" s="28"/>
      <c r="BW47" s="28" t="s">
        <v>0</v>
      </c>
      <c r="BX47" s="28"/>
      <c r="BY47" s="22" t="s">
        <v>15</v>
      </c>
      <c r="CA47" s="134" t="s">
        <v>76</v>
      </c>
      <c r="CB47" s="28" t="s">
        <v>0</v>
      </c>
      <c r="CC47" s="28" t="s">
        <v>0</v>
      </c>
      <c r="CD47" s="28" t="s">
        <v>0</v>
      </c>
      <c r="CE47" s="28" t="s">
        <v>0</v>
      </c>
      <c r="CF47" s="28"/>
      <c r="CG47" s="28" t="s">
        <v>0</v>
      </c>
      <c r="CH47" s="28" t="s">
        <v>0</v>
      </c>
      <c r="CI47" s="28"/>
      <c r="CJ47" s="22" t="s">
        <v>15</v>
      </c>
      <c r="CL47" s="239" t="s">
        <v>0</v>
      </c>
      <c r="CM47" s="134" t="s">
        <v>71</v>
      </c>
      <c r="CN47" s="28" t="s">
        <v>0</v>
      </c>
      <c r="CO47" s="28" t="s">
        <v>0</v>
      </c>
      <c r="CP47" s="28" t="s">
        <v>0</v>
      </c>
      <c r="CQ47" s="28" t="s">
        <v>0</v>
      </c>
      <c r="CR47" s="28"/>
      <c r="CS47" s="28"/>
      <c r="CT47" s="28" t="s">
        <v>0</v>
      </c>
      <c r="CU47" s="28"/>
      <c r="CV47" s="22" t="s">
        <v>15</v>
      </c>
      <c r="CX47" s="134" t="s">
        <v>71</v>
      </c>
      <c r="CY47" s="28" t="s">
        <v>0</v>
      </c>
      <c r="CZ47" s="28" t="s">
        <v>0</v>
      </c>
      <c r="DA47" s="28" t="s">
        <v>0</v>
      </c>
      <c r="DB47" s="28" t="s">
        <v>0</v>
      </c>
      <c r="DC47" s="28"/>
      <c r="DD47" s="28"/>
      <c r="DE47" s="28" t="s">
        <v>0</v>
      </c>
      <c r="DF47" s="28"/>
      <c r="DG47" s="22" t="s">
        <v>15</v>
      </c>
      <c r="DI47" s="134" t="s">
        <v>71</v>
      </c>
      <c r="DJ47" s="28" t="s">
        <v>0</v>
      </c>
      <c r="DK47" s="28" t="s">
        <v>0</v>
      </c>
      <c r="DL47" s="28" t="s">
        <v>0</v>
      </c>
      <c r="DM47" s="28" t="s">
        <v>0</v>
      </c>
      <c r="DN47" s="28"/>
      <c r="DO47" s="28"/>
      <c r="DP47" s="28" t="s">
        <v>0</v>
      </c>
      <c r="DQ47" s="28"/>
      <c r="DR47" s="22" t="s">
        <v>15</v>
      </c>
      <c r="DS47" t="s">
        <v>0</v>
      </c>
      <c r="DT47" s="134" t="s">
        <v>71</v>
      </c>
      <c r="DU47" s="28" t="s">
        <v>0</v>
      </c>
      <c r="DV47" s="28" t="s">
        <v>0</v>
      </c>
      <c r="DW47" s="28" t="s">
        <v>0</v>
      </c>
      <c r="DX47" s="28" t="s">
        <v>0</v>
      </c>
      <c r="DY47" s="28"/>
      <c r="DZ47" s="28"/>
      <c r="EA47" s="28" t="s">
        <v>0</v>
      </c>
      <c r="EB47" s="28"/>
      <c r="EC47" s="22" t="s">
        <v>15</v>
      </c>
      <c r="EE47" s="134" t="s">
        <v>71</v>
      </c>
      <c r="EF47" s="28" t="s">
        <v>0</v>
      </c>
      <c r="EG47" s="28" t="s">
        <v>0</v>
      </c>
      <c r="EH47" s="28" t="s">
        <v>0</v>
      </c>
      <c r="EI47" s="28" t="s">
        <v>0</v>
      </c>
      <c r="EJ47" s="28"/>
      <c r="EK47" s="28"/>
      <c r="EL47" s="28" t="s">
        <v>0</v>
      </c>
      <c r="EM47" s="28"/>
      <c r="EN47" s="22" t="s">
        <v>15</v>
      </c>
      <c r="EP47" s="134" t="s">
        <v>71</v>
      </c>
      <c r="EQ47" s="28" t="s">
        <v>0</v>
      </c>
      <c r="ER47" s="28" t="s">
        <v>0</v>
      </c>
      <c r="ES47" s="28" t="s">
        <v>0</v>
      </c>
      <c r="ET47" s="28" t="s">
        <v>0</v>
      </c>
      <c r="EU47" s="28"/>
      <c r="EV47" s="28"/>
      <c r="EW47" s="28" t="s">
        <v>0</v>
      </c>
      <c r="EX47" s="28"/>
      <c r="EY47" s="22" t="s">
        <v>15</v>
      </c>
      <c r="EZ47" t="s">
        <v>0</v>
      </c>
      <c r="FA47" s="134" t="s">
        <v>71</v>
      </c>
      <c r="FB47" s="28" t="s">
        <v>0</v>
      </c>
      <c r="FC47" s="28" t="s">
        <v>0</v>
      </c>
      <c r="FD47" s="28" t="s">
        <v>0</v>
      </c>
      <c r="FE47" s="28" t="s">
        <v>0</v>
      </c>
      <c r="FF47" s="28"/>
      <c r="FG47" s="28"/>
      <c r="FH47" s="28" t="s">
        <v>0</v>
      </c>
      <c r="FI47" s="28"/>
      <c r="FJ47" s="22" t="s">
        <v>15</v>
      </c>
      <c r="FL47" s="134" t="s">
        <v>71</v>
      </c>
      <c r="FM47" s="28" t="s">
        <v>0</v>
      </c>
      <c r="FN47" s="28" t="s">
        <v>0</v>
      </c>
      <c r="FO47" s="28" t="s">
        <v>0</v>
      </c>
      <c r="FP47" s="28" t="s">
        <v>0</v>
      </c>
      <c r="FQ47" s="28"/>
      <c r="FR47" s="28" t="s">
        <v>0</v>
      </c>
      <c r="FS47" s="28" t="s">
        <v>0</v>
      </c>
      <c r="FT47" s="28"/>
      <c r="FU47" s="22" t="s">
        <v>15</v>
      </c>
      <c r="FX47" s="134"/>
      <c r="FY47" s="28" t="s">
        <v>0</v>
      </c>
      <c r="FZ47" s="28" t="s">
        <v>0</v>
      </c>
      <c r="GA47" s="28" t="s">
        <v>0</v>
      </c>
      <c r="GB47" s="28" t="s">
        <v>0</v>
      </c>
      <c r="GC47" s="28"/>
      <c r="GD47" s="28"/>
      <c r="GE47" s="28" t="s">
        <v>0</v>
      </c>
      <c r="GF47" s="28"/>
      <c r="GG47" s="22" t="s">
        <v>15</v>
      </c>
      <c r="GI47" s="134"/>
      <c r="GJ47" s="28" t="s">
        <v>0</v>
      </c>
      <c r="GK47" s="28" t="s">
        <v>0</v>
      </c>
      <c r="GL47" s="28" t="s">
        <v>0</v>
      </c>
      <c r="GM47" s="28" t="s">
        <v>0</v>
      </c>
      <c r="GN47" s="28"/>
      <c r="GO47" s="28"/>
      <c r="GP47" s="28" t="s">
        <v>0</v>
      </c>
      <c r="GQ47" s="28"/>
      <c r="GR47" s="22" t="s">
        <v>15</v>
      </c>
      <c r="GT47" s="134"/>
      <c r="GU47" s="28" t="s">
        <v>0</v>
      </c>
      <c r="GV47" s="28" t="s">
        <v>0</v>
      </c>
      <c r="GW47" s="28" t="s">
        <v>0</v>
      </c>
      <c r="GX47" s="28" t="s">
        <v>0</v>
      </c>
      <c r="GY47" s="28"/>
      <c r="GZ47" s="28"/>
      <c r="HA47" s="28" t="s">
        <v>0</v>
      </c>
      <c r="HB47" s="28"/>
      <c r="HC47" s="22" t="s">
        <v>15</v>
      </c>
      <c r="HD47" t="s">
        <v>0</v>
      </c>
      <c r="HE47" s="134"/>
      <c r="HF47" s="28" t="s">
        <v>0</v>
      </c>
      <c r="HG47" s="28" t="s">
        <v>0</v>
      </c>
      <c r="HH47" s="28" t="s">
        <v>0</v>
      </c>
      <c r="HI47" s="28" t="s">
        <v>0</v>
      </c>
      <c r="HJ47" s="28"/>
      <c r="HK47" s="28"/>
      <c r="HL47" s="28" t="s">
        <v>0</v>
      </c>
      <c r="HM47" s="28"/>
      <c r="HN47" s="22" t="s">
        <v>15</v>
      </c>
      <c r="HP47" s="134"/>
      <c r="HQ47" s="28" t="s">
        <v>0</v>
      </c>
      <c r="HR47" s="28" t="s">
        <v>0</v>
      </c>
      <c r="HS47" s="28" t="s">
        <v>0</v>
      </c>
      <c r="HT47" s="28" t="s">
        <v>0</v>
      </c>
      <c r="HU47" s="28"/>
      <c r="HV47" s="28"/>
      <c r="HW47" s="28" t="s">
        <v>0</v>
      </c>
      <c r="HX47" s="28"/>
      <c r="HY47" s="22" t="s">
        <v>15</v>
      </c>
      <c r="IA47" s="134"/>
      <c r="IB47" s="28" t="s">
        <v>0</v>
      </c>
      <c r="IC47" s="28" t="s">
        <v>0</v>
      </c>
      <c r="ID47" s="28" t="s">
        <v>0</v>
      </c>
      <c r="IE47" s="28" t="s">
        <v>0</v>
      </c>
      <c r="IF47" s="28"/>
      <c r="IG47" s="28"/>
      <c r="IH47" s="28" t="s">
        <v>0</v>
      </c>
      <c r="II47" s="28"/>
      <c r="IJ47" s="22" t="s">
        <v>15</v>
      </c>
      <c r="IK47" t="s">
        <v>0</v>
      </c>
      <c r="IL47" s="134"/>
      <c r="IM47" s="28" t="s">
        <v>0</v>
      </c>
      <c r="IN47" s="28" t="s">
        <v>0</v>
      </c>
      <c r="IO47" s="28" t="s">
        <v>0</v>
      </c>
      <c r="IP47" s="28" t="s">
        <v>0</v>
      </c>
      <c r="IQ47" s="28"/>
      <c r="IR47" s="28"/>
      <c r="IS47" s="28" t="s">
        <v>0</v>
      </c>
      <c r="IT47" s="28"/>
      <c r="IU47" s="22" t="s">
        <v>15</v>
      </c>
      <c r="IW47" s="134"/>
      <c r="IX47" s="28" t="s">
        <v>0</v>
      </c>
      <c r="IY47" s="28" t="s">
        <v>0</v>
      </c>
      <c r="IZ47" s="28" t="s">
        <v>0</v>
      </c>
      <c r="JA47" s="28" t="s">
        <v>0</v>
      </c>
      <c r="JB47" s="28"/>
      <c r="JC47" s="28" t="s">
        <v>0</v>
      </c>
      <c r="JD47" s="28" t="s">
        <v>0</v>
      </c>
      <c r="JE47" s="28"/>
      <c r="JF47" s="22" t="s">
        <v>15</v>
      </c>
    </row>
    <row r="48" spans="2:266" ht="15.75" thickBot="1" x14ac:dyDescent="0.3">
      <c r="B48" s="11"/>
      <c r="C48" s="27" t="s">
        <v>8</v>
      </c>
      <c r="D48" s="19" t="s">
        <v>7</v>
      </c>
      <c r="E48" s="18" t="s">
        <v>6</v>
      </c>
      <c r="F48" s="199" t="s">
        <v>31</v>
      </c>
      <c r="G48" s="17" t="s">
        <v>5</v>
      </c>
      <c r="H48" s="16" t="s">
        <v>4</v>
      </c>
      <c r="I48" s="14" t="s">
        <v>3</v>
      </c>
      <c r="J48" s="10"/>
      <c r="K48" s="228" t="s">
        <v>145</v>
      </c>
      <c r="M48" s="11"/>
      <c r="N48" s="21" t="s">
        <v>9</v>
      </c>
      <c r="O48" s="19" t="s">
        <v>7</v>
      </c>
      <c r="P48" s="18" t="s">
        <v>6</v>
      </c>
      <c r="Q48" s="199" t="s">
        <v>31</v>
      </c>
      <c r="R48" s="17" t="s">
        <v>5</v>
      </c>
      <c r="S48" s="16" t="s">
        <v>4</v>
      </c>
      <c r="T48" s="14" t="s">
        <v>3</v>
      </c>
      <c r="U48" s="10"/>
      <c r="V48" s="228" t="s">
        <v>148</v>
      </c>
      <c r="X48" s="11"/>
      <c r="Y48" s="21" t="s">
        <v>9</v>
      </c>
      <c r="Z48" s="27" t="s">
        <v>8</v>
      </c>
      <c r="AA48" s="18" t="s">
        <v>6</v>
      </c>
      <c r="AB48" s="199" t="s">
        <v>31</v>
      </c>
      <c r="AC48" s="17" t="s">
        <v>5</v>
      </c>
      <c r="AD48" s="16" t="s">
        <v>4</v>
      </c>
      <c r="AE48" s="14" t="s">
        <v>3</v>
      </c>
      <c r="AF48" s="10"/>
      <c r="AG48" s="228" t="s">
        <v>142</v>
      </c>
      <c r="AI48" s="11"/>
      <c r="AJ48" s="21" t="s">
        <v>9</v>
      </c>
      <c r="AK48" s="27" t="s">
        <v>8</v>
      </c>
      <c r="AL48" s="19" t="s">
        <v>7</v>
      </c>
      <c r="AM48" s="199" t="s">
        <v>31</v>
      </c>
      <c r="AN48" s="17" t="s">
        <v>5</v>
      </c>
      <c r="AO48" s="16" t="s">
        <v>4</v>
      </c>
      <c r="AP48" s="14" t="s">
        <v>3</v>
      </c>
      <c r="AQ48" s="10"/>
      <c r="AR48" s="228" t="s">
        <v>142</v>
      </c>
      <c r="AT48" s="11"/>
      <c r="AU48" s="21" t="s">
        <v>9</v>
      </c>
      <c r="AV48" s="27" t="s">
        <v>8</v>
      </c>
      <c r="AW48" s="19" t="s">
        <v>7</v>
      </c>
      <c r="AX48" s="18" t="s">
        <v>6</v>
      </c>
      <c r="AY48" s="17" t="s">
        <v>5</v>
      </c>
      <c r="AZ48" s="16" t="s">
        <v>4</v>
      </c>
      <c r="BA48" s="14" t="s">
        <v>3</v>
      </c>
      <c r="BB48" s="10"/>
      <c r="BC48" s="228" t="s">
        <v>151</v>
      </c>
      <c r="BE48" s="11"/>
      <c r="BF48" s="21" t="s">
        <v>9</v>
      </c>
      <c r="BG48" s="27" t="s">
        <v>8</v>
      </c>
      <c r="BH48" s="19" t="s">
        <v>7</v>
      </c>
      <c r="BI48" s="18" t="s">
        <v>6</v>
      </c>
      <c r="BJ48" s="199" t="s">
        <v>31</v>
      </c>
      <c r="BK48" s="16" t="s">
        <v>4</v>
      </c>
      <c r="BL48" s="14" t="s">
        <v>3</v>
      </c>
      <c r="BM48" s="10"/>
      <c r="BN48" s="228" t="s">
        <v>151</v>
      </c>
      <c r="BP48" s="11"/>
      <c r="BQ48" s="21" t="s">
        <v>9</v>
      </c>
      <c r="BR48" s="27" t="s">
        <v>8</v>
      </c>
      <c r="BS48" s="19" t="s">
        <v>7</v>
      </c>
      <c r="BT48" s="18" t="s">
        <v>6</v>
      </c>
      <c r="BU48" s="199" t="s">
        <v>31</v>
      </c>
      <c r="BV48" s="17" t="s">
        <v>5</v>
      </c>
      <c r="BW48" s="14" t="s">
        <v>3</v>
      </c>
      <c r="BX48" s="10"/>
      <c r="BY48" s="228" t="s">
        <v>145</v>
      </c>
      <c r="CA48" s="11"/>
      <c r="CB48" s="21" t="s">
        <v>9</v>
      </c>
      <c r="CC48" s="27" t="s">
        <v>8</v>
      </c>
      <c r="CD48" s="19" t="s">
        <v>7</v>
      </c>
      <c r="CE48" s="18" t="s">
        <v>6</v>
      </c>
      <c r="CF48" s="17" t="s">
        <v>5</v>
      </c>
      <c r="CG48" s="16" t="s">
        <v>4</v>
      </c>
      <c r="CH48" s="199" t="s">
        <v>31</v>
      </c>
      <c r="CI48" s="10"/>
      <c r="CJ48" s="228" t="s">
        <v>148</v>
      </c>
      <c r="CM48" s="11"/>
      <c r="CN48" s="27" t="s">
        <v>8</v>
      </c>
      <c r="CO48" s="19" t="s">
        <v>7</v>
      </c>
      <c r="CP48" s="18" t="s">
        <v>6</v>
      </c>
      <c r="CQ48" s="199" t="s">
        <v>31</v>
      </c>
      <c r="CR48" s="17" t="s">
        <v>5</v>
      </c>
      <c r="CS48" s="16" t="s">
        <v>4</v>
      </c>
      <c r="CT48" s="14" t="s">
        <v>3</v>
      </c>
      <c r="CU48" s="10"/>
      <c r="CV48" s="228"/>
      <c r="CX48" s="11"/>
      <c r="CY48" s="21" t="s">
        <v>9</v>
      </c>
      <c r="CZ48" s="19" t="s">
        <v>7</v>
      </c>
      <c r="DA48" s="18" t="s">
        <v>6</v>
      </c>
      <c r="DB48" s="199" t="s">
        <v>31</v>
      </c>
      <c r="DC48" s="17" t="s">
        <v>5</v>
      </c>
      <c r="DD48" s="16" t="s">
        <v>4</v>
      </c>
      <c r="DE48" s="14" t="s">
        <v>3</v>
      </c>
      <c r="DF48" s="10"/>
      <c r="DG48" s="228"/>
      <c r="DI48" s="11"/>
      <c r="DJ48" s="21" t="s">
        <v>9</v>
      </c>
      <c r="DK48" s="27" t="s">
        <v>8</v>
      </c>
      <c r="DL48" s="18" t="s">
        <v>6</v>
      </c>
      <c r="DM48" s="199" t="s">
        <v>31</v>
      </c>
      <c r="DN48" s="17" t="s">
        <v>5</v>
      </c>
      <c r="DO48" s="16" t="s">
        <v>4</v>
      </c>
      <c r="DP48" s="14" t="s">
        <v>3</v>
      </c>
      <c r="DQ48" s="10"/>
      <c r="DR48" s="228"/>
      <c r="DT48" s="11"/>
      <c r="DU48" s="21" t="s">
        <v>9</v>
      </c>
      <c r="DV48" s="27" t="s">
        <v>8</v>
      </c>
      <c r="DW48" s="19" t="s">
        <v>7</v>
      </c>
      <c r="DX48" s="199" t="s">
        <v>31</v>
      </c>
      <c r="DY48" s="17" t="s">
        <v>5</v>
      </c>
      <c r="DZ48" s="16" t="s">
        <v>4</v>
      </c>
      <c r="EA48" s="14" t="s">
        <v>3</v>
      </c>
      <c r="EB48" s="10"/>
      <c r="EC48" s="228"/>
      <c r="EE48" s="11"/>
      <c r="EF48" s="21" t="s">
        <v>9</v>
      </c>
      <c r="EG48" s="27" t="s">
        <v>8</v>
      </c>
      <c r="EH48" s="19" t="s">
        <v>7</v>
      </c>
      <c r="EI48" s="18" t="s">
        <v>6</v>
      </c>
      <c r="EJ48" s="17" t="s">
        <v>5</v>
      </c>
      <c r="EK48" s="16" t="s">
        <v>4</v>
      </c>
      <c r="EL48" s="14" t="s">
        <v>3</v>
      </c>
      <c r="EM48" s="10"/>
      <c r="EN48" s="228"/>
      <c r="EP48" s="11"/>
      <c r="EQ48" s="21" t="s">
        <v>9</v>
      </c>
      <c r="ER48" s="27" t="s">
        <v>8</v>
      </c>
      <c r="ES48" s="19" t="s">
        <v>7</v>
      </c>
      <c r="ET48" s="18" t="s">
        <v>6</v>
      </c>
      <c r="EU48" s="199" t="s">
        <v>31</v>
      </c>
      <c r="EV48" s="16" t="s">
        <v>4</v>
      </c>
      <c r="EW48" s="14" t="s">
        <v>3</v>
      </c>
      <c r="EX48" s="10"/>
      <c r="EY48" s="228"/>
      <c r="FA48" s="11"/>
      <c r="FB48" s="21" t="s">
        <v>9</v>
      </c>
      <c r="FC48" s="27" t="s">
        <v>8</v>
      </c>
      <c r="FD48" s="19" t="s">
        <v>7</v>
      </c>
      <c r="FE48" s="18" t="s">
        <v>6</v>
      </c>
      <c r="FF48" s="199" t="s">
        <v>31</v>
      </c>
      <c r="FG48" s="17" t="s">
        <v>5</v>
      </c>
      <c r="FH48" s="14" t="s">
        <v>3</v>
      </c>
      <c r="FI48" s="10"/>
      <c r="FJ48" s="228"/>
      <c r="FL48" s="11"/>
      <c r="FM48" s="21" t="s">
        <v>9</v>
      </c>
      <c r="FN48" s="27" t="s">
        <v>8</v>
      </c>
      <c r="FO48" s="19" t="s">
        <v>7</v>
      </c>
      <c r="FP48" s="18" t="s">
        <v>6</v>
      </c>
      <c r="FQ48" s="17" t="s">
        <v>5</v>
      </c>
      <c r="FR48" s="16" t="s">
        <v>4</v>
      </c>
      <c r="FS48" s="199" t="s">
        <v>31</v>
      </c>
      <c r="FT48" s="10"/>
      <c r="FU48" s="228"/>
      <c r="FX48" s="11"/>
      <c r="FY48" s="27" t="s">
        <v>8</v>
      </c>
      <c r="FZ48" s="19" t="s">
        <v>7</v>
      </c>
      <c r="GA48" s="18" t="s">
        <v>6</v>
      </c>
      <c r="GB48" s="199" t="s">
        <v>31</v>
      </c>
      <c r="GC48" s="17" t="s">
        <v>5</v>
      </c>
      <c r="GD48" s="16" t="s">
        <v>4</v>
      </c>
      <c r="GE48" s="14" t="s">
        <v>3</v>
      </c>
      <c r="GF48" s="10"/>
      <c r="GG48" s="228"/>
      <c r="GI48" s="11"/>
      <c r="GJ48" s="21" t="s">
        <v>9</v>
      </c>
      <c r="GK48" s="19" t="s">
        <v>7</v>
      </c>
      <c r="GL48" s="18" t="s">
        <v>6</v>
      </c>
      <c r="GM48" s="199" t="s">
        <v>31</v>
      </c>
      <c r="GN48" s="17" t="s">
        <v>5</v>
      </c>
      <c r="GO48" s="16" t="s">
        <v>4</v>
      </c>
      <c r="GP48" s="14" t="s">
        <v>3</v>
      </c>
      <c r="GQ48" s="10"/>
      <c r="GR48" s="228"/>
      <c r="GT48" s="11"/>
      <c r="GU48" s="21" t="s">
        <v>9</v>
      </c>
      <c r="GV48" s="27" t="s">
        <v>8</v>
      </c>
      <c r="GW48" s="18" t="s">
        <v>6</v>
      </c>
      <c r="GX48" s="199" t="s">
        <v>31</v>
      </c>
      <c r="GY48" s="17" t="s">
        <v>5</v>
      </c>
      <c r="GZ48" s="16" t="s">
        <v>4</v>
      </c>
      <c r="HA48" s="14" t="s">
        <v>3</v>
      </c>
      <c r="HB48" s="10"/>
      <c r="HC48" s="228"/>
      <c r="HE48" s="11"/>
      <c r="HF48" s="21" t="s">
        <v>9</v>
      </c>
      <c r="HG48" s="27" t="s">
        <v>8</v>
      </c>
      <c r="HH48" s="19" t="s">
        <v>7</v>
      </c>
      <c r="HI48" s="199" t="s">
        <v>31</v>
      </c>
      <c r="HJ48" s="17" t="s">
        <v>5</v>
      </c>
      <c r="HK48" s="16" t="s">
        <v>4</v>
      </c>
      <c r="HL48" s="14" t="s">
        <v>3</v>
      </c>
      <c r="HM48" s="10"/>
      <c r="HN48" s="228"/>
      <c r="HP48" s="11"/>
      <c r="HQ48" s="21" t="s">
        <v>9</v>
      </c>
      <c r="HR48" s="27" t="s">
        <v>8</v>
      </c>
      <c r="HS48" s="19" t="s">
        <v>7</v>
      </c>
      <c r="HT48" s="18" t="s">
        <v>6</v>
      </c>
      <c r="HU48" s="17" t="s">
        <v>5</v>
      </c>
      <c r="HV48" s="16" t="s">
        <v>4</v>
      </c>
      <c r="HW48" s="14" t="s">
        <v>3</v>
      </c>
      <c r="HX48" s="10"/>
      <c r="HY48" s="228"/>
      <c r="IA48" s="11"/>
      <c r="IB48" s="21" t="s">
        <v>9</v>
      </c>
      <c r="IC48" s="27" t="s">
        <v>8</v>
      </c>
      <c r="ID48" s="19" t="s">
        <v>7</v>
      </c>
      <c r="IE48" s="18" t="s">
        <v>6</v>
      </c>
      <c r="IF48" s="199" t="s">
        <v>31</v>
      </c>
      <c r="IG48" s="16" t="s">
        <v>4</v>
      </c>
      <c r="IH48" s="14" t="s">
        <v>3</v>
      </c>
      <c r="II48" s="10"/>
      <c r="IJ48" s="228"/>
      <c r="IL48" s="11"/>
      <c r="IM48" s="21" t="s">
        <v>9</v>
      </c>
      <c r="IN48" s="27" t="s">
        <v>8</v>
      </c>
      <c r="IO48" s="19" t="s">
        <v>7</v>
      </c>
      <c r="IP48" s="18" t="s">
        <v>6</v>
      </c>
      <c r="IQ48" s="199" t="s">
        <v>31</v>
      </c>
      <c r="IR48" s="17" t="s">
        <v>5</v>
      </c>
      <c r="IS48" s="14" t="s">
        <v>3</v>
      </c>
      <c r="IT48" s="10"/>
      <c r="IU48" s="228"/>
      <c r="IW48" s="11"/>
      <c r="IX48" s="21" t="s">
        <v>9</v>
      </c>
      <c r="IY48" s="27" t="s">
        <v>8</v>
      </c>
      <c r="IZ48" s="19" t="s">
        <v>7</v>
      </c>
      <c r="JA48" s="18" t="s">
        <v>6</v>
      </c>
      <c r="JB48" s="17" t="s">
        <v>5</v>
      </c>
      <c r="JC48" s="16" t="s">
        <v>4</v>
      </c>
      <c r="JD48" s="199" t="s">
        <v>31</v>
      </c>
      <c r="JE48" s="10"/>
      <c r="JF48" s="228"/>
    </row>
    <row r="49" spans="2:266" ht="15.75" thickBot="1" x14ac:dyDescent="0.3">
      <c r="B49" s="22" t="s">
        <v>263</v>
      </c>
      <c r="C49" s="146" t="s">
        <v>9</v>
      </c>
      <c r="D49" s="146" t="s">
        <v>9</v>
      </c>
      <c r="E49" s="146" t="s">
        <v>9</v>
      </c>
      <c r="F49" s="146" t="s">
        <v>9</v>
      </c>
      <c r="G49" s="146" t="s">
        <v>9</v>
      </c>
      <c r="H49" s="146" t="s">
        <v>9</v>
      </c>
      <c r="I49" s="146" t="s">
        <v>9</v>
      </c>
      <c r="J49" s="10"/>
      <c r="K49" s="234" t="s">
        <v>9</v>
      </c>
      <c r="M49" s="22" t="s">
        <v>263</v>
      </c>
      <c r="N49" s="145" t="s">
        <v>8</v>
      </c>
      <c r="O49" s="145" t="s">
        <v>8</v>
      </c>
      <c r="P49" s="145" t="s">
        <v>8</v>
      </c>
      <c r="Q49" s="145" t="s">
        <v>8</v>
      </c>
      <c r="R49" s="145" t="s">
        <v>8</v>
      </c>
      <c r="S49" s="145" t="s">
        <v>8</v>
      </c>
      <c r="T49" s="145" t="s">
        <v>8</v>
      </c>
      <c r="U49" s="10"/>
      <c r="V49" s="145" t="s">
        <v>8</v>
      </c>
      <c r="X49" s="22" t="s">
        <v>263</v>
      </c>
      <c r="Y49" s="149" t="s">
        <v>7</v>
      </c>
      <c r="Z49" s="149" t="s">
        <v>7</v>
      </c>
      <c r="AA49" s="149" t="s">
        <v>7</v>
      </c>
      <c r="AB49" s="149" t="s">
        <v>7</v>
      </c>
      <c r="AC49" s="149" t="s">
        <v>7</v>
      </c>
      <c r="AD49" s="149" t="s">
        <v>7</v>
      </c>
      <c r="AE49" s="144" t="s">
        <v>7</v>
      </c>
      <c r="AF49" s="10"/>
      <c r="AG49" s="144" t="s">
        <v>7</v>
      </c>
      <c r="AI49" s="22" t="s">
        <v>263</v>
      </c>
      <c r="AJ49" s="195" t="s">
        <v>6</v>
      </c>
      <c r="AK49" s="195" t="s">
        <v>6</v>
      </c>
      <c r="AL49" s="195" t="s">
        <v>6</v>
      </c>
      <c r="AM49" s="195" t="s">
        <v>6</v>
      </c>
      <c r="AN49" s="195" t="s">
        <v>6</v>
      </c>
      <c r="AO49" s="195" t="s">
        <v>6</v>
      </c>
      <c r="AP49" s="195" t="s">
        <v>6</v>
      </c>
      <c r="AQ49" s="10"/>
      <c r="AR49" s="195" t="s">
        <v>6</v>
      </c>
      <c r="AT49" s="22" t="s">
        <v>263</v>
      </c>
      <c r="AU49" s="197" t="s">
        <v>31</v>
      </c>
      <c r="AV49" s="197" t="s">
        <v>31</v>
      </c>
      <c r="AW49" s="197" t="s">
        <v>31</v>
      </c>
      <c r="AX49" s="197" t="s">
        <v>31</v>
      </c>
      <c r="AY49" s="197" t="s">
        <v>31</v>
      </c>
      <c r="AZ49" s="197" t="s">
        <v>31</v>
      </c>
      <c r="BA49" s="197" t="s">
        <v>31</v>
      </c>
      <c r="BB49" s="10"/>
      <c r="BC49" s="197" t="s">
        <v>31</v>
      </c>
      <c r="BE49" s="22" t="s">
        <v>263</v>
      </c>
      <c r="BF49" s="155" t="s">
        <v>134</v>
      </c>
      <c r="BG49" s="155" t="s">
        <v>134</v>
      </c>
      <c r="BH49" s="155" t="s">
        <v>134</v>
      </c>
      <c r="BI49" s="155" t="s">
        <v>134</v>
      </c>
      <c r="BJ49" s="155" t="s">
        <v>134</v>
      </c>
      <c r="BK49" s="155" t="s">
        <v>134</v>
      </c>
      <c r="BL49" s="155" t="s">
        <v>134</v>
      </c>
      <c r="BM49" s="10"/>
      <c r="BN49" s="155" t="s">
        <v>134</v>
      </c>
      <c r="BP49" s="22" t="s">
        <v>263</v>
      </c>
      <c r="BQ49" s="150" t="s">
        <v>4</v>
      </c>
      <c r="BR49" s="150" t="s">
        <v>4</v>
      </c>
      <c r="BS49" s="150" t="s">
        <v>4</v>
      </c>
      <c r="BT49" s="150" t="s">
        <v>4</v>
      </c>
      <c r="BU49" s="150" t="s">
        <v>4</v>
      </c>
      <c r="BV49" s="150" t="s">
        <v>4</v>
      </c>
      <c r="BW49" s="150" t="s">
        <v>4</v>
      </c>
      <c r="BX49" s="10"/>
      <c r="BY49" s="150" t="s">
        <v>4</v>
      </c>
      <c r="CA49" s="22" t="s">
        <v>263</v>
      </c>
      <c r="CB49" s="177" t="s">
        <v>3</v>
      </c>
      <c r="CC49" s="177" t="s">
        <v>3</v>
      </c>
      <c r="CD49" s="177" t="s">
        <v>3</v>
      </c>
      <c r="CE49" s="177" t="s">
        <v>3</v>
      </c>
      <c r="CF49" s="177" t="s">
        <v>3</v>
      </c>
      <c r="CG49" s="177" t="s">
        <v>3</v>
      </c>
      <c r="CH49" s="177" t="s">
        <v>3</v>
      </c>
      <c r="CI49" s="10"/>
      <c r="CJ49" s="177" t="s">
        <v>3</v>
      </c>
      <c r="CM49" s="22" t="s">
        <v>333</v>
      </c>
      <c r="CN49" s="146" t="s">
        <v>9</v>
      </c>
      <c r="CO49" s="146" t="s">
        <v>9</v>
      </c>
      <c r="CP49" s="146" t="s">
        <v>9</v>
      </c>
      <c r="CQ49" s="146" t="s">
        <v>9</v>
      </c>
      <c r="CR49" s="146" t="s">
        <v>9</v>
      </c>
      <c r="CS49" s="146" t="s">
        <v>9</v>
      </c>
      <c r="CT49" s="146" t="s">
        <v>9</v>
      </c>
      <c r="CU49" s="10"/>
      <c r="CV49" s="234" t="s">
        <v>9</v>
      </c>
      <c r="CX49" s="22" t="s">
        <v>333</v>
      </c>
      <c r="CY49" s="145" t="s">
        <v>8</v>
      </c>
      <c r="CZ49" s="145" t="s">
        <v>8</v>
      </c>
      <c r="DA49" s="145" t="s">
        <v>8</v>
      </c>
      <c r="DB49" s="145" t="s">
        <v>8</v>
      </c>
      <c r="DC49" s="145" t="s">
        <v>8</v>
      </c>
      <c r="DD49" s="145" t="s">
        <v>8</v>
      </c>
      <c r="DE49" s="145" t="s">
        <v>8</v>
      </c>
      <c r="DF49" s="10"/>
      <c r="DG49" s="145" t="s">
        <v>8</v>
      </c>
      <c r="DI49" s="22" t="s">
        <v>333</v>
      </c>
      <c r="DJ49" s="149" t="s">
        <v>7</v>
      </c>
      <c r="DK49" s="149" t="s">
        <v>7</v>
      </c>
      <c r="DL49" s="149" t="s">
        <v>7</v>
      </c>
      <c r="DM49" s="149" t="s">
        <v>7</v>
      </c>
      <c r="DN49" s="149" t="s">
        <v>7</v>
      </c>
      <c r="DO49" s="149" t="s">
        <v>7</v>
      </c>
      <c r="DP49" s="144" t="s">
        <v>7</v>
      </c>
      <c r="DQ49" s="10"/>
      <c r="DR49" s="144" t="s">
        <v>7</v>
      </c>
      <c r="DT49" s="22" t="s">
        <v>333</v>
      </c>
      <c r="DU49" s="195" t="s">
        <v>6</v>
      </c>
      <c r="DV49" s="195" t="s">
        <v>6</v>
      </c>
      <c r="DW49" s="195" t="s">
        <v>6</v>
      </c>
      <c r="DX49" s="195" t="s">
        <v>6</v>
      </c>
      <c r="DY49" s="195" t="s">
        <v>6</v>
      </c>
      <c r="DZ49" s="195" t="s">
        <v>6</v>
      </c>
      <c r="EA49" s="195" t="s">
        <v>6</v>
      </c>
      <c r="EB49" s="10"/>
      <c r="EC49" s="195" t="s">
        <v>6</v>
      </c>
      <c r="EE49" s="22" t="s">
        <v>333</v>
      </c>
      <c r="EF49" s="197" t="s">
        <v>31</v>
      </c>
      <c r="EG49" s="197" t="s">
        <v>31</v>
      </c>
      <c r="EH49" s="197" t="s">
        <v>31</v>
      </c>
      <c r="EI49" s="197" t="s">
        <v>31</v>
      </c>
      <c r="EJ49" s="197" t="s">
        <v>31</v>
      </c>
      <c r="EK49" s="197" t="s">
        <v>31</v>
      </c>
      <c r="EL49" s="197" t="s">
        <v>31</v>
      </c>
      <c r="EM49" s="10"/>
      <c r="EN49" s="197" t="s">
        <v>31</v>
      </c>
      <c r="EP49" s="22" t="s">
        <v>333</v>
      </c>
      <c r="EQ49" s="155" t="s">
        <v>134</v>
      </c>
      <c r="ER49" s="155" t="s">
        <v>134</v>
      </c>
      <c r="ES49" s="155" t="s">
        <v>134</v>
      </c>
      <c r="ET49" s="155" t="s">
        <v>134</v>
      </c>
      <c r="EU49" s="155" t="s">
        <v>134</v>
      </c>
      <c r="EV49" s="155" t="s">
        <v>134</v>
      </c>
      <c r="EW49" s="155" t="s">
        <v>134</v>
      </c>
      <c r="EX49" s="10"/>
      <c r="EY49" s="155" t="s">
        <v>134</v>
      </c>
      <c r="FA49" s="22" t="s">
        <v>333</v>
      </c>
      <c r="FB49" s="150" t="s">
        <v>4</v>
      </c>
      <c r="FC49" s="150" t="s">
        <v>4</v>
      </c>
      <c r="FD49" s="150" t="s">
        <v>4</v>
      </c>
      <c r="FE49" s="150" t="s">
        <v>4</v>
      </c>
      <c r="FF49" s="150" t="s">
        <v>4</v>
      </c>
      <c r="FG49" s="150" t="s">
        <v>4</v>
      </c>
      <c r="FH49" s="150" t="s">
        <v>4</v>
      </c>
      <c r="FI49" s="10"/>
      <c r="FJ49" s="150" t="s">
        <v>4</v>
      </c>
      <c r="FL49" s="22" t="s">
        <v>333</v>
      </c>
      <c r="FM49" s="177" t="s">
        <v>3</v>
      </c>
      <c r="FN49" s="177" t="s">
        <v>3</v>
      </c>
      <c r="FO49" s="177" t="s">
        <v>3</v>
      </c>
      <c r="FP49" s="177" t="s">
        <v>3</v>
      </c>
      <c r="FQ49" s="177" t="s">
        <v>3</v>
      </c>
      <c r="FR49" s="177" t="s">
        <v>3</v>
      </c>
      <c r="FS49" s="177" t="s">
        <v>3</v>
      </c>
      <c r="FT49" s="10"/>
      <c r="FU49" s="177" t="s">
        <v>3</v>
      </c>
      <c r="FX49" s="22" t="s">
        <v>14</v>
      </c>
      <c r="FY49" s="146" t="s">
        <v>9</v>
      </c>
      <c r="FZ49" s="146" t="s">
        <v>9</v>
      </c>
      <c r="GA49" s="146" t="s">
        <v>9</v>
      </c>
      <c r="GB49" s="146" t="s">
        <v>9</v>
      </c>
      <c r="GC49" s="146" t="s">
        <v>9</v>
      </c>
      <c r="GD49" s="146" t="s">
        <v>9</v>
      </c>
      <c r="GE49" s="146" t="s">
        <v>9</v>
      </c>
      <c r="GF49" s="10"/>
      <c r="GG49" s="234" t="s">
        <v>9</v>
      </c>
      <c r="GI49" s="22" t="s">
        <v>14</v>
      </c>
      <c r="GJ49" s="145" t="s">
        <v>8</v>
      </c>
      <c r="GK49" s="145" t="s">
        <v>8</v>
      </c>
      <c r="GL49" s="145" t="s">
        <v>8</v>
      </c>
      <c r="GM49" s="145" t="s">
        <v>8</v>
      </c>
      <c r="GN49" s="145" t="s">
        <v>8</v>
      </c>
      <c r="GO49" s="145" t="s">
        <v>8</v>
      </c>
      <c r="GP49" s="145" t="s">
        <v>8</v>
      </c>
      <c r="GQ49" s="10"/>
      <c r="GR49" s="145" t="s">
        <v>8</v>
      </c>
      <c r="GT49" s="22" t="s">
        <v>14</v>
      </c>
      <c r="GU49" s="149" t="s">
        <v>7</v>
      </c>
      <c r="GV49" s="149" t="s">
        <v>7</v>
      </c>
      <c r="GW49" s="149" t="s">
        <v>7</v>
      </c>
      <c r="GX49" s="149" t="s">
        <v>7</v>
      </c>
      <c r="GY49" s="149" t="s">
        <v>7</v>
      </c>
      <c r="GZ49" s="149" t="s">
        <v>7</v>
      </c>
      <c r="HA49" s="144" t="s">
        <v>7</v>
      </c>
      <c r="HB49" s="10"/>
      <c r="HC49" s="144" t="s">
        <v>7</v>
      </c>
      <c r="HE49" s="22" t="s">
        <v>14</v>
      </c>
      <c r="HF49" s="195" t="s">
        <v>6</v>
      </c>
      <c r="HG49" s="195" t="s">
        <v>6</v>
      </c>
      <c r="HH49" s="195" t="s">
        <v>6</v>
      </c>
      <c r="HI49" s="195" t="s">
        <v>6</v>
      </c>
      <c r="HJ49" s="195" t="s">
        <v>6</v>
      </c>
      <c r="HK49" s="195" t="s">
        <v>6</v>
      </c>
      <c r="HL49" s="195" t="s">
        <v>6</v>
      </c>
      <c r="HM49" s="10"/>
      <c r="HN49" s="195" t="s">
        <v>6</v>
      </c>
      <c r="HP49" s="22" t="s">
        <v>14</v>
      </c>
      <c r="HQ49" s="197" t="s">
        <v>31</v>
      </c>
      <c r="HR49" s="197" t="s">
        <v>31</v>
      </c>
      <c r="HS49" s="197" t="s">
        <v>31</v>
      </c>
      <c r="HT49" s="197" t="s">
        <v>31</v>
      </c>
      <c r="HU49" s="197" t="s">
        <v>31</v>
      </c>
      <c r="HV49" s="197" t="s">
        <v>31</v>
      </c>
      <c r="HW49" s="197" t="s">
        <v>31</v>
      </c>
      <c r="HX49" s="10"/>
      <c r="HY49" s="197" t="s">
        <v>31</v>
      </c>
      <c r="IA49" s="22" t="s">
        <v>14</v>
      </c>
      <c r="IB49" s="155" t="s">
        <v>134</v>
      </c>
      <c r="IC49" s="155" t="s">
        <v>134</v>
      </c>
      <c r="ID49" s="155" t="s">
        <v>134</v>
      </c>
      <c r="IE49" s="155" t="s">
        <v>134</v>
      </c>
      <c r="IF49" s="155" t="s">
        <v>134</v>
      </c>
      <c r="IG49" s="155" t="s">
        <v>134</v>
      </c>
      <c r="IH49" s="155" t="s">
        <v>134</v>
      </c>
      <c r="II49" s="10"/>
      <c r="IJ49" s="155" t="s">
        <v>134</v>
      </c>
      <c r="IL49" s="22" t="s">
        <v>14</v>
      </c>
      <c r="IM49" s="150" t="s">
        <v>4</v>
      </c>
      <c r="IN49" s="150" t="s">
        <v>4</v>
      </c>
      <c r="IO49" s="150" t="s">
        <v>4</v>
      </c>
      <c r="IP49" s="150" t="s">
        <v>4</v>
      </c>
      <c r="IQ49" s="150" t="s">
        <v>4</v>
      </c>
      <c r="IR49" s="150" t="s">
        <v>4</v>
      </c>
      <c r="IS49" s="150" t="s">
        <v>4</v>
      </c>
      <c r="IT49" s="10"/>
      <c r="IU49" s="150" t="s">
        <v>4</v>
      </c>
      <c r="IW49" s="22" t="s">
        <v>14</v>
      </c>
      <c r="IX49" s="177" t="s">
        <v>3</v>
      </c>
      <c r="IY49" s="177" t="s">
        <v>3</v>
      </c>
      <c r="IZ49" s="177" t="s">
        <v>3</v>
      </c>
      <c r="JA49" s="177" t="s">
        <v>3</v>
      </c>
      <c r="JB49" s="177" t="s">
        <v>3</v>
      </c>
      <c r="JC49" s="177" t="s">
        <v>3</v>
      </c>
      <c r="JD49" s="177" t="s">
        <v>3</v>
      </c>
      <c r="JE49" s="10"/>
      <c r="JF49" s="177" t="s">
        <v>3</v>
      </c>
    </row>
    <row r="50" spans="2:266" ht="15.75" thickBot="1" x14ac:dyDescent="0.3">
      <c r="B50" s="11" t="s">
        <v>0</v>
      </c>
      <c r="C50" s="143">
        <v>6</v>
      </c>
      <c r="D50" s="231">
        <v>135</v>
      </c>
      <c r="E50" s="143">
        <v>16</v>
      </c>
      <c r="F50" s="143">
        <v>21</v>
      </c>
      <c r="G50" s="231">
        <v>96</v>
      </c>
      <c r="H50" s="231">
        <v>54</v>
      </c>
      <c r="I50" s="231">
        <v>112</v>
      </c>
      <c r="J50" s="240">
        <v>-17</v>
      </c>
      <c r="K50" s="178">
        <v>354</v>
      </c>
      <c r="L50" t="s">
        <v>0</v>
      </c>
      <c r="M50" s="8"/>
      <c r="N50" s="231">
        <v>6</v>
      </c>
      <c r="O50" s="231">
        <v>99</v>
      </c>
      <c r="P50" s="143">
        <v>11</v>
      </c>
      <c r="Q50" s="143">
        <v>16</v>
      </c>
      <c r="R50" s="231">
        <v>272</v>
      </c>
      <c r="S50" s="231">
        <v>170</v>
      </c>
      <c r="T50" s="231">
        <v>133</v>
      </c>
      <c r="U50" s="240">
        <v>868</v>
      </c>
      <c r="V50" s="231">
        <v>653</v>
      </c>
      <c r="W50" t="s">
        <v>0</v>
      </c>
      <c r="X50" s="8"/>
      <c r="Y50" s="143">
        <v>135</v>
      </c>
      <c r="Z50" s="143">
        <v>99</v>
      </c>
      <c r="AA50" s="143">
        <v>148</v>
      </c>
      <c r="AB50" s="143">
        <v>172</v>
      </c>
      <c r="AC50" s="231">
        <v>82</v>
      </c>
      <c r="AD50" s="143">
        <v>61</v>
      </c>
      <c r="AE50" s="143">
        <v>44</v>
      </c>
      <c r="AF50" s="240">
        <v>98</v>
      </c>
      <c r="AG50" s="143">
        <v>577</v>
      </c>
      <c r="AH50" t="s">
        <v>0</v>
      </c>
      <c r="AI50" s="8"/>
      <c r="AJ50" s="231">
        <v>16</v>
      </c>
      <c r="AK50" s="231">
        <v>11</v>
      </c>
      <c r="AL50" s="231">
        <v>148</v>
      </c>
      <c r="AM50" s="143">
        <v>6</v>
      </c>
      <c r="AN50" s="231">
        <v>101</v>
      </c>
      <c r="AO50" s="231">
        <v>62</v>
      </c>
      <c r="AP50" s="231">
        <v>69</v>
      </c>
      <c r="AQ50" s="240">
        <v>135</v>
      </c>
      <c r="AR50" s="231">
        <v>401</v>
      </c>
      <c r="AS50" t="s">
        <v>0</v>
      </c>
      <c r="AT50" s="8"/>
      <c r="AU50" s="231">
        <v>21</v>
      </c>
      <c r="AV50" s="231">
        <v>16</v>
      </c>
      <c r="AW50" s="231">
        <v>172</v>
      </c>
      <c r="AX50" s="231">
        <v>6</v>
      </c>
      <c r="AY50" s="231">
        <v>116</v>
      </c>
      <c r="AZ50" s="231">
        <v>72</v>
      </c>
      <c r="BA50" s="231">
        <v>80</v>
      </c>
      <c r="BB50" s="240">
        <v>1377</v>
      </c>
      <c r="BC50" s="231">
        <v>483</v>
      </c>
      <c r="BE50" s="8"/>
      <c r="BF50" s="143">
        <v>96</v>
      </c>
      <c r="BG50" s="143">
        <v>272</v>
      </c>
      <c r="BH50" s="143">
        <v>82</v>
      </c>
      <c r="BI50" s="143">
        <v>101</v>
      </c>
      <c r="BJ50" s="143">
        <v>116</v>
      </c>
      <c r="BK50" s="143">
        <v>63</v>
      </c>
      <c r="BL50" s="143">
        <v>58</v>
      </c>
      <c r="BM50" s="240">
        <v>-940</v>
      </c>
      <c r="BN50" s="143">
        <v>788</v>
      </c>
      <c r="BP50" s="8"/>
      <c r="BQ50" s="143">
        <v>54</v>
      </c>
      <c r="BR50" s="143">
        <v>170</v>
      </c>
      <c r="BS50" s="231">
        <v>61</v>
      </c>
      <c r="BT50" s="143">
        <v>62</v>
      </c>
      <c r="BU50" s="143">
        <v>72</v>
      </c>
      <c r="BV50" s="231">
        <v>63</v>
      </c>
      <c r="BW50" s="231">
        <v>4</v>
      </c>
      <c r="BX50" s="240">
        <v>-194</v>
      </c>
      <c r="BY50" s="143">
        <v>230</v>
      </c>
      <c r="CA50" s="8"/>
      <c r="CB50" s="143">
        <v>112</v>
      </c>
      <c r="CC50" s="143">
        <v>133</v>
      </c>
      <c r="CD50" s="231">
        <v>44</v>
      </c>
      <c r="CE50" s="143">
        <v>69</v>
      </c>
      <c r="CF50" s="231">
        <v>58</v>
      </c>
      <c r="CG50" s="143">
        <v>4</v>
      </c>
      <c r="CH50" s="143">
        <v>80</v>
      </c>
      <c r="CI50" s="240">
        <v>-1327</v>
      </c>
      <c r="CJ50" s="143">
        <v>296</v>
      </c>
      <c r="CM50" s="11"/>
      <c r="CN50" s="229"/>
      <c r="CO50" s="229"/>
      <c r="CP50" s="229"/>
      <c r="CQ50" s="229"/>
      <c r="CR50" s="229"/>
      <c r="CS50" s="229"/>
      <c r="CT50" s="229"/>
      <c r="CU50" s="240"/>
      <c r="CV50" s="236"/>
      <c r="CX50" s="11"/>
      <c r="CY50" s="229"/>
      <c r="CZ50" s="229"/>
      <c r="DA50" s="229"/>
      <c r="DB50" s="229"/>
      <c r="DC50" s="229"/>
      <c r="DD50" s="229"/>
      <c r="DE50" s="229"/>
      <c r="DF50" s="240"/>
      <c r="DG50" s="229"/>
      <c r="DI50" s="11"/>
      <c r="DJ50" s="229"/>
      <c r="DK50" s="229"/>
      <c r="DL50" s="229"/>
      <c r="DM50" s="229"/>
      <c r="DN50" s="229"/>
      <c r="DO50" s="229"/>
      <c r="DP50" s="229"/>
      <c r="DQ50" s="240"/>
      <c r="DR50" s="229"/>
      <c r="DT50" s="11"/>
      <c r="DU50" s="229"/>
      <c r="DV50" s="229"/>
      <c r="DW50" s="229"/>
      <c r="DX50" s="229"/>
      <c r="DY50" s="229"/>
      <c r="DZ50" s="229"/>
      <c r="EA50" s="229"/>
      <c r="EB50" s="240"/>
      <c r="EC50" s="229"/>
      <c r="EE50" s="11"/>
      <c r="EF50" s="229"/>
      <c r="EG50" s="229"/>
      <c r="EH50" s="229"/>
      <c r="EI50" s="229"/>
      <c r="EJ50" s="229"/>
      <c r="EK50" s="229"/>
      <c r="EL50" s="229"/>
      <c r="EM50" s="240"/>
      <c r="EN50" s="229"/>
      <c r="EP50" s="11"/>
      <c r="EQ50" s="229"/>
      <c r="ER50" s="229"/>
      <c r="ES50" s="229"/>
      <c r="ET50" s="229"/>
      <c r="EU50" s="229"/>
      <c r="EV50" s="229"/>
      <c r="EW50" s="229"/>
      <c r="EX50" s="240"/>
      <c r="EY50" s="229"/>
      <c r="FA50" s="11"/>
      <c r="FB50" s="229"/>
      <c r="FC50" s="229"/>
      <c r="FD50" s="229"/>
      <c r="FE50" s="229"/>
      <c r="FF50" s="229"/>
      <c r="FG50" s="229"/>
      <c r="FH50" s="229"/>
      <c r="FI50" s="240"/>
      <c r="FJ50" s="229"/>
      <c r="FL50" s="11"/>
      <c r="FM50" s="229"/>
      <c r="FN50" s="229"/>
      <c r="FO50" s="229"/>
      <c r="FP50" s="229"/>
      <c r="FQ50" s="229"/>
      <c r="FR50" s="229"/>
      <c r="FS50" s="229"/>
      <c r="FT50" s="240"/>
      <c r="FU50" s="229"/>
      <c r="FX50" s="11"/>
      <c r="FY50" s="229"/>
      <c r="FZ50" s="229"/>
      <c r="GA50" s="229"/>
      <c r="GB50" s="229"/>
      <c r="GC50" s="229"/>
      <c r="GD50" s="229"/>
      <c r="GE50" s="229"/>
      <c r="GF50" s="240"/>
      <c r="GG50" s="236"/>
      <c r="GI50" s="11"/>
      <c r="GJ50" s="229"/>
      <c r="GK50" s="229"/>
      <c r="GL50" s="229"/>
      <c r="GM50" s="229"/>
      <c r="GN50" s="229"/>
      <c r="GO50" s="229"/>
      <c r="GP50" s="229"/>
      <c r="GQ50" s="240"/>
      <c r="GR50" s="229"/>
      <c r="GT50" s="11"/>
      <c r="GU50" s="229"/>
      <c r="GV50" s="229"/>
      <c r="GW50" s="229"/>
      <c r="GX50" s="229"/>
      <c r="GY50" s="229"/>
      <c r="GZ50" s="229"/>
      <c r="HA50" s="229"/>
      <c r="HB50" s="240"/>
      <c r="HC50" s="229"/>
      <c r="HE50" s="11"/>
      <c r="HF50" s="229"/>
      <c r="HG50" s="229"/>
      <c r="HH50" s="229"/>
      <c r="HI50" s="229"/>
      <c r="HJ50" s="229"/>
      <c r="HK50" s="229"/>
      <c r="HL50" s="229"/>
      <c r="HM50" s="240"/>
      <c r="HN50" s="229"/>
      <c r="HP50" s="11" t="s">
        <v>0</v>
      </c>
      <c r="HQ50" s="229"/>
      <c r="HR50" s="229"/>
      <c r="HS50" s="229"/>
      <c r="HT50" s="229"/>
      <c r="HU50" s="229"/>
      <c r="HV50" s="229"/>
      <c r="HW50" s="229"/>
      <c r="HX50" s="240"/>
      <c r="HY50" s="229"/>
      <c r="IA50" s="11"/>
      <c r="IB50" s="229"/>
      <c r="IC50" s="229"/>
      <c r="ID50" s="229"/>
      <c r="IE50" s="229"/>
      <c r="IF50" s="229"/>
      <c r="IG50" s="229"/>
      <c r="IH50" s="229"/>
      <c r="II50" s="240"/>
      <c r="IJ50" s="229"/>
      <c r="IL50" s="11"/>
      <c r="IM50" s="229"/>
      <c r="IN50" s="229"/>
      <c r="IO50" s="229"/>
      <c r="IP50" s="229"/>
      <c r="IQ50" s="229"/>
      <c r="IR50" s="229"/>
      <c r="IS50" s="229"/>
      <c r="IT50" s="240"/>
      <c r="IU50" s="229"/>
      <c r="IW50" s="11"/>
      <c r="IX50" s="229"/>
      <c r="IY50" s="229"/>
      <c r="IZ50" s="229"/>
      <c r="JA50" s="229"/>
      <c r="JB50" s="229"/>
      <c r="JC50" s="229"/>
      <c r="JD50" s="229"/>
      <c r="JE50" s="240"/>
      <c r="JF50" s="229"/>
    </row>
    <row r="51" spans="2:266" ht="15.75" thickBot="1" x14ac:dyDescent="0.3">
      <c r="B51" s="11"/>
      <c r="C51" s="10"/>
      <c r="D51" s="10"/>
      <c r="E51" s="10"/>
      <c r="F51" s="10"/>
      <c r="G51" s="10"/>
      <c r="H51" s="10"/>
      <c r="I51" s="10"/>
      <c r="J51" s="10" t="s">
        <v>0</v>
      </c>
      <c r="K51" s="9"/>
      <c r="M51" s="11"/>
      <c r="N51" s="10"/>
      <c r="O51" s="10"/>
      <c r="P51" s="10"/>
      <c r="Q51" s="10" t="s">
        <v>0</v>
      </c>
      <c r="R51" s="10"/>
      <c r="S51" s="10"/>
      <c r="T51" s="10"/>
      <c r="U51" s="10" t="s">
        <v>0</v>
      </c>
      <c r="V51" s="9"/>
      <c r="X51" s="11"/>
      <c r="Y51" s="10"/>
      <c r="Z51" s="10"/>
      <c r="AA51" s="10"/>
      <c r="AB51" s="10"/>
      <c r="AC51" s="10"/>
      <c r="AD51" s="10"/>
      <c r="AE51" s="10"/>
      <c r="AF51" s="10" t="s">
        <v>0</v>
      </c>
      <c r="AG51" s="9"/>
      <c r="AI51" s="11"/>
      <c r="AJ51" s="10"/>
      <c r="AK51" s="10"/>
      <c r="AL51" s="10"/>
      <c r="AM51" s="10"/>
      <c r="AN51" s="10"/>
      <c r="AO51" s="10"/>
      <c r="AP51" s="10"/>
      <c r="AQ51" s="10" t="s">
        <v>0</v>
      </c>
      <c r="AR51" s="9"/>
      <c r="AT51" s="11"/>
      <c r="AU51" s="10"/>
      <c r="AV51" s="10"/>
      <c r="AW51" s="10"/>
      <c r="AX51" s="10"/>
      <c r="AY51" s="10"/>
      <c r="AZ51" s="10"/>
      <c r="BA51" s="10"/>
      <c r="BB51" s="10" t="s">
        <v>0</v>
      </c>
      <c r="BC51" s="9"/>
      <c r="BE51" s="11"/>
      <c r="BF51" s="10"/>
      <c r="BG51" s="10"/>
      <c r="BH51" s="10"/>
      <c r="BI51" s="10"/>
      <c r="BJ51" s="10"/>
      <c r="BK51" s="10"/>
      <c r="BL51" s="10"/>
      <c r="BM51" s="10" t="s">
        <v>0</v>
      </c>
      <c r="BN51" s="9"/>
      <c r="BP51" s="11"/>
      <c r="BQ51" s="10"/>
      <c r="BR51" s="10"/>
      <c r="BS51" s="10"/>
      <c r="BT51" s="10"/>
      <c r="BU51" s="10"/>
      <c r="BV51" s="10"/>
      <c r="BW51" s="10"/>
      <c r="BX51" s="10" t="s">
        <v>0</v>
      </c>
      <c r="BY51" s="9"/>
      <c r="CA51" s="11"/>
      <c r="CB51" s="10" t="s">
        <v>0</v>
      </c>
      <c r="CC51" s="10"/>
      <c r="CD51" s="10"/>
      <c r="CE51" s="10"/>
      <c r="CF51" s="10"/>
      <c r="CG51" s="10"/>
      <c r="CH51" s="10"/>
      <c r="CI51" s="10" t="s">
        <v>0</v>
      </c>
      <c r="CJ51" s="9"/>
      <c r="CM51" s="11"/>
      <c r="CN51" s="10"/>
      <c r="CO51" s="10"/>
      <c r="CP51" s="10"/>
      <c r="CQ51" s="10"/>
      <c r="CR51" s="10"/>
      <c r="CS51" s="10"/>
      <c r="CT51" s="10"/>
      <c r="CU51" s="10" t="s">
        <v>0</v>
      </c>
      <c r="CV51" s="9"/>
      <c r="CX51" s="11"/>
      <c r="CY51" s="10"/>
      <c r="CZ51" s="10"/>
      <c r="DA51" s="10"/>
      <c r="DB51" s="10" t="s">
        <v>0</v>
      </c>
      <c r="DC51" s="10"/>
      <c r="DD51" s="10"/>
      <c r="DE51" s="10"/>
      <c r="DF51" s="10" t="s">
        <v>0</v>
      </c>
      <c r="DG51" s="9"/>
      <c r="DI51" s="11"/>
      <c r="DJ51" s="10"/>
      <c r="DK51" s="10"/>
      <c r="DL51" s="10"/>
      <c r="DM51" s="10"/>
      <c r="DN51" s="10"/>
      <c r="DO51" s="10"/>
      <c r="DP51" s="10"/>
      <c r="DQ51" s="10" t="s">
        <v>0</v>
      </c>
      <c r="DR51" s="9"/>
      <c r="DT51" s="11"/>
      <c r="DU51" s="10"/>
      <c r="DV51" s="10"/>
      <c r="DW51" s="10"/>
      <c r="DX51" s="10"/>
      <c r="DY51" s="10"/>
      <c r="DZ51" s="10"/>
      <c r="EA51" s="10"/>
      <c r="EB51" s="10" t="s">
        <v>0</v>
      </c>
      <c r="EC51" s="9"/>
      <c r="EE51" s="11"/>
      <c r="EF51" s="10"/>
      <c r="EG51" s="10"/>
      <c r="EH51" s="10"/>
      <c r="EI51" s="10"/>
      <c r="EJ51" s="10"/>
      <c r="EK51" s="10"/>
      <c r="EL51" s="10"/>
      <c r="EM51" s="10" t="s">
        <v>0</v>
      </c>
      <c r="EN51" s="9"/>
      <c r="EP51" s="11"/>
      <c r="EQ51" s="10"/>
      <c r="ER51" s="10"/>
      <c r="ES51" s="10"/>
      <c r="ET51" s="10"/>
      <c r="EU51" s="10"/>
      <c r="EV51" s="10"/>
      <c r="EW51" s="10"/>
      <c r="EX51" s="10" t="s">
        <v>0</v>
      </c>
      <c r="EY51" s="9"/>
      <c r="FA51" s="11"/>
      <c r="FB51" s="10"/>
      <c r="FC51" s="10"/>
      <c r="FD51" s="10"/>
      <c r="FE51" s="10"/>
      <c r="FF51" s="10"/>
      <c r="FG51" s="10"/>
      <c r="FH51" s="10"/>
      <c r="FI51" s="10" t="s">
        <v>0</v>
      </c>
      <c r="FJ51" s="9"/>
      <c r="FL51" s="11"/>
      <c r="FM51" s="10" t="s">
        <v>0</v>
      </c>
      <c r="FN51" s="10"/>
      <c r="FO51" s="10"/>
      <c r="FP51" s="10"/>
      <c r="FQ51" s="10"/>
      <c r="FR51" s="10"/>
      <c r="FS51" s="10"/>
      <c r="FT51" s="10" t="s">
        <v>0</v>
      </c>
      <c r="FU51" s="9"/>
      <c r="FX51" s="11"/>
      <c r="FY51" s="10"/>
      <c r="FZ51" s="10"/>
      <c r="GA51" s="10"/>
      <c r="GB51" s="10"/>
      <c r="GC51" s="10"/>
      <c r="GD51" s="10"/>
      <c r="GE51" s="10"/>
      <c r="GF51" s="10" t="s">
        <v>0</v>
      </c>
      <c r="GG51" s="9"/>
      <c r="GI51" s="11"/>
      <c r="GJ51" s="10"/>
      <c r="GK51" s="10"/>
      <c r="GL51" s="10"/>
      <c r="GM51" s="10" t="s">
        <v>0</v>
      </c>
      <c r="GN51" s="10"/>
      <c r="GO51" s="10"/>
      <c r="GP51" s="10"/>
      <c r="GQ51" s="10" t="s">
        <v>0</v>
      </c>
      <c r="GR51" s="9"/>
      <c r="GT51" s="11"/>
      <c r="GU51" s="10"/>
      <c r="GV51" s="10"/>
      <c r="GW51" s="10"/>
      <c r="GX51" s="10"/>
      <c r="GY51" s="10"/>
      <c r="GZ51" s="10"/>
      <c r="HA51" s="10"/>
      <c r="HB51" s="10" t="s">
        <v>0</v>
      </c>
      <c r="HC51" s="9"/>
      <c r="HE51" s="11"/>
      <c r="HF51" s="10"/>
      <c r="HG51" s="10"/>
      <c r="HH51" s="10"/>
      <c r="HI51" s="10"/>
      <c r="HJ51" s="10"/>
      <c r="HK51" s="10"/>
      <c r="HL51" s="10"/>
      <c r="HM51" s="10" t="s">
        <v>0</v>
      </c>
      <c r="HN51" s="9"/>
      <c r="HP51" s="11"/>
      <c r="HQ51" s="10"/>
      <c r="HR51" s="10"/>
      <c r="HS51" s="10"/>
      <c r="HT51" s="10"/>
      <c r="HU51" s="10"/>
      <c r="HV51" s="10"/>
      <c r="HW51" s="10"/>
      <c r="HX51" s="10" t="s">
        <v>0</v>
      </c>
      <c r="HY51" s="9"/>
      <c r="IA51" s="11"/>
      <c r="IB51" s="10"/>
      <c r="IC51" s="10"/>
      <c r="ID51" s="10"/>
      <c r="IE51" s="10"/>
      <c r="IF51" s="10"/>
      <c r="IG51" s="10"/>
      <c r="IH51" s="10"/>
      <c r="II51" s="10" t="s">
        <v>0</v>
      </c>
      <c r="IJ51" s="9"/>
      <c r="IL51" s="11"/>
      <c r="IM51" s="10"/>
      <c r="IN51" s="10"/>
      <c r="IO51" s="10"/>
      <c r="IP51" s="10"/>
      <c r="IQ51" s="10"/>
      <c r="IR51" s="10"/>
      <c r="IS51" s="10"/>
      <c r="IT51" s="10" t="s">
        <v>0</v>
      </c>
      <c r="IU51" s="9"/>
      <c r="IW51" s="11"/>
      <c r="IX51" s="10" t="s">
        <v>0</v>
      </c>
      <c r="IY51" s="10"/>
      <c r="IZ51" s="10"/>
      <c r="JA51" s="10"/>
      <c r="JB51" s="10"/>
      <c r="JC51" s="10"/>
      <c r="JD51" s="10"/>
      <c r="JE51" s="10" t="s">
        <v>0</v>
      </c>
      <c r="JF51" s="9"/>
    </row>
    <row r="52" spans="2:266" ht="15.75" thickBot="1" x14ac:dyDescent="0.3">
      <c r="B52" s="11"/>
      <c r="C52" s="27" t="s">
        <v>8</v>
      </c>
      <c r="D52" s="19" t="s">
        <v>7</v>
      </c>
      <c r="E52" s="18" t="s">
        <v>6</v>
      </c>
      <c r="F52" s="199" t="s">
        <v>31</v>
      </c>
      <c r="G52" s="17" t="s">
        <v>5</v>
      </c>
      <c r="H52" s="16" t="s">
        <v>4</v>
      </c>
      <c r="I52" s="14" t="s">
        <v>3</v>
      </c>
      <c r="J52" s="10"/>
      <c r="K52" s="228" t="s">
        <v>151</v>
      </c>
      <c r="M52" s="11"/>
      <c r="N52" s="21" t="s">
        <v>9</v>
      </c>
      <c r="O52" s="19" t="s">
        <v>7</v>
      </c>
      <c r="P52" s="18" t="s">
        <v>6</v>
      </c>
      <c r="Q52" s="199" t="s">
        <v>31</v>
      </c>
      <c r="R52" s="17" t="s">
        <v>5</v>
      </c>
      <c r="S52" s="16" t="s">
        <v>4</v>
      </c>
      <c r="T52" s="14" t="s">
        <v>3</v>
      </c>
      <c r="U52" s="10"/>
      <c r="V52" s="228" t="s">
        <v>145</v>
      </c>
      <c r="X52" s="11"/>
      <c r="Y52" s="21" t="s">
        <v>9</v>
      </c>
      <c r="Z52" s="27" t="s">
        <v>8</v>
      </c>
      <c r="AA52" s="18" t="s">
        <v>6</v>
      </c>
      <c r="AB52" s="199" t="s">
        <v>31</v>
      </c>
      <c r="AC52" s="17" t="s">
        <v>5</v>
      </c>
      <c r="AD52" s="16" t="s">
        <v>4</v>
      </c>
      <c r="AE52" s="14" t="s">
        <v>3</v>
      </c>
      <c r="AF52" s="10"/>
      <c r="AG52" s="228" t="s">
        <v>142</v>
      </c>
      <c r="AI52" s="11"/>
      <c r="AJ52" s="21" t="s">
        <v>9</v>
      </c>
      <c r="AK52" s="27" t="s">
        <v>8</v>
      </c>
      <c r="AL52" s="19" t="s">
        <v>7</v>
      </c>
      <c r="AM52" s="199" t="s">
        <v>31</v>
      </c>
      <c r="AN52" s="17" t="s">
        <v>5</v>
      </c>
      <c r="AO52" s="16" t="s">
        <v>4</v>
      </c>
      <c r="AP52" s="14" t="s">
        <v>3</v>
      </c>
      <c r="AQ52" s="10"/>
      <c r="AR52" s="228" t="s">
        <v>148</v>
      </c>
      <c r="AT52" s="11"/>
      <c r="AU52" s="21" t="s">
        <v>9</v>
      </c>
      <c r="AV52" s="27" t="s">
        <v>8</v>
      </c>
      <c r="AW52" s="19" t="s">
        <v>7</v>
      </c>
      <c r="AX52" s="18" t="s">
        <v>6</v>
      </c>
      <c r="AY52" s="17" t="s">
        <v>5</v>
      </c>
      <c r="AZ52" s="16" t="s">
        <v>4</v>
      </c>
      <c r="BA52" s="14" t="s">
        <v>3</v>
      </c>
      <c r="BB52" s="10"/>
      <c r="BC52" s="228" t="s">
        <v>142</v>
      </c>
      <c r="BE52" s="11"/>
      <c r="BF52" s="21" t="s">
        <v>9</v>
      </c>
      <c r="BG52" s="27" t="s">
        <v>8</v>
      </c>
      <c r="BH52" s="19" t="s">
        <v>7</v>
      </c>
      <c r="BI52" s="18" t="s">
        <v>6</v>
      </c>
      <c r="BJ52" s="199" t="s">
        <v>31</v>
      </c>
      <c r="BK52" s="16" t="s">
        <v>4</v>
      </c>
      <c r="BL52" s="14" t="s">
        <v>3</v>
      </c>
      <c r="BM52" s="10"/>
      <c r="BN52" s="228" t="s">
        <v>151</v>
      </c>
      <c r="BP52" s="11"/>
      <c r="BQ52" s="21" t="s">
        <v>9</v>
      </c>
      <c r="BR52" s="27" t="s">
        <v>8</v>
      </c>
      <c r="BS52" s="19" t="s">
        <v>7</v>
      </c>
      <c r="BT52" s="18" t="s">
        <v>6</v>
      </c>
      <c r="BU52" s="199" t="s">
        <v>31</v>
      </c>
      <c r="BV52" s="17" t="s">
        <v>5</v>
      </c>
      <c r="BW52" s="14" t="s">
        <v>3</v>
      </c>
      <c r="BX52" s="10"/>
      <c r="BY52" s="228" t="s">
        <v>148</v>
      </c>
      <c r="CA52" s="11"/>
      <c r="CB52" s="21" t="s">
        <v>9</v>
      </c>
      <c r="CC52" s="27" t="s">
        <v>8</v>
      </c>
      <c r="CD52" s="19" t="s">
        <v>7</v>
      </c>
      <c r="CE52" s="18" t="s">
        <v>6</v>
      </c>
      <c r="CF52" s="17" t="s">
        <v>5</v>
      </c>
      <c r="CG52" s="16" t="s">
        <v>4</v>
      </c>
      <c r="CH52" s="199" t="s">
        <v>31</v>
      </c>
      <c r="CI52" s="10"/>
      <c r="CJ52" s="228" t="s">
        <v>145</v>
      </c>
      <c r="CM52" s="11"/>
      <c r="CN52" s="27" t="s">
        <v>8</v>
      </c>
      <c r="CO52" s="19" t="s">
        <v>7</v>
      </c>
      <c r="CP52" s="18" t="s">
        <v>6</v>
      </c>
      <c r="CQ52" s="199" t="s">
        <v>31</v>
      </c>
      <c r="CR52" s="17" t="s">
        <v>5</v>
      </c>
      <c r="CS52" s="16" t="s">
        <v>4</v>
      </c>
      <c r="CT52" s="14" t="s">
        <v>3</v>
      </c>
      <c r="CU52" s="10"/>
      <c r="CV52" s="228"/>
      <c r="CX52" s="11"/>
      <c r="CY52" s="21" t="s">
        <v>9</v>
      </c>
      <c r="CZ52" s="19" t="s">
        <v>7</v>
      </c>
      <c r="DA52" s="18" t="s">
        <v>6</v>
      </c>
      <c r="DB52" s="199" t="s">
        <v>31</v>
      </c>
      <c r="DC52" s="17" t="s">
        <v>5</v>
      </c>
      <c r="DD52" s="16" t="s">
        <v>4</v>
      </c>
      <c r="DE52" s="14" t="s">
        <v>3</v>
      </c>
      <c r="DF52" s="10"/>
      <c r="DG52" s="228"/>
      <c r="DI52" s="11"/>
      <c r="DJ52" s="21" t="s">
        <v>9</v>
      </c>
      <c r="DK52" s="27" t="s">
        <v>8</v>
      </c>
      <c r="DL52" s="18" t="s">
        <v>6</v>
      </c>
      <c r="DM52" s="199" t="s">
        <v>31</v>
      </c>
      <c r="DN52" s="17" t="s">
        <v>5</v>
      </c>
      <c r="DO52" s="16" t="s">
        <v>4</v>
      </c>
      <c r="DP52" s="14" t="s">
        <v>3</v>
      </c>
      <c r="DQ52" s="10"/>
      <c r="DR52" s="228"/>
      <c r="DT52" s="11"/>
      <c r="DU52" s="21" t="s">
        <v>9</v>
      </c>
      <c r="DV52" s="27" t="s">
        <v>8</v>
      </c>
      <c r="DW52" s="19" t="s">
        <v>7</v>
      </c>
      <c r="DX52" s="199" t="s">
        <v>31</v>
      </c>
      <c r="DY52" s="17" t="s">
        <v>5</v>
      </c>
      <c r="DZ52" s="16" t="s">
        <v>4</v>
      </c>
      <c r="EA52" s="14" t="s">
        <v>3</v>
      </c>
      <c r="EB52" s="10"/>
      <c r="EC52" s="228"/>
      <c r="EE52" s="11"/>
      <c r="EF52" s="21" t="s">
        <v>9</v>
      </c>
      <c r="EG52" s="27" t="s">
        <v>8</v>
      </c>
      <c r="EH52" s="19" t="s">
        <v>7</v>
      </c>
      <c r="EI52" s="18" t="s">
        <v>6</v>
      </c>
      <c r="EJ52" s="17" t="s">
        <v>5</v>
      </c>
      <c r="EK52" s="16" t="s">
        <v>4</v>
      </c>
      <c r="EL52" s="14" t="s">
        <v>3</v>
      </c>
      <c r="EM52" s="10"/>
      <c r="EN52" s="228"/>
      <c r="EP52" s="11"/>
      <c r="EQ52" s="21" t="s">
        <v>9</v>
      </c>
      <c r="ER52" s="27" t="s">
        <v>8</v>
      </c>
      <c r="ES52" s="19" t="s">
        <v>7</v>
      </c>
      <c r="ET52" s="18" t="s">
        <v>6</v>
      </c>
      <c r="EU52" s="199" t="s">
        <v>31</v>
      </c>
      <c r="EV52" s="16" t="s">
        <v>4</v>
      </c>
      <c r="EW52" s="14" t="s">
        <v>3</v>
      </c>
      <c r="EX52" s="10"/>
      <c r="EY52" s="228"/>
      <c r="FA52" s="11"/>
      <c r="FB52" s="21" t="s">
        <v>9</v>
      </c>
      <c r="FC52" s="27" t="s">
        <v>8</v>
      </c>
      <c r="FD52" s="19" t="s">
        <v>7</v>
      </c>
      <c r="FE52" s="18" t="s">
        <v>6</v>
      </c>
      <c r="FF52" s="199" t="s">
        <v>31</v>
      </c>
      <c r="FG52" s="17" t="s">
        <v>5</v>
      </c>
      <c r="FH52" s="14" t="s">
        <v>3</v>
      </c>
      <c r="FI52" s="10"/>
      <c r="FJ52" s="228"/>
      <c r="FL52" s="11"/>
      <c r="FM52" s="21" t="s">
        <v>9</v>
      </c>
      <c r="FN52" s="27" t="s">
        <v>8</v>
      </c>
      <c r="FO52" s="19" t="s">
        <v>7</v>
      </c>
      <c r="FP52" s="18" t="s">
        <v>6</v>
      </c>
      <c r="FQ52" s="17" t="s">
        <v>5</v>
      </c>
      <c r="FR52" s="16" t="s">
        <v>4</v>
      </c>
      <c r="FS52" s="199" t="s">
        <v>31</v>
      </c>
      <c r="FT52" s="10"/>
      <c r="FU52" s="228"/>
      <c r="FX52" s="11"/>
      <c r="FY52" s="27" t="s">
        <v>8</v>
      </c>
      <c r="FZ52" s="19" t="s">
        <v>7</v>
      </c>
      <c r="GA52" s="18" t="s">
        <v>6</v>
      </c>
      <c r="GB52" s="199" t="s">
        <v>31</v>
      </c>
      <c r="GC52" s="17" t="s">
        <v>5</v>
      </c>
      <c r="GD52" s="16" t="s">
        <v>4</v>
      </c>
      <c r="GE52" s="14" t="s">
        <v>3</v>
      </c>
      <c r="GF52" s="10"/>
      <c r="GG52" s="228"/>
      <c r="GI52" s="11"/>
      <c r="GJ52" s="21" t="s">
        <v>9</v>
      </c>
      <c r="GK52" s="19" t="s">
        <v>7</v>
      </c>
      <c r="GL52" s="18" t="s">
        <v>6</v>
      </c>
      <c r="GM52" s="199" t="s">
        <v>31</v>
      </c>
      <c r="GN52" s="17" t="s">
        <v>5</v>
      </c>
      <c r="GO52" s="16" t="s">
        <v>4</v>
      </c>
      <c r="GP52" s="14" t="s">
        <v>3</v>
      </c>
      <c r="GQ52" s="10"/>
      <c r="GR52" s="228"/>
      <c r="GT52" s="11"/>
      <c r="GU52" s="21" t="s">
        <v>9</v>
      </c>
      <c r="GV52" s="27" t="s">
        <v>8</v>
      </c>
      <c r="GW52" s="18" t="s">
        <v>6</v>
      </c>
      <c r="GX52" s="199" t="s">
        <v>31</v>
      </c>
      <c r="GY52" s="17" t="s">
        <v>5</v>
      </c>
      <c r="GZ52" s="16" t="s">
        <v>4</v>
      </c>
      <c r="HA52" s="14" t="s">
        <v>3</v>
      </c>
      <c r="HB52" s="10"/>
      <c r="HC52" s="228"/>
      <c r="HE52" s="11"/>
      <c r="HF52" s="21" t="s">
        <v>9</v>
      </c>
      <c r="HG52" s="27" t="s">
        <v>8</v>
      </c>
      <c r="HH52" s="19" t="s">
        <v>7</v>
      </c>
      <c r="HI52" s="199" t="s">
        <v>31</v>
      </c>
      <c r="HJ52" s="17" t="s">
        <v>5</v>
      </c>
      <c r="HK52" s="16" t="s">
        <v>4</v>
      </c>
      <c r="HL52" s="14" t="s">
        <v>3</v>
      </c>
      <c r="HM52" s="10"/>
      <c r="HN52" s="228"/>
      <c r="HP52" s="11"/>
      <c r="HQ52" s="21" t="s">
        <v>9</v>
      </c>
      <c r="HR52" s="27" t="s">
        <v>8</v>
      </c>
      <c r="HS52" s="19" t="s">
        <v>7</v>
      </c>
      <c r="HT52" s="18" t="s">
        <v>6</v>
      </c>
      <c r="HU52" s="17" t="s">
        <v>5</v>
      </c>
      <c r="HV52" s="16" t="s">
        <v>4</v>
      </c>
      <c r="HW52" s="14" t="s">
        <v>3</v>
      </c>
      <c r="HX52" s="10"/>
      <c r="HY52" s="228"/>
      <c r="IA52" s="11"/>
      <c r="IB52" s="21" t="s">
        <v>9</v>
      </c>
      <c r="IC52" s="27" t="s">
        <v>8</v>
      </c>
      <c r="ID52" s="19" t="s">
        <v>7</v>
      </c>
      <c r="IE52" s="18" t="s">
        <v>6</v>
      </c>
      <c r="IF52" s="199" t="s">
        <v>31</v>
      </c>
      <c r="IG52" s="16" t="s">
        <v>4</v>
      </c>
      <c r="IH52" s="14" t="s">
        <v>3</v>
      </c>
      <c r="II52" s="10"/>
      <c r="IJ52" s="228"/>
      <c r="IL52" s="11"/>
      <c r="IM52" s="21" t="s">
        <v>9</v>
      </c>
      <c r="IN52" s="27" t="s">
        <v>8</v>
      </c>
      <c r="IO52" s="19" t="s">
        <v>7</v>
      </c>
      <c r="IP52" s="18" t="s">
        <v>6</v>
      </c>
      <c r="IQ52" s="199" t="s">
        <v>31</v>
      </c>
      <c r="IR52" s="17" t="s">
        <v>5</v>
      </c>
      <c r="IS52" s="14" t="s">
        <v>3</v>
      </c>
      <c r="IT52" s="10"/>
      <c r="IU52" s="228"/>
      <c r="IW52" s="11"/>
      <c r="IX52" s="21" t="s">
        <v>9</v>
      </c>
      <c r="IY52" s="27" t="s">
        <v>8</v>
      </c>
      <c r="IZ52" s="19" t="s">
        <v>7</v>
      </c>
      <c r="JA52" s="18" t="s">
        <v>6</v>
      </c>
      <c r="JB52" s="17" t="s">
        <v>5</v>
      </c>
      <c r="JC52" s="16" t="s">
        <v>4</v>
      </c>
      <c r="JD52" s="199" t="s">
        <v>31</v>
      </c>
      <c r="JE52" s="10"/>
      <c r="JF52" s="228"/>
    </row>
    <row r="53" spans="2:266" ht="15.75" thickBot="1" x14ac:dyDescent="0.3">
      <c r="B53" s="22" t="s">
        <v>264</v>
      </c>
      <c r="C53" s="146" t="s">
        <v>9</v>
      </c>
      <c r="D53" s="146" t="s">
        <v>9</v>
      </c>
      <c r="E53" s="146" t="s">
        <v>9</v>
      </c>
      <c r="F53" s="146" t="s">
        <v>9</v>
      </c>
      <c r="G53" s="146" t="s">
        <v>9</v>
      </c>
      <c r="H53" s="146" t="s">
        <v>9</v>
      </c>
      <c r="I53" s="146" t="s">
        <v>9</v>
      </c>
      <c r="J53" s="10"/>
      <c r="K53" s="234" t="s">
        <v>9</v>
      </c>
      <c r="M53" s="22" t="s">
        <v>264</v>
      </c>
      <c r="N53" s="145" t="s">
        <v>8</v>
      </c>
      <c r="O53" s="145" t="s">
        <v>8</v>
      </c>
      <c r="P53" s="145" t="s">
        <v>8</v>
      </c>
      <c r="Q53" s="145" t="s">
        <v>8</v>
      </c>
      <c r="R53" s="145" t="s">
        <v>8</v>
      </c>
      <c r="S53" s="145" t="s">
        <v>8</v>
      </c>
      <c r="T53" s="145" t="s">
        <v>8</v>
      </c>
      <c r="U53" s="10"/>
      <c r="V53" s="145" t="s">
        <v>8</v>
      </c>
      <c r="X53" s="22" t="s">
        <v>264</v>
      </c>
      <c r="Y53" s="149" t="s">
        <v>7</v>
      </c>
      <c r="Z53" s="149" t="s">
        <v>7</v>
      </c>
      <c r="AA53" s="149" t="s">
        <v>7</v>
      </c>
      <c r="AB53" s="149" t="s">
        <v>7</v>
      </c>
      <c r="AC53" s="149" t="s">
        <v>7</v>
      </c>
      <c r="AD53" s="149" t="s">
        <v>7</v>
      </c>
      <c r="AE53" s="144" t="s">
        <v>7</v>
      </c>
      <c r="AF53" s="10"/>
      <c r="AG53" s="144" t="s">
        <v>7</v>
      </c>
      <c r="AI53" s="22" t="s">
        <v>264</v>
      </c>
      <c r="AJ53" s="195" t="s">
        <v>6</v>
      </c>
      <c r="AK53" s="195" t="s">
        <v>6</v>
      </c>
      <c r="AL53" s="195" t="s">
        <v>6</v>
      </c>
      <c r="AM53" s="195" t="s">
        <v>6</v>
      </c>
      <c r="AN53" s="195" t="s">
        <v>6</v>
      </c>
      <c r="AO53" s="195" t="s">
        <v>6</v>
      </c>
      <c r="AP53" s="195" t="s">
        <v>6</v>
      </c>
      <c r="AQ53" s="10"/>
      <c r="AR53" s="195" t="s">
        <v>6</v>
      </c>
      <c r="AT53" s="22" t="s">
        <v>264</v>
      </c>
      <c r="AU53" s="197" t="s">
        <v>31</v>
      </c>
      <c r="AV53" s="197" t="s">
        <v>31</v>
      </c>
      <c r="AW53" s="197" t="s">
        <v>31</v>
      </c>
      <c r="AX53" s="197" t="s">
        <v>31</v>
      </c>
      <c r="AY53" s="197" t="s">
        <v>31</v>
      </c>
      <c r="AZ53" s="197" t="s">
        <v>31</v>
      </c>
      <c r="BA53" s="197" t="s">
        <v>31</v>
      </c>
      <c r="BB53" s="10"/>
      <c r="BC53" s="197" t="s">
        <v>31</v>
      </c>
      <c r="BE53" s="22" t="s">
        <v>264</v>
      </c>
      <c r="BF53" s="155" t="s">
        <v>134</v>
      </c>
      <c r="BG53" s="155" t="s">
        <v>134</v>
      </c>
      <c r="BH53" s="155" t="s">
        <v>134</v>
      </c>
      <c r="BI53" s="155" t="s">
        <v>134</v>
      </c>
      <c r="BJ53" s="155" t="s">
        <v>134</v>
      </c>
      <c r="BK53" s="155" t="s">
        <v>134</v>
      </c>
      <c r="BL53" s="155" t="s">
        <v>134</v>
      </c>
      <c r="BM53" s="10"/>
      <c r="BN53" s="155" t="s">
        <v>134</v>
      </c>
      <c r="BP53" s="22" t="s">
        <v>264</v>
      </c>
      <c r="BQ53" s="150" t="s">
        <v>4</v>
      </c>
      <c r="BR53" s="150" t="s">
        <v>4</v>
      </c>
      <c r="BS53" s="150" t="s">
        <v>4</v>
      </c>
      <c r="BT53" s="150" t="s">
        <v>4</v>
      </c>
      <c r="BU53" s="150" t="s">
        <v>4</v>
      </c>
      <c r="BV53" s="150" t="s">
        <v>4</v>
      </c>
      <c r="BW53" s="150" t="s">
        <v>4</v>
      </c>
      <c r="BX53" s="10"/>
      <c r="BY53" s="150" t="s">
        <v>4</v>
      </c>
      <c r="CA53" s="22" t="s">
        <v>264</v>
      </c>
      <c r="CB53" s="177" t="s">
        <v>3</v>
      </c>
      <c r="CC53" s="177" t="s">
        <v>3</v>
      </c>
      <c r="CD53" s="177" t="s">
        <v>3</v>
      </c>
      <c r="CE53" s="177" t="s">
        <v>3</v>
      </c>
      <c r="CF53" s="177" t="s">
        <v>3</v>
      </c>
      <c r="CG53" s="177" t="s">
        <v>3</v>
      </c>
      <c r="CH53" s="177" t="s">
        <v>3</v>
      </c>
      <c r="CI53" s="10"/>
      <c r="CJ53" s="177" t="s">
        <v>3</v>
      </c>
      <c r="CM53" s="22" t="s">
        <v>334</v>
      </c>
      <c r="CN53" s="146" t="s">
        <v>9</v>
      </c>
      <c r="CO53" s="146" t="s">
        <v>9</v>
      </c>
      <c r="CP53" s="146" t="s">
        <v>9</v>
      </c>
      <c r="CQ53" s="146" t="s">
        <v>9</v>
      </c>
      <c r="CR53" s="146" t="s">
        <v>9</v>
      </c>
      <c r="CS53" s="146" t="s">
        <v>9</v>
      </c>
      <c r="CT53" s="146" t="s">
        <v>9</v>
      </c>
      <c r="CU53" s="10"/>
      <c r="CV53" s="234" t="s">
        <v>9</v>
      </c>
      <c r="CX53" s="22" t="s">
        <v>334</v>
      </c>
      <c r="CY53" s="145" t="s">
        <v>8</v>
      </c>
      <c r="CZ53" s="145" t="s">
        <v>8</v>
      </c>
      <c r="DA53" s="145" t="s">
        <v>8</v>
      </c>
      <c r="DB53" s="145" t="s">
        <v>8</v>
      </c>
      <c r="DC53" s="145" t="s">
        <v>8</v>
      </c>
      <c r="DD53" s="145" t="s">
        <v>8</v>
      </c>
      <c r="DE53" s="145" t="s">
        <v>8</v>
      </c>
      <c r="DF53" s="10"/>
      <c r="DG53" s="145" t="s">
        <v>8</v>
      </c>
      <c r="DI53" s="22" t="s">
        <v>334</v>
      </c>
      <c r="DJ53" s="149" t="s">
        <v>7</v>
      </c>
      <c r="DK53" s="149" t="s">
        <v>7</v>
      </c>
      <c r="DL53" s="149" t="s">
        <v>7</v>
      </c>
      <c r="DM53" s="149" t="s">
        <v>7</v>
      </c>
      <c r="DN53" s="149" t="s">
        <v>7</v>
      </c>
      <c r="DO53" s="149" t="s">
        <v>7</v>
      </c>
      <c r="DP53" s="144" t="s">
        <v>7</v>
      </c>
      <c r="DQ53" s="10"/>
      <c r="DR53" s="144" t="s">
        <v>7</v>
      </c>
      <c r="DT53" s="22" t="s">
        <v>334</v>
      </c>
      <c r="DU53" s="195" t="s">
        <v>6</v>
      </c>
      <c r="DV53" s="195" t="s">
        <v>6</v>
      </c>
      <c r="DW53" s="195" t="s">
        <v>6</v>
      </c>
      <c r="DX53" s="195" t="s">
        <v>6</v>
      </c>
      <c r="DY53" s="195" t="s">
        <v>6</v>
      </c>
      <c r="DZ53" s="195" t="s">
        <v>6</v>
      </c>
      <c r="EA53" s="195" t="s">
        <v>6</v>
      </c>
      <c r="EB53" s="10"/>
      <c r="EC53" s="195" t="s">
        <v>6</v>
      </c>
      <c r="EE53" s="22" t="s">
        <v>334</v>
      </c>
      <c r="EF53" s="197" t="s">
        <v>31</v>
      </c>
      <c r="EG53" s="197" t="s">
        <v>31</v>
      </c>
      <c r="EH53" s="197" t="s">
        <v>31</v>
      </c>
      <c r="EI53" s="197" t="s">
        <v>31</v>
      </c>
      <c r="EJ53" s="197" t="s">
        <v>31</v>
      </c>
      <c r="EK53" s="197" t="s">
        <v>31</v>
      </c>
      <c r="EL53" s="197" t="s">
        <v>31</v>
      </c>
      <c r="EM53" s="10"/>
      <c r="EN53" s="197" t="s">
        <v>31</v>
      </c>
      <c r="EP53" s="22" t="s">
        <v>334</v>
      </c>
      <c r="EQ53" s="155" t="s">
        <v>134</v>
      </c>
      <c r="ER53" s="155" t="s">
        <v>134</v>
      </c>
      <c r="ES53" s="155" t="s">
        <v>134</v>
      </c>
      <c r="ET53" s="155" t="s">
        <v>134</v>
      </c>
      <c r="EU53" s="155" t="s">
        <v>134</v>
      </c>
      <c r="EV53" s="155" t="s">
        <v>134</v>
      </c>
      <c r="EW53" s="155" t="s">
        <v>134</v>
      </c>
      <c r="EX53" s="10"/>
      <c r="EY53" s="155" t="s">
        <v>134</v>
      </c>
      <c r="FA53" s="22" t="s">
        <v>334</v>
      </c>
      <c r="FB53" s="150" t="s">
        <v>4</v>
      </c>
      <c r="FC53" s="150" t="s">
        <v>4</v>
      </c>
      <c r="FD53" s="150" t="s">
        <v>4</v>
      </c>
      <c r="FE53" s="150" t="s">
        <v>4</v>
      </c>
      <c r="FF53" s="150" t="s">
        <v>4</v>
      </c>
      <c r="FG53" s="150" t="s">
        <v>4</v>
      </c>
      <c r="FH53" s="150" t="s">
        <v>4</v>
      </c>
      <c r="FI53" s="10"/>
      <c r="FJ53" s="150" t="s">
        <v>4</v>
      </c>
      <c r="FL53" s="22" t="s">
        <v>334</v>
      </c>
      <c r="FM53" s="177" t="s">
        <v>3</v>
      </c>
      <c r="FN53" s="177" t="s">
        <v>3</v>
      </c>
      <c r="FO53" s="177" t="s">
        <v>3</v>
      </c>
      <c r="FP53" s="177" t="s">
        <v>3</v>
      </c>
      <c r="FQ53" s="177" t="s">
        <v>3</v>
      </c>
      <c r="FR53" s="177" t="s">
        <v>3</v>
      </c>
      <c r="FS53" s="177" t="s">
        <v>3</v>
      </c>
      <c r="FT53" s="10"/>
      <c r="FU53" s="177" t="s">
        <v>3</v>
      </c>
      <c r="FX53" s="22" t="s">
        <v>13</v>
      </c>
      <c r="FY53" s="146" t="s">
        <v>9</v>
      </c>
      <c r="FZ53" s="146" t="s">
        <v>9</v>
      </c>
      <c r="GA53" s="146" t="s">
        <v>9</v>
      </c>
      <c r="GB53" s="146" t="s">
        <v>9</v>
      </c>
      <c r="GC53" s="146" t="s">
        <v>9</v>
      </c>
      <c r="GD53" s="146" t="s">
        <v>9</v>
      </c>
      <c r="GE53" s="146" t="s">
        <v>9</v>
      </c>
      <c r="GF53" s="10"/>
      <c r="GG53" s="234" t="s">
        <v>9</v>
      </c>
      <c r="GI53" s="22" t="s">
        <v>13</v>
      </c>
      <c r="GJ53" s="145" t="s">
        <v>8</v>
      </c>
      <c r="GK53" s="145" t="s">
        <v>8</v>
      </c>
      <c r="GL53" s="145" t="s">
        <v>8</v>
      </c>
      <c r="GM53" s="145" t="s">
        <v>8</v>
      </c>
      <c r="GN53" s="145" t="s">
        <v>8</v>
      </c>
      <c r="GO53" s="145" t="s">
        <v>8</v>
      </c>
      <c r="GP53" s="145" t="s">
        <v>8</v>
      </c>
      <c r="GQ53" s="10"/>
      <c r="GR53" s="145" t="s">
        <v>8</v>
      </c>
      <c r="GT53" s="22" t="s">
        <v>13</v>
      </c>
      <c r="GU53" s="149" t="s">
        <v>7</v>
      </c>
      <c r="GV53" s="149" t="s">
        <v>7</v>
      </c>
      <c r="GW53" s="149" t="s">
        <v>7</v>
      </c>
      <c r="GX53" s="149" t="s">
        <v>7</v>
      </c>
      <c r="GY53" s="149" t="s">
        <v>7</v>
      </c>
      <c r="GZ53" s="149" t="s">
        <v>7</v>
      </c>
      <c r="HA53" s="144" t="s">
        <v>7</v>
      </c>
      <c r="HB53" s="10"/>
      <c r="HC53" s="144" t="s">
        <v>7</v>
      </c>
      <c r="HE53" s="22" t="s">
        <v>13</v>
      </c>
      <c r="HF53" s="195" t="s">
        <v>6</v>
      </c>
      <c r="HG53" s="195" t="s">
        <v>6</v>
      </c>
      <c r="HH53" s="195" t="s">
        <v>6</v>
      </c>
      <c r="HI53" s="195" t="s">
        <v>6</v>
      </c>
      <c r="HJ53" s="195" t="s">
        <v>6</v>
      </c>
      <c r="HK53" s="195" t="s">
        <v>6</v>
      </c>
      <c r="HL53" s="195" t="s">
        <v>6</v>
      </c>
      <c r="HM53" s="10"/>
      <c r="HN53" s="195" t="s">
        <v>6</v>
      </c>
      <c r="HP53" s="22" t="s">
        <v>13</v>
      </c>
      <c r="HQ53" s="197" t="s">
        <v>31</v>
      </c>
      <c r="HR53" s="197" t="s">
        <v>31</v>
      </c>
      <c r="HS53" s="197" t="s">
        <v>31</v>
      </c>
      <c r="HT53" s="197" t="s">
        <v>31</v>
      </c>
      <c r="HU53" s="197" t="s">
        <v>31</v>
      </c>
      <c r="HV53" s="197" t="s">
        <v>31</v>
      </c>
      <c r="HW53" s="197" t="s">
        <v>31</v>
      </c>
      <c r="HX53" s="10"/>
      <c r="HY53" s="197" t="s">
        <v>31</v>
      </c>
      <c r="IA53" s="22" t="s">
        <v>13</v>
      </c>
      <c r="IB53" s="155" t="s">
        <v>134</v>
      </c>
      <c r="IC53" s="155" t="s">
        <v>134</v>
      </c>
      <c r="ID53" s="155" t="s">
        <v>134</v>
      </c>
      <c r="IE53" s="155" t="s">
        <v>134</v>
      </c>
      <c r="IF53" s="155" t="s">
        <v>134</v>
      </c>
      <c r="IG53" s="155" t="s">
        <v>134</v>
      </c>
      <c r="IH53" s="155" t="s">
        <v>134</v>
      </c>
      <c r="II53" s="10"/>
      <c r="IJ53" s="155" t="s">
        <v>134</v>
      </c>
      <c r="IL53" s="22" t="s">
        <v>13</v>
      </c>
      <c r="IM53" s="150" t="s">
        <v>4</v>
      </c>
      <c r="IN53" s="150" t="s">
        <v>4</v>
      </c>
      <c r="IO53" s="150" t="s">
        <v>4</v>
      </c>
      <c r="IP53" s="150" t="s">
        <v>4</v>
      </c>
      <c r="IQ53" s="150" t="s">
        <v>4</v>
      </c>
      <c r="IR53" s="150" t="s">
        <v>4</v>
      </c>
      <c r="IS53" s="150" t="s">
        <v>4</v>
      </c>
      <c r="IT53" s="10"/>
      <c r="IU53" s="150" t="s">
        <v>4</v>
      </c>
      <c r="IW53" s="22" t="s">
        <v>13</v>
      </c>
      <c r="IX53" s="177" t="s">
        <v>3</v>
      </c>
      <c r="IY53" s="177" t="s">
        <v>3</v>
      </c>
      <c r="IZ53" s="177" t="s">
        <v>3</v>
      </c>
      <c r="JA53" s="177" t="s">
        <v>3</v>
      </c>
      <c r="JB53" s="177" t="s">
        <v>3</v>
      </c>
      <c r="JC53" s="177" t="s">
        <v>3</v>
      </c>
      <c r="JD53" s="177" t="s">
        <v>3</v>
      </c>
      <c r="JE53" s="10"/>
      <c r="JF53" s="177" t="s">
        <v>3</v>
      </c>
    </row>
    <row r="54" spans="2:266" ht="15.75" thickBot="1" x14ac:dyDescent="0.3">
      <c r="B54" s="11"/>
      <c r="C54" s="231">
        <v>21</v>
      </c>
      <c r="D54" s="231">
        <v>169</v>
      </c>
      <c r="E54" s="231">
        <v>8</v>
      </c>
      <c r="F54" s="231">
        <v>6</v>
      </c>
      <c r="G54" s="231">
        <v>113</v>
      </c>
      <c r="H54" s="231">
        <v>69</v>
      </c>
      <c r="I54" s="231">
        <v>137</v>
      </c>
      <c r="J54" s="240">
        <v>1127</v>
      </c>
      <c r="K54" s="178">
        <v>523</v>
      </c>
      <c r="L54" t="s">
        <v>0</v>
      </c>
      <c r="M54" s="11"/>
      <c r="N54" s="143">
        <v>21</v>
      </c>
      <c r="O54" s="231">
        <v>102</v>
      </c>
      <c r="P54" s="143">
        <v>10</v>
      </c>
      <c r="Q54" s="143">
        <v>14</v>
      </c>
      <c r="R54" s="231">
        <v>283</v>
      </c>
      <c r="S54" s="231">
        <v>170</v>
      </c>
      <c r="T54" s="231">
        <v>123</v>
      </c>
      <c r="U54" s="240">
        <v>-157</v>
      </c>
      <c r="V54" s="231">
        <v>633</v>
      </c>
      <c r="X54" s="11"/>
      <c r="Y54" s="143">
        <v>169</v>
      </c>
      <c r="Z54" s="143">
        <v>102</v>
      </c>
      <c r="AA54" s="143">
        <v>150</v>
      </c>
      <c r="AB54" s="143">
        <v>173</v>
      </c>
      <c r="AC54" s="231">
        <v>88</v>
      </c>
      <c r="AD54" s="143">
        <v>55</v>
      </c>
      <c r="AE54" s="143">
        <v>61</v>
      </c>
      <c r="AF54" s="240">
        <v>-321</v>
      </c>
      <c r="AG54" s="143">
        <v>622</v>
      </c>
      <c r="AI54" s="11"/>
      <c r="AJ54" s="143">
        <v>8</v>
      </c>
      <c r="AK54" s="231">
        <v>10</v>
      </c>
      <c r="AL54" s="231">
        <v>150</v>
      </c>
      <c r="AM54" s="143">
        <v>3</v>
      </c>
      <c r="AN54" s="231">
        <v>103</v>
      </c>
      <c r="AO54" s="231">
        <v>61</v>
      </c>
      <c r="AP54" s="231">
        <v>63</v>
      </c>
      <c r="AQ54" s="240">
        <v>-44</v>
      </c>
      <c r="AR54" s="231">
        <v>376</v>
      </c>
      <c r="AT54" s="11"/>
      <c r="AU54" s="143">
        <v>6</v>
      </c>
      <c r="AV54" s="231">
        <v>14</v>
      </c>
      <c r="AW54" s="231">
        <v>173</v>
      </c>
      <c r="AX54" s="231">
        <v>3</v>
      </c>
      <c r="AY54" s="231">
        <v>117</v>
      </c>
      <c r="AZ54" s="231">
        <v>71</v>
      </c>
      <c r="BA54" s="231">
        <v>74</v>
      </c>
      <c r="BB54" s="240">
        <v>-183</v>
      </c>
      <c r="BC54" s="231">
        <v>446</v>
      </c>
      <c r="BE54" s="11"/>
      <c r="BF54" s="143">
        <v>113</v>
      </c>
      <c r="BG54" s="143">
        <v>283</v>
      </c>
      <c r="BH54" s="143">
        <v>88</v>
      </c>
      <c r="BI54" s="143">
        <v>103</v>
      </c>
      <c r="BJ54" s="143">
        <v>117</v>
      </c>
      <c r="BK54" s="143">
        <v>68</v>
      </c>
      <c r="BL54" s="143">
        <v>69</v>
      </c>
      <c r="BM54" s="240">
        <v>-331</v>
      </c>
      <c r="BN54" s="143">
        <v>841</v>
      </c>
      <c r="BP54" s="11"/>
      <c r="BQ54" s="143">
        <v>69</v>
      </c>
      <c r="BR54" s="143">
        <v>170</v>
      </c>
      <c r="BS54" s="231">
        <v>55</v>
      </c>
      <c r="BT54" s="143">
        <v>61</v>
      </c>
      <c r="BU54" s="143">
        <v>71</v>
      </c>
      <c r="BV54" s="231">
        <v>68</v>
      </c>
      <c r="BW54" s="143">
        <v>9</v>
      </c>
      <c r="BX54" s="240">
        <v>-166</v>
      </c>
      <c r="BY54" s="143">
        <v>257</v>
      </c>
      <c r="CA54" s="11"/>
      <c r="CB54" s="143">
        <v>137</v>
      </c>
      <c r="CC54" s="143">
        <v>123</v>
      </c>
      <c r="CD54" s="231">
        <v>61</v>
      </c>
      <c r="CE54" s="143">
        <v>63</v>
      </c>
      <c r="CF54" s="231">
        <v>69</v>
      </c>
      <c r="CG54" s="231">
        <v>9</v>
      </c>
      <c r="CH54" s="143">
        <v>74</v>
      </c>
      <c r="CI54" s="240">
        <v>75</v>
      </c>
      <c r="CJ54" s="143">
        <v>258</v>
      </c>
      <c r="CM54" s="11"/>
      <c r="CN54" s="229"/>
      <c r="CO54" s="229"/>
      <c r="CP54" s="229"/>
      <c r="CQ54" s="229"/>
      <c r="CR54" s="229"/>
      <c r="CS54" s="229"/>
      <c r="CT54" s="229"/>
      <c r="CU54" s="240"/>
      <c r="CV54" s="236"/>
      <c r="CX54" s="11"/>
      <c r="CY54" s="229"/>
      <c r="CZ54" s="229"/>
      <c r="DA54" s="229"/>
      <c r="DB54" s="229"/>
      <c r="DC54" s="229"/>
      <c r="DD54" s="229"/>
      <c r="DE54" s="229"/>
      <c r="DF54" s="240"/>
      <c r="DG54" s="229"/>
      <c r="DI54" s="11"/>
      <c r="DJ54" s="229"/>
      <c r="DK54" s="229"/>
      <c r="DL54" s="229"/>
      <c r="DM54" s="229"/>
      <c r="DN54" s="229"/>
      <c r="DO54" s="229"/>
      <c r="DP54" s="229"/>
      <c r="DQ54" s="240"/>
      <c r="DR54" s="229"/>
      <c r="DT54" s="11"/>
      <c r="DU54" s="229"/>
      <c r="DV54" s="229"/>
      <c r="DW54" s="229"/>
      <c r="DX54" s="229"/>
      <c r="DY54" s="229"/>
      <c r="DZ54" s="229"/>
      <c r="EA54" s="229"/>
      <c r="EB54" s="240"/>
      <c r="EC54" s="229"/>
      <c r="EE54" s="11"/>
      <c r="EF54" s="229"/>
      <c r="EG54" s="229"/>
      <c r="EH54" s="229"/>
      <c r="EI54" s="229"/>
      <c r="EJ54" s="229"/>
      <c r="EK54" s="229"/>
      <c r="EL54" s="229"/>
      <c r="EM54" s="240"/>
      <c r="EN54" s="229"/>
      <c r="EP54" s="11"/>
      <c r="EQ54" s="229"/>
      <c r="ER54" s="229"/>
      <c r="ES54" s="229"/>
      <c r="ET54" s="229"/>
      <c r="EU54" s="229"/>
      <c r="EV54" s="229"/>
      <c r="EW54" s="229"/>
      <c r="EX54" s="240"/>
      <c r="EY54" s="229"/>
      <c r="FA54" s="11"/>
      <c r="FB54" s="229"/>
      <c r="FC54" s="229"/>
      <c r="FD54" s="229"/>
      <c r="FE54" s="229"/>
      <c r="FF54" s="229"/>
      <c r="FG54" s="229"/>
      <c r="FH54" s="229"/>
      <c r="FI54" s="240"/>
      <c r="FJ54" s="229"/>
      <c r="FL54" s="11"/>
      <c r="FM54" s="229"/>
      <c r="FN54" s="229"/>
      <c r="FO54" s="229"/>
      <c r="FP54" s="229"/>
      <c r="FQ54" s="229"/>
      <c r="FR54" s="229"/>
      <c r="FS54" s="229"/>
      <c r="FT54" s="240"/>
      <c r="FU54" s="229"/>
      <c r="FX54" s="11"/>
      <c r="FY54" s="229"/>
      <c r="FZ54" s="229"/>
      <c r="GA54" s="229"/>
      <c r="GB54" s="229"/>
      <c r="GC54" s="229"/>
      <c r="GD54" s="229"/>
      <c r="GE54" s="229"/>
      <c r="GF54" s="240"/>
      <c r="GG54" s="236"/>
      <c r="GI54" s="11"/>
      <c r="GJ54" s="229"/>
      <c r="GK54" s="229"/>
      <c r="GL54" s="229"/>
      <c r="GM54" s="229"/>
      <c r="GN54" s="229"/>
      <c r="GO54" s="229"/>
      <c r="GP54" s="229"/>
      <c r="GQ54" s="240"/>
      <c r="GR54" s="229"/>
      <c r="GT54" s="11"/>
      <c r="GU54" s="229"/>
      <c r="GV54" s="229"/>
      <c r="GW54" s="229"/>
      <c r="GX54" s="229"/>
      <c r="GY54" s="229"/>
      <c r="GZ54" s="229"/>
      <c r="HA54" s="229"/>
      <c r="HB54" s="240"/>
      <c r="HC54" s="229"/>
      <c r="HE54" s="11"/>
      <c r="HF54" s="229"/>
      <c r="HG54" s="229"/>
      <c r="HH54" s="229"/>
      <c r="HI54" s="229"/>
      <c r="HJ54" s="229"/>
      <c r="HK54" s="229"/>
      <c r="HL54" s="229"/>
      <c r="HM54" s="240"/>
      <c r="HN54" s="229"/>
      <c r="HP54" s="11" t="s">
        <v>0</v>
      </c>
      <c r="HQ54" s="229"/>
      <c r="HR54" s="229"/>
      <c r="HS54" s="229"/>
      <c r="HT54" s="229"/>
      <c r="HU54" s="229"/>
      <c r="HV54" s="229"/>
      <c r="HW54" s="229"/>
      <c r="HX54" s="240"/>
      <c r="HY54" s="229"/>
      <c r="IA54" s="11"/>
      <c r="IB54" s="229"/>
      <c r="IC54" s="229"/>
      <c r="ID54" s="229"/>
      <c r="IE54" s="229"/>
      <c r="IF54" s="229"/>
      <c r="IG54" s="229"/>
      <c r="IH54" s="229"/>
      <c r="II54" s="240"/>
      <c r="IJ54" s="229"/>
      <c r="IL54" s="11"/>
      <c r="IM54" s="229"/>
      <c r="IN54" s="229"/>
      <c r="IO54" s="229"/>
      <c r="IP54" s="229"/>
      <c r="IQ54" s="229"/>
      <c r="IR54" s="229"/>
      <c r="IS54" s="229"/>
      <c r="IT54" s="240"/>
      <c r="IU54" s="229"/>
      <c r="IW54" s="11"/>
      <c r="IX54" s="229"/>
      <c r="IY54" s="229"/>
      <c r="IZ54" s="229"/>
      <c r="JA54" s="229"/>
      <c r="JB54" s="229"/>
      <c r="JC54" s="229"/>
      <c r="JD54" s="229"/>
      <c r="JE54" s="240"/>
      <c r="JF54" s="229"/>
    </row>
    <row r="55" spans="2:266" ht="15.75" thickBot="1" x14ac:dyDescent="0.3">
      <c r="B55" s="11"/>
      <c r="C55" s="2"/>
      <c r="D55" s="2"/>
      <c r="E55" s="2"/>
      <c r="F55" s="2"/>
      <c r="G55" s="2"/>
      <c r="H55" s="2"/>
      <c r="I55" s="2"/>
      <c r="J55" s="10"/>
      <c r="K55" s="235"/>
      <c r="M55" s="11"/>
      <c r="N55" s="10"/>
      <c r="O55" s="10"/>
      <c r="P55" s="10"/>
      <c r="Q55" s="10"/>
      <c r="R55" s="10"/>
      <c r="S55" s="10"/>
      <c r="T55" s="10"/>
      <c r="U55" s="10"/>
      <c r="V55" s="9"/>
      <c r="X55" s="11"/>
      <c r="Y55" s="10"/>
      <c r="Z55" s="10"/>
      <c r="AA55" s="10"/>
      <c r="AB55" s="10"/>
      <c r="AC55" s="10"/>
      <c r="AD55" s="10"/>
      <c r="AE55" s="10"/>
      <c r="AF55" s="10"/>
      <c r="AG55" s="9"/>
      <c r="AI55" s="11"/>
      <c r="AJ55" s="10"/>
      <c r="AK55" s="10"/>
      <c r="AL55" s="10"/>
      <c r="AM55" s="10"/>
      <c r="AN55" s="10"/>
      <c r="AO55" s="10"/>
      <c r="AP55" s="10"/>
      <c r="AQ55" s="10"/>
      <c r="AR55" s="9"/>
      <c r="AT55" s="11"/>
      <c r="AU55" s="10"/>
      <c r="AV55" s="10"/>
      <c r="AW55" s="10"/>
      <c r="AX55" s="10"/>
      <c r="AY55" s="10"/>
      <c r="AZ55" s="10"/>
      <c r="BA55" s="10"/>
      <c r="BB55" s="10"/>
      <c r="BC55" s="9"/>
      <c r="BE55" s="11"/>
      <c r="BF55" s="10"/>
      <c r="BG55" s="10"/>
      <c r="BH55" s="10"/>
      <c r="BI55" s="10"/>
      <c r="BJ55" s="10"/>
      <c r="BK55" s="10"/>
      <c r="BL55" s="10"/>
      <c r="BM55" s="10"/>
      <c r="BN55" s="9"/>
      <c r="BP55" s="11"/>
      <c r="BQ55" s="10"/>
      <c r="BR55" s="10"/>
      <c r="BS55" s="10"/>
      <c r="BT55" s="10"/>
      <c r="BU55" s="10"/>
      <c r="BV55" s="10"/>
      <c r="BW55" s="10"/>
      <c r="BX55" s="10"/>
      <c r="BY55" s="9"/>
      <c r="CA55" s="11"/>
      <c r="CB55" s="10"/>
      <c r="CC55" s="10"/>
      <c r="CD55" s="10"/>
      <c r="CE55" s="10"/>
      <c r="CF55" s="10"/>
      <c r="CG55" s="10"/>
      <c r="CH55" s="10"/>
      <c r="CI55" s="10"/>
      <c r="CJ55" s="9"/>
      <c r="CM55" s="11"/>
      <c r="CN55" s="2"/>
      <c r="CO55" s="2"/>
      <c r="CP55" s="2"/>
      <c r="CQ55" s="2"/>
      <c r="CR55" s="2"/>
      <c r="CS55" s="2"/>
      <c r="CT55" s="2"/>
      <c r="CU55" s="10"/>
      <c r="CV55" s="235"/>
      <c r="CX55" s="11"/>
      <c r="CY55" s="10"/>
      <c r="CZ55" s="10"/>
      <c r="DA55" s="10"/>
      <c r="DB55" s="10"/>
      <c r="DC55" s="10"/>
      <c r="DD55" s="10"/>
      <c r="DE55" s="10"/>
      <c r="DF55" s="10"/>
      <c r="DG55" s="9"/>
      <c r="DI55" s="11"/>
      <c r="DJ55" s="10"/>
      <c r="DK55" s="10"/>
      <c r="DL55" s="10"/>
      <c r="DM55" s="10"/>
      <c r="DN55" s="10"/>
      <c r="DO55" s="10"/>
      <c r="DP55" s="10"/>
      <c r="DQ55" s="10"/>
      <c r="DR55" s="9"/>
      <c r="DT55" s="11"/>
      <c r="DU55" s="10"/>
      <c r="DV55" s="10"/>
      <c r="DW55" s="10"/>
      <c r="DX55" s="10"/>
      <c r="DY55" s="10"/>
      <c r="DZ55" s="10"/>
      <c r="EA55" s="10"/>
      <c r="EB55" s="10"/>
      <c r="EC55" s="9"/>
      <c r="EE55" s="11"/>
      <c r="EF55" s="10"/>
      <c r="EG55" s="10"/>
      <c r="EH55" s="10"/>
      <c r="EI55" s="10"/>
      <c r="EJ55" s="10"/>
      <c r="EK55" s="10"/>
      <c r="EL55" s="10"/>
      <c r="EM55" s="10"/>
      <c r="EN55" s="9"/>
      <c r="EP55" s="11"/>
      <c r="EQ55" s="10"/>
      <c r="ER55" s="10"/>
      <c r="ES55" s="10"/>
      <c r="ET55" s="10"/>
      <c r="EU55" s="10"/>
      <c r="EV55" s="10"/>
      <c r="EW55" s="10"/>
      <c r="EX55" s="10"/>
      <c r="EY55" s="9"/>
      <c r="FA55" s="11"/>
      <c r="FB55" s="10"/>
      <c r="FC55" s="10"/>
      <c r="FD55" s="10"/>
      <c r="FE55" s="10"/>
      <c r="FF55" s="10"/>
      <c r="FG55" s="10"/>
      <c r="FH55" s="10"/>
      <c r="FI55" s="10"/>
      <c r="FJ55" s="9"/>
      <c r="FL55" s="11"/>
      <c r="FM55" s="10"/>
      <c r="FN55" s="10"/>
      <c r="FO55" s="10"/>
      <c r="FP55" s="10"/>
      <c r="FQ55" s="10"/>
      <c r="FR55" s="10"/>
      <c r="FS55" s="10"/>
      <c r="FT55" s="10"/>
      <c r="FU55" s="9"/>
      <c r="FX55" s="11"/>
      <c r="FY55" s="2"/>
      <c r="FZ55" s="2"/>
      <c r="GA55" s="2"/>
      <c r="GB55" s="2"/>
      <c r="GC55" s="2"/>
      <c r="GD55" s="2"/>
      <c r="GE55" s="2"/>
      <c r="GF55" s="10"/>
      <c r="GG55" s="235"/>
      <c r="GI55" s="11"/>
      <c r="GJ55" s="10"/>
      <c r="GK55" s="10"/>
      <c r="GL55" s="10"/>
      <c r="GM55" s="10"/>
      <c r="GN55" s="10"/>
      <c r="GO55" s="10"/>
      <c r="GP55" s="10"/>
      <c r="GQ55" s="10"/>
      <c r="GR55" s="9"/>
      <c r="GT55" s="11"/>
      <c r="GU55" s="10"/>
      <c r="GV55" s="10"/>
      <c r="GW55" s="10"/>
      <c r="GX55" s="10"/>
      <c r="GY55" s="10"/>
      <c r="GZ55" s="10"/>
      <c r="HA55" s="10"/>
      <c r="HB55" s="10"/>
      <c r="HC55" s="9"/>
      <c r="HE55" s="11"/>
      <c r="HF55" s="10"/>
      <c r="HG55" s="10"/>
      <c r="HH55" s="10"/>
      <c r="HI55" s="10"/>
      <c r="HJ55" s="10"/>
      <c r="HK55" s="10"/>
      <c r="HL55" s="10"/>
      <c r="HM55" s="10"/>
      <c r="HN55" s="9"/>
      <c r="HP55" s="11"/>
      <c r="HQ55" s="10"/>
      <c r="HR55" s="10"/>
      <c r="HS55" s="10"/>
      <c r="HT55" s="10"/>
      <c r="HU55" s="10"/>
      <c r="HV55" s="10"/>
      <c r="HW55" s="10"/>
      <c r="HX55" s="10"/>
      <c r="HY55" s="9"/>
      <c r="IA55" s="11"/>
      <c r="IB55" s="10"/>
      <c r="IC55" s="10"/>
      <c r="ID55" s="10"/>
      <c r="IE55" s="10"/>
      <c r="IF55" s="10"/>
      <c r="IG55" s="10"/>
      <c r="IH55" s="10"/>
      <c r="II55" s="10"/>
      <c r="IJ55" s="9"/>
      <c r="IL55" s="11"/>
      <c r="IM55" s="10"/>
      <c r="IN55" s="10"/>
      <c r="IO55" s="10"/>
      <c r="IP55" s="10"/>
      <c r="IQ55" s="10"/>
      <c r="IR55" s="10"/>
      <c r="IS55" s="10"/>
      <c r="IT55" s="10"/>
      <c r="IU55" s="9"/>
      <c r="IW55" s="11"/>
      <c r="IX55" s="10"/>
      <c r="IY55" s="10"/>
      <c r="IZ55" s="10"/>
      <c r="JA55" s="10"/>
      <c r="JB55" s="10"/>
      <c r="JC55" s="10"/>
      <c r="JD55" s="10"/>
      <c r="JE55" s="10"/>
      <c r="JF55" s="9"/>
    </row>
    <row r="56" spans="2:266" ht="15.75" thickBot="1" x14ac:dyDescent="0.3">
      <c r="B56" s="11"/>
      <c r="C56" s="27" t="s">
        <v>8</v>
      </c>
      <c r="D56" s="19" t="s">
        <v>7</v>
      </c>
      <c r="E56" s="18" t="s">
        <v>6</v>
      </c>
      <c r="F56" s="199" t="s">
        <v>31</v>
      </c>
      <c r="G56" s="17" t="s">
        <v>5</v>
      </c>
      <c r="H56" s="16" t="s">
        <v>4</v>
      </c>
      <c r="I56" s="14" t="s">
        <v>3</v>
      </c>
      <c r="J56" s="10"/>
      <c r="K56" s="228" t="s">
        <v>151</v>
      </c>
      <c r="M56" s="11"/>
      <c r="N56" s="21" t="s">
        <v>9</v>
      </c>
      <c r="O56" s="19" t="s">
        <v>7</v>
      </c>
      <c r="P56" s="18" t="s">
        <v>6</v>
      </c>
      <c r="Q56" s="199" t="s">
        <v>31</v>
      </c>
      <c r="R56" s="17" t="s">
        <v>5</v>
      </c>
      <c r="S56" s="16" t="s">
        <v>4</v>
      </c>
      <c r="T56" s="14" t="s">
        <v>3</v>
      </c>
      <c r="U56" s="10"/>
      <c r="V56" s="228" t="s">
        <v>147</v>
      </c>
      <c r="X56" s="11"/>
      <c r="Y56" s="21" t="s">
        <v>9</v>
      </c>
      <c r="Z56" s="27" t="s">
        <v>8</v>
      </c>
      <c r="AA56" s="18" t="s">
        <v>6</v>
      </c>
      <c r="AB56" s="199" t="s">
        <v>31</v>
      </c>
      <c r="AC56" s="17" t="s">
        <v>5</v>
      </c>
      <c r="AD56" s="16" t="s">
        <v>4</v>
      </c>
      <c r="AE56" s="14" t="s">
        <v>3</v>
      </c>
      <c r="AF56" s="10"/>
      <c r="AG56" s="228" t="s">
        <v>142</v>
      </c>
      <c r="AI56" s="11"/>
      <c r="AJ56" s="21" t="s">
        <v>9</v>
      </c>
      <c r="AK56" s="27" t="s">
        <v>8</v>
      </c>
      <c r="AL56" s="19" t="s">
        <v>7</v>
      </c>
      <c r="AM56" s="199" t="s">
        <v>31</v>
      </c>
      <c r="AN56" s="17" t="s">
        <v>5</v>
      </c>
      <c r="AO56" s="16" t="s">
        <v>4</v>
      </c>
      <c r="AP56" s="14" t="s">
        <v>3</v>
      </c>
      <c r="AQ56" s="10"/>
      <c r="AR56" s="228" t="s">
        <v>148</v>
      </c>
      <c r="AT56" s="11"/>
      <c r="AU56" s="21" t="s">
        <v>9</v>
      </c>
      <c r="AV56" s="27" t="s">
        <v>8</v>
      </c>
      <c r="AW56" s="19" t="s">
        <v>7</v>
      </c>
      <c r="AX56" s="18" t="s">
        <v>6</v>
      </c>
      <c r="AY56" s="17" t="s">
        <v>5</v>
      </c>
      <c r="AZ56" s="16" t="s">
        <v>4</v>
      </c>
      <c r="BA56" s="14" t="s">
        <v>3</v>
      </c>
      <c r="BB56" s="10"/>
      <c r="BC56" s="228" t="s">
        <v>142</v>
      </c>
      <c r="BE56" s="11"/>
      <c r="BF56" s="21" t="s">
        <v>9</v>
      </c>
      <c r="BG56" s="27" t="s">
        <v>8</v>
      </c>
      <c r="BH56" s="19" t="s">
        <v>7</v>
      </c>
      <c r="BI56" s="18" t="s">
        <v>6</v>
      </c>
      <c r="BJ56" s="199" t="s">
        <v>31</v>
      </c>
      <c r="BK56" s="16" t="s">
        <v>4</v>
      </c>
      <c r="BL56" s="14" t="s">
        <v>3</v>
      </c>
      <c r="BM56" s="10"/>
      <c r="BN56" s="228" t="s">
        <v>151</v>
      </c>
      <c r="BP56" s="11"/>
      <c r="BQ56" s="21" t="s">
        <v>9</v>
      </c>
      <c r="BR56" s="27" t="s">
        <v>8</v>
      </c>
      <c r="BS56" s="19" t="s">
        <v>7</v>
      </c>
      <c r="BT56" s="18" t="s">
        <v>6</v>
      </c>
      <c r="BU56" s="199" t="s">
        <v>31</v>
      </c>
      <c r="BV56" s="17" t="s">
        <v>5</v>
      </c>
      <c r="BW56" s="14" t="s">
        <v>3</v>
      </c>
      <c r="BX56" s="10"/>
      <c r="BY56" s="228" t="s">
        <v>148</v>
      </c>
      <c r="CA56" s="11"/>
      <c r="CB56" s="21" t="s">
        <v>9</v>
      </c>
      <c r="CC56" s="27" t="s">
        <v>8</v>
      </c>
      <c r="CD56" s="19" t="s">
        <v>7</v>
      </c>
      <c r="CE56" s="18" t="s">
        <v>6</v>
      </c>
      <c r="CF56" s="17" t="s">
        <v>5</v>
      </c>
      <c r="CG56" s="16" t="s">
        <v>4</v>
      </c>
      <c r="CH56" s="199" t="s">
        <v>31</v>
      </c>
      <c r="CI56" s="10"/>
      <c r="CJ56" s="228" t="s">
        <v>145</v>
      </c>
      <c r="CM56" s="11"/>
      <c r="CN56" s="27" t="s">
        <v>8</v>
      </c>
      <c r="CO56" s="19" t="s">
        <v>7</v>
      </c>
      <c r="CP56" s="18" t="s">
        <v>6</v>
      </c>
      <c r="CQ56" s="199" t="s">
        <v>31</v>
      </c>
      <c r="CR56" s="17" t="s">
        <v>5</v>
      </c>
      <c r="CS56" s="16" t="s">
        <v>4</v>
      </c>
      <c r="CT56" s="14" t="s">
        <v>3</v>
      </c>
      <c r="CU56" s="10"/>
      <c r="CV56" s="228"/>
      <c r="CX56" s="11"/>
      <c r="CY56" s="21" t="s">
        <v>9</v>
      </c>
      <c r="CZ56" s="19" t="s">
        <v>7</v>
      </c>
      <c r="DA56" s="18" t="s">
        <v>6</v>
      </c>
      <c r="DB56" s="199" t="s">
        <v>31</v>
      </c>
      <c r="DC56" s="17" t="s">
        <v>5</v>
      </c>
      <c r="DD56" s="16" t="s">
        <v>4</v>
      </c>
      <c r="DE56" s="14" t="s">
        <v>3</v>
      </c>
      <c r="DF56" s="10"/>
      <c r="DG56" s="228"/>
      <c r="DI56" s="11"/>
      <c r="DJ56" s="21" t="s">
        <v>9</v>
      </c>
      <c r="DK56" s="27" t="s">
        <v>8</v>
      </c>
      <c r="DL56" s="18" t="s">
        <v>6</v>
      </c>
      <c r="DM56" s="199" t="s">
        <v>31</v>
      </c>
      <c r="DN56" s="17" t="s">
        <v>5</v>
      </c>
      <c r="DO56" s="16" t="s">
        <v>4</v>
      </c>
      <c r="DP56" s="14" t="s">
        <v>3</v>
      </c>
      <c r="DQ56" s="10"/>
      <c r="DR56" s="228"/>
      <c r="DT56" s="11"/>
      <c r="DU56" s="21" t="s">
        <v>9</v>
      </c>
      <c r="DV56" s="27" t="s">
        <v>8</v>
      </c>
      <c r="DW56" s="19" t="s">
        <v>7</v>
      </c>
      <c r="DX56" s="199" t="s">
        <v>31</v>
      </c>
      <c r="DY56" s="17" t="s">
        <v>5</v>
      </c>
      <c r="DZ56" s="16" t="s">
        <v>4</v>
      </c>
      <c r="EA56" s="14" t="s">
        <v>3</v>
      </c>
      <c r="EB56" s="10"/>
      <c r="EC56" s="228"/>
      <c r="EE56" s="11"/>
      <c r="EF56" s="21" t="s">
        <v>9</v>
      </c>
      <c r="EG56" s="27" t="s">
        <v>8</v>
      </c>
      <c r="EH56" s="19" t="s">
        <v>7</v>
      </c>
      <c r="EI56" s="18" t="s">
        <v>6</v>
      </c>
      <c r="EJ56" s="17" t="s">
        <v>5</v>
      </c>
      <c r="EK56" s="16" t="s">
        <v>4</v>
      </c>
      <c r="EL56" s="14" t="s">
        <v>3</v>
      </c>
      <c r="EM56" s="10"/>
      <c r="EN56" s="228"/>
      <c r="EP56" s="11"/>
      <c r="EQ56" s="21" t="s">
        <v>9</v>
      </c>
      <c r="ER56" s="27" t="s">
        <v>8</v>
      </c>
      <c r="ES56" s="19" t="s">
        <v>7</v>
      </c>
      <c r="ET56" s="18" t="s">
        <v>6</v>
      </c>
      <c r="EU56" s="199" t="s">
        <v>31</v>
      </c>
      <c r="EV56" s="16" t="s">
        <v>4</v>
      </c>
      <c r="EW56" s="14" t="s">
        <v>3</v>
      </c>
      <c r="EX56" s="10"/>
      <c r="EY56" s="228"/>
      <c r="FA56" s="11"/>
      <c r="FB56" s="21" t="s">
        <v>9</v>
      </c>
      <c r="FC56" s="27" t="s">
        <v>8</v>
      </c>
      <c r="FD56" s="19" t="s">
        <v>7</v>
      </c>
      <c r="FE56" s="18" t="s">
        <v>6</v>
      </c>
      <c r="FF56" s="199" t="s">
        <v>31</v>
      </c>
      <c r="FG56" s="17" t="s">
        <v>5</v>
      </c>
      <c r="FH56" s="14" t="s">
        <v>3</v>
      </c>
      <c r="FI56" s="10"/>
      <c r="FJ56" s="228"/>
      <c r="FL56" s="11"/>
      <c r="FM56" s="21" t="s">
        <v>9</v>
      </c>
      <c r="FN56" s="27" t="s">
        <v>8</v>
      </c>
      <c r="FO56" s="19" t="s">
        <v>7</v>
      </c>
      <c r="FP56" s="18" t="s">
        <v>6</v>
      </c>
      <c r="FQ56" s="17" t="s">
        <v>5</v>
      </c>
      <c r="FR56" s="16" t="s">
        <v>4</v>
      </c>
      <c r="FS56" s="199" t="s">
        <v>31</v>
      </c>
      <c r="FT56" s="10"/>
      <c r="FU56" s="228"/>
      <c r="FX56" s="11"/>
      <c r="FY56" s="27" t="s">
        <v>8</v>
      </c>
      <c r="FZ56" s="19" t="s">
        <v>7</v>
      </c>
      <c r="GA56" s="18" t="s">
        <v>6</v>
      </c>
      <c r="GB56" s="199" t="s">
        <v>31</v>
      </c>
      <c r="GC56" s="17" t="s">
        <v>5</v>
      </c>
      <c r="GD56" s="16" t="s">
        <v>4</v>
      </c>
      <c r="GE56" s="14" t="s">
        <v>3</v>
      </c>
      <c r="GF56" s="10"/>
      <c r="GG56" s="228"/>
      <c r="GI56" s="11"/>
      <c r="GJ56" s="21" t="s">
        <v>9</v>
      </c>
      <c r="GK56" s="19" t="s">
        <v>7</v>
      </c>
      <c r="GL56" s="18" t="s">
        <v>6</v>
      </c>
      <c r="GM56" s="199" t="s">
        <v>31</v>
      </c>
      <c r="GN56" s="17" t="s">
        <v>5</v>
      </c>
      <c r="GO56" s="16" t="s">
        <v>4</v>
      </c>
      <c r="GP56" s="14" t="s">
        <v>3</v>
      </c>
      <c r="GQ56" s="10"/>
      <c r="GR56" s="228"/>
      <c r="GT56" s="11"/>
      <c r="GU56" s="21" t="s">
        <v>9</v>
      </c>
      <c r="GV56" s="27" t="s">
        <v>8</v>
      </c>
      <c r="GW56" s="18" t="s">
        <v>6</v>
      </c>
      <c r="GX56" s="199" t="s">
        <v>31</v>
      </c>
      <c r="GY56" s="17" t="s">
        <v>5</v>
      </c>
      <c r="GZ56" s="16" t="s">
        <v>4</v>
      </c>
      <c r="HA56" s="14" t="s">
        <v>3</v>
      </c>
      <c r="HB56" s="10"/>
      <c r="HC56" s="228"/>
      <c r="HE56" s="11"/>
      <c r="HF56" s="21" t="s">
        <v>9</v>
      </c>
      <c r="HG56" s="27" t="s">
        <v>8</v>
      </c>
      <c r="HH56" s="19" t="s">
        <v>7</v>
      </c>
      <c r="HI56" s="199" t="s">
        <v>31</v>
      </c>
      <c r="HJ56" s="17" t="s">
        <v>5</v>
      </c>
      <c r="HK56" s="16" t="s">
        <v>4</v>
      </c>
      <c r="HL56" s="14" t="s">
        <v>3</v>
      </c>
      <c r="HM56" s="10"/>
      <c r="HN56" s="228"/>
      <c r="HP56" s="11"/>
      <c r="HQ56" s="21" t="s">
        <v>9</v>
      </c>
      <c r="HR56" s="27" t="s">
        <v>8</v>
      </c>
      <c r="HS56" s="19" t="s">
        <v>7</v>
      </c>
      <c r="HT56" s="18" t="s">
        <v>6</v>
      </c>
      <c r="HU56" s="17" t="s">
        <v>5</v>
      </c>
      <c r="HV56" s="16" t="s">
        <v>4</v>
      </c>
      <c r="HW56" s="14" t="s">
        <v>3</v>
      </c>
      <c r="HX56" s="10"/>
      <c r="HY56" s="228"/>
      <c r="IA56" s="11"/>
      <c r="IB56" s="21" t="s">
        <v>9</v>
      </c>
      <c r="IC56" s="27" t="s">
        <v>8</v>
      </c>
      <c r="ID56" s="19" t="s">
        <v>7</v>
      </c>
      <c r="IE56" s="18" t="s">
        <v>6</v>
      </c>
      <c r="IF56" s="199" t="s">
        <v>31</v>
      </c>
      <c r="IG56" s="16" t="s">
        <v>4</v>
      </c>
      <c r="IH56" s="14" t="s">
        <v>3</v>
      </c>
      <c r="II56" s="10"/>
      <c r="IJ56" s="228"/>
      <c r="IL56" s="11"/>
      <c r="IM56" s="21" t="s">
        <v>9</v>
      </c>
      <c r="IN56" s="27" t="s">
        <v>8</v>
      </c>
      <c r="IO56" s="19" t="s">
        <v>7</v>
      </c>
      <c r="IP56" s="18" t="s">
        <v>6</v>
      </c>
      <c r="IQ56" s="199" t="s">
        <v>31</v>
      </c>
      <c r="IR56" s="17" t="s">
        <v>5</v>
      </c>
      <c r="IS56" s="14" t="s">
        <v>3</v>
      </c>
      <c r="IT56" s="10"/>
      <c r="IU56" s="228"/>
      <c r="IW56" s="11"/>
      <c r="IX56" s="21" t="s">
        <v>9</v>
      </c>
      <c r="IY56" s="27" t="s">
        <v>8</v>
      </c>
      <c r="IZ56" s="19" t="s">
        <v>7</v>
      </c>
      <c r="JA56" s="18" t="s">
        <v>6</v>
      </c>
      <c r="JB56" s="17" t="s">
        <v>5</v>
      </c>
      <c r="JC56" s="16" t="s">
        <v>4</v>
      </c>
      <c r="JD56" s="199" t="s">
        <v>31</v>
      </c>
      <c r="JE56" s="10"/>
      <c r="JF56" s="228"/>
    </row>
    <row r="57" spans="2:266" ht="15.75" thickBot="1" x14ac:dyDescent="0.3">
      <c r="B57" s="22" t="s">
        <v>265</v>
      </c>
      <c r="C57" s="146" t="s">
        <v>9</v>
      </c>
      <c r="D57" s="146" t="s">
        <v>9</v>
      </c>
      <c r="E57" s="146" t="s">
        <v>9</v>
      </c>
      <c r="F57" s="146" t="s">
        <v>9</v>
      </c>
      <c r="G57" s="146" t="s">
        <v>9</v>
      </c>
      <c r="H57" s="146" t="s">
        <v>9</v>
      </c>
      <c r="I57" s="146" t="s">
        <v>9</v>
      </c>
      <c r="J57" s="10"/>
      <c r="K57" s="234" t="s">
        <v>9</v>
      </c>
      <c r="M57" s="22" t="s">
        <v>265</v>
      </c>
      <c r="N57" s="145" t="s">
        <v>8</v>
      </c>
      <c r="O57" s="145" t="s">
        <v>8</v>
      </c>
      <c r="P57" s="145" t="s">
        <v>8</v>
      </c>
      <c r="Q57" s="145" t="s">
        <v>8</v>
      </c>
      <c r="R57" s="145" t="s">
        <v>8</v>
      </c>
      <c r="S57" s="145" t="s">
        <v>8</v>
      </c>
      <c r="T57" s="145" t="s">
        <v>8</v>
      </c>
      <c r="U57" s="10"/>
      <c r="V57" s="145" t="s">
        <v>8</v>
      </c>
      <c r="X57" s="22" t="s">
        <v>265</v>
      </c>
      <c r="Y57" s="149" t="s">
        <v>7</v>
      </c>
      <c r="Z57" s="149" t="s">
        <v>7</v>
      </c>
      <c r="AA57" s="149" t="s">
        <v>7</v>
      </c>
      <c r="AB57" s="149" t="s">
        <v>7</v>
      </c>
      <c r="AC57" s="149" t="s">
        <v>7</v>
      </c>
      <c r="AD57" s="149" t="s">
        <v>7</v>
      </c>
      <c r="AE57" s="144" t="s">
        <v>7</v>
      </c>
      <c r="AF57" s="10"/>
      <c r="AG57" s="144" t="s">
        <v>7</v>
      </c>
      <c r="AI57" s="22" t="s">
        <v>265</v>
      </c>
      <c r="AJ57" s="195" t="s">
        <v>6</v>
      </c>
      <c r="AK57" s="195" t="s">
        <v>6</v>
      </c>
      <c r="AL57" s="195" t="s">
        <v>6</v>
      </c>
      <c r="AM57" s="195" t="s">
        <v>6</v>
      </c>
      <c r="AN57" s="195" t="s">
        <v>6</v>
      </c>
      <c r="AO57" s="195" t="s">
        <v>6</v>
      </c>
      <c r="AP57" s="195" t="s">
        <v>6</v>
      </c>
      <c r="AQ57" s="10"/>
      <c r="AR57" s="195" t="s">
        <v>6</v>
      </c>
      <c r="AT57" s="22" t="s">
        <v>265</v>
      </c>
      <c r="AU57" s="197" t="s">
        <v>31</v>
      </c>
      <c r="AV57" s="197" t="s">
        <v>31</v>
      </c>
      <c r="AW57" s="197" t="s">
        <v>31</v>
      </c>
      <c r="AX57" s="197" t="s">
        <v>31</v>
      </c>
      <c r="AY57" s="197" t="s">
        <v>31</v>
      </c>
      <c r="AZ57" s="197" t="s">
        <v>31</v>
      </c>
      <c r="BA57" s="197" t="s">
        <v>31</v>
      </c>
      <c r="BB57" s="10"/>
      <c r="BC57" s="197" t="s">
        <v>31</v>
      </c>
      <c r="BE57" s="22" t="s">
        <v>265</v>
      </c>
      <c r="BF57" s="155" t="s">
        <v>134</v>
      </c>
      <c r="BG57" s="155" t="s">
        <v>134</v>
      </c>
      <c r="BH57" s="155" t="s">
        <v>134</v>
      </c>
      <c r="BI57" s="155" t="s">
        <v>134</v>
      </c>
      <c r="BJ57" s="155" t="s">
        <v>134</v>
      </c>
      <c r="BK57" s="155" t="s">
        <v>134</v>
      </c>
      <c r="BL57" s="155" t="s">
        <v>134</v>
      </c>
      <c r="BM57" s="10"/>
      <c r="BN57" s="155" t="s">
        <v>134</v>
      </c>
      <c r="BP57" s="22" t="s">
        <v>265</v>
      </c>
      <c r="BQ57" s="150" t="s">
        <v>4</v>
      </c>
      <c r="BR57" s="150" t="s">
        <v>4</v>
      </c>
      <c r="BS57" s="150" t="s">
        <v>4</v>
      </c>
      <c r="BT57" s="150" t="s">
        <v>4</v>
      </c>
      <c r="BU57" s="150" t="s">
        <v>4</v>
      </c>
      <c r="BV57" s="150" t="s">
        <v>4</v>
      </c>
      <c r="BW57" s="150" t="s">
        <v>4</v>
      </c>
      <c r="BX57" s="10"/>
      <c r="BY57" s="150" t="s">
        <v>4</v>
      </c>
      <c r="CA57" s="22" t="s">
        <v>265</v>
      </c>
      <c r="CB57" s="177" t="s">
        <v>3</v>
      </c>
      <c r="CC57" s="177" t="s">
        <v>3</v>
      </c>
      <c r="CD57" s="177" t="s">
        <v>3</v>
      </c>
      <c r="CE57" s="177" t="s">
        <v>3</v>
      </c>
      <c r="CF57" s="177" t="s">
        <v>3</v>
      </c>
      <c r="CG57" s="177" t="s">
        <v>3</v>
      </c>
      <c r="CH57" s="177" t="s">
        <v>3</v>
      </c>
      <c r="CI57" s="10"/>
      <c r="CJ57" s="177" t="s">
        <v>3</v>
      </c>
      <c r="CM57" s="22" t="s">
        <v>335</v>
      </c>
      <c r="CN57" s="146" t="s">
        <v>9</v>
      </c>
      <c r="CO57" s="146" t="s">
        <v>9</v>
      </c>
      <c r="CP57" s="146" t="s">
        <v>9</v>
      </c>
      <c r="CQ57" s="146" t="s">
        <v>9</v>
      </c>
      <c r="CR57" s="146" t="s">
        <v>9</v>
      </c>
      <c r="CS57" s="146" t="s">
        <v>9</v>
      </c>
      <c r="CT57" s="146" t="s">
        <v>9</v>
      </c>
      <c r="CU57" s="10"/>
      <c r="CV57" s="234" t="s">
        <v>9</v>
      </c>
      <c r="CX57" s="22" t="s">
        <v>335</v>
      </c>
      <c r="CY57" s="145" t="s">
        <v>8</v>
      </c>
      <c r="CZ57" s="145" t="s">
        <v>8</v>
      </c>
      <c r="DA57" s="145" t="s">
        <v>8</v>
      </c>
      <c r="DB57" s="145" t="s">
        <v>8</v>
      </c>
      <c r="DC57" s="145" t="s">
        <v>8</v>
      </c>
      <c r="DD57" s="145" t="s">
        <v>8</v>
      </c>
      <c r="DE57" s="145" t="s">
        <v>8</v>
      </c>
      <c r="DF57" s="10"/>
      <c r="DG57" s="145" t="s">
        <v>8</v>
      </c>
      <c r="DI57" s="22" t="s">
        <v>335</v>
      </c>
      <c r="DJ57" s="149" t="s">
        <v>7</v>
      </c>
      <c r="DK57" s="149" t="s">
        <v>7</v>
      </c>
      <c r="DL57" s="149" t="s">
        <v>7</v>
      </c>
      <c r="DM57" s="149" t="s">
        <v>7</v>
      </c>
      <c r="DN57" s="149" t="s">
        <v>7</v>
      </c>
      <c r="DO57" s="149" t="s">
        <v>7</v>
      </c>
      <c r="DP57" s="144" t="s">
        <v>7</v>
      </c>
      <c r="DQ57" s="10"/>
      <c r="DR57" s="144" t="s">
        <v>7</v>
      </c>
      <c r="DT57" s="22" t="s">
        <v>335</v>
      </c>
      <c r="DU57" s="195" t="s">
        <v>6</v>
      </c>
      <c r="DV57" s="195" t="s">
        <v>6</v>
      </c>
      <c r="DW57" s="195" t="s">
        <v>6</v>
      </c>
      <c r="DX57" s="195" t="s">
        <v>6</v>
      </c>
      <c r="DY57" s="195" t="s">
        <v>6</v>
      </c>
      <c r="DZ57" s="195" t="s">
        <v>6</v>
      </c>
      <c r="EA57" s="195" t="s">
        <v>6</v>
      </c>
      <c r="EB57" s="10"/>
      <c r="EC57" s="195" t="s">
        <v>6</v>
      </c>
      <c r="EE57" s="22" t="s">
        <v>335</v>
      </c>
      <c r="EF57" s="197" t="s">
        <v>31</v>
      </c>
      <c r="EG57" s="197" t="s">
        <v>31</v>
      </c>
      <c r="EH57" s="197" t="s">
        <v>31</v>
      </c>
      <c r="EI57" s="197" t="s">
        <v>31</v>
      </c>
      <c r="EJ57" s="197" t="s">
        <v>31</v>
      </c>
      <c r="EK57" s="197" t="s">
        <v>31</v>
      </c>
      <c r="EL57" s="197" t="s">
        <v>31</v>
      </c>
      <c r="EM57" s="10"/>
      <c r="EN57" s="197" t="s">
        <v>31</v>
      </c>
      <c r="EP57" s="22" t="s">
        <v>335</v>
      </c>
      <c r="EQ57" s="155" t="s">
        <v>134</v>
      </c>
      <c r="ER57" s="155" t="s">
        <v>134</v>
      </c>
      <c r="ES57" s="155" t="s">
        <v>134</v>
      </c>
      <c r="ET57" s="155" t="s">
        <v>134</v>
      </c>
      <c r="EU57" s="155" t="s">
        <v>134</v>
      </c>
      <c r="EV57" s="155" t="s">
        <v>134</v>
      </c>
      <c r="EW57" s="155" t="s">
        <v>134</v>
      </c>
      <c r="EX57" s="10"/>
      <c r="EY57" s="155" t="s">
        <v>134</v>
      </c>
      <c r="FA57" s="22" t="s">
        <v>335</v>
      </c>
      <c r="FB57" s="150" t="s">
        <v>4</v>
      </c>
      <c r="FC57" s="150" t="s">
        <v>4</v>
      </c>
      <c r="FD57" s="150" t="s">
        <v>4</v>
      </c>
      <c r="FE57" s="150" t="s">
        <v>4</v>
      </c>
      <c r="FF57" s="150" t="s">
        <v>4</v>
      </c>
      <c r="FG57" s="150" t="s">
        <v>4</v>
      </c>
      <c r="FH57" s="150" t="s">
        <v>4</v>
      </c>
      <c r="FI57" s="10"/>
      <c r="FJ57" s="150" t="s">
        <v>4</v>
      </c>
      <c r="FL57" s="22" t="s">
        <v>335</v>
      </c>
      <c r="FM57" s="177" t="s">
        <v>3</v>
      </c>
      <c r="FN57" s="177" t="s">
        <v>3</v>
      </c>
      <c r="FO57" s="177" t="s">
        <v>3</v>
      </c>
      <c r="FP57" s="177" t="s">
        <v>3</v>
      </c>
      <c r="FQ57" s="177" t="s">
        <v>3</v>
      </c>
      <c r="FR57" s="177" t="s">
        <v>3</v>
      </c>
      <c r="FS57" s="177" t="s">
        <v>3</v>
      </c>
      <c r="FT57" s="10"/>
      <c r="FU57" s="177" t="s">
        <v>3</v>
      </c>
      <c r="FX57" s="22" t="s">
        <v>12</v>
      </c>
      <c r="FY57" s="146" t="s">
        <v>9</v>
      </c>
      <c r="FZ57" s="146" t="s">
        <v>9</v>
      </c>
      <c r="GA57" s="146" t="s">
        <v>9</v>
      </c>
      <c r="GB57" s="146" t="s">
        <v>9</v>
      </c>
      <c r="GC57" s="146" t="s">
        <v>9</v>
      </c>
      <c r="GD57" s="146" t="s">
        <v>9</v>
      </c>
      <c r="GE57" s="146" t="s">
        <v>9</v>
      </c>
      <c r="GF57" s="10"/>
      <c r="GG57" s="234" t="s">
        <v>9</v>
      </c>
      <c r="GI57" s="22" t="s">
        <v>12</v>
      </c>
      <c r="GJ57" s="145" t="s">
        <v>8</v>
      </c>
      <c r="GK57" s="145" t="s">
        <v>8</v>
      </c>
      <c r="GL57" s="145" t="s">
        <v>8</v>
      </c>
      <c r="GM57" s="145" t="s">
        <v>8</v>
      </c>
      <c r="GN57" s="145" t="s">
        <v>8</v>
      </c>
      <c r="GO57" s="145" t="s">
        <v>8</v>
      </c>
      <c r="GP57" s="145" t="s">
        <v>8</v>
      </c>
      <c r="GQ57" s="10"/>
      <c r="GR57" s="145" t="s">
        <v>8</v>
      </c>
      <c r="GT57" s="22" t="s">
        <v>12</v>
      </c>
      <c r="GU57" s="149" t="s">
        <v>7</v>
      </c>
      <c r="GV57" s="149" t="s">
        <v>7</v>
      </c>
      <c r="GW57" s="149" t="s">
        <v>7</v>
      </c>
      <c r="GX57" s="149" t="s">
        <v>7</v>
      </c>
      <c r="GY57" s="149" t="s">
        <v>7</v>
      </c>
      <c r="GZ57" s="149" t="s">
        <v>7</v>
      </c>
      <c r="HA57" s="144" t="s">
        <v>7</v>
      </c>
      <c r="HB57" s="10"/>
      <c r="HC57" s="144" t="s">
        <v>7</v>
      </c>
      <c r="HE57" s="22" t="s">
        <v>12</v>
      </c>
      <c r="HF57" s="195" t="s">
        <v>6</v>
      </c>
      <c r="HG57" s="195" t="s">
        <v>6</v>
      </c>
      <c r="HH57" s="195" t="s">
        <v>6</v>
      </c>
      <c r="HI57" s="195" t="s">
        <v>6</v>
      </c>
      <c r="HJ57" s="195" t="s">
        <v>6</v>
      </c>
      <c r="HK57" s="195" t="s">
        <v>6</v>
      </c>
      <c r="HL57" s="195" t="s">
        <v>6</v>
      </c>
      <c r="HM57" s="10"/>
      <c r="HN57" s="195" t="s">
        <v>6</v>
      </c>
      <c r="HP57" s="22" t="s">
        <v>12</v>
      </c>
      <c r="HQ57" s="197" t="s">
        <v>31</v>
      </c>
      <c r="HR57" s="197" t="s">
        <v>31</v>
      </c>
      <c r="HS57" s="197" t="s">
        <v>31</v>
      </c>
      <c r="HT57" s="197" t="s">
        <v>31</v>
      </c>
      <c r="HU57" s="197" t="s">
        <v>31</v>
      </c>
      <c r="HV57" s="197" t="s">
        <v>31</v>
      </c>
      <c r="HW57" s="197" t="s">
        <v>31</v>
      </c>
      <c r="HX57" s="10"/>
      <c r="HY57" s="197" t="s">
        <v>31</v>
      </c>
      <c r="IA57" s="22" t="s">
        <v>12</v>
      </c>
      <c r="IB57" s="155" t="s">
        <v>134</v>
      </c>
      <c r="IC57" s="155" t="s">
        <v>134</v>
      </c>
      <c r="ID57" s="155" t="s">
        <v>134</v>
      </c>
      <c r="IE57" s="155" t="s">
        <v>134</v>
      </c>
      <c r="IF57" s="155" t="s">
        <v>134</v>
      </c>
      <c r="IG57" s="155" t="s">
        <v>134</v>
      </c>
      <c r="IH57" s="155" t="s">
        <v>134</v>
      </c>
      <c r="II57" s="10"/>
      <c r="IJ57" s="155" t="s">
        <v>134</v>
      </c>
      <c r="IL57" s="22" t="s">
        <v>12</v>
      </c>
      <c r="IM57" s="150" t="s">
        <v>4</v>
      </c>
      <c r="IN57" s="150" t="s">
        <v>4</v>
      </c>
      <c r="IO57" s="150" t="s">
        <v>4</v>
      </c>
      <c r="IP57" s="150" t="s">
        <v>4</v>
      </c>
      <c r="IQ57" s="150" t="s">
        <v>4</v>
      </c>
      <c r="IR57" s="150" t="s">
        <v>4</v>
      </c>
      <c r="IS57" s="150" t="s">
        <v>4</v>
      </c>
      <c r="IT57" s="10"/>
      <c r="IU57" s="150" t="s">
        <v>4</v>
      </c>
      <c r="IW57" s="22" t="s">
        <v>12</v>
      </c>
      <c r="IX57" s="177" t="s">
        <v>3</v>
      </c>
      <c r="IY57" s="177" t="s">
        <v>3</v>
      </c>
      <c r="IZ57" s="177" t="s">
        <v>3</v>
      </c>
      <c r="JA57" s="177" t="s">
        <v>3</v>
      </c>
      <c r="JB57" s="177" t="s">
        <v>3</v>
      </c>
      <c r="JC57" s="177" t="s">
        <v>3</v>
      </c>
      <c r="JD57" s="177" t="s">
        <v>3</v>
      </c>
      <c r="JE57" s="10"/>
      <c r="JF57" s="177" t="s">
        <v>3</v>
      </c>
    </row>
    <row r="58" spans="2:266" ht="15.75" thickBot="1" x14ac:dyDescent="0.3">
      <c r="B58" s="11"/>
      <c r="C58" s="231">
        <v>45</v>
      </c>
      <c r="D58" s="231">
        <v>234</v>
      </c>
      <c r="E58" s="231">
        <v>30</v>
      </c>
      <c r="F58" s="231">
        <v>26</v>
      </c>
      <c r="G58" s="231">
        <v>145</v>
      </c>
      <c r="H58" s="231">
        <v>99</v>
      </c>
      <c r="I58" s="231">
        <v>183</v>
      </c>
      <c r="J58" s="240">
        <v>1346</v>
      </c>
      <c r="K58" s="178">
        <v>762</v>
      </c>
      <c r="L58" t="s">
        <v>0</v>
      </c>
      <c r="M58" s="11"/>
      <c r="N58" s="143">
        <v>45</v>
      </c>
      <c r="O58" s="231">
        <v>132</v>
      </c>
      <c r="P58" s="143">
        <v>10</v>
      </c>
      <c r="Q58" s="143">
        <v>18</v>
      </c>
      <c r="R58" s="231">
        <v>346</v>
      </c>
      <c r="S58" s="231">
        <v>226</v>
      </c>
      <c r="T58" s="231">
        <v>138</v>
      </c>
      <c r="U58" s="240">
        <v>1400</v>
      </c>
      <c r="V58" s="231">
        <v>769</v>
      </c>
      <c r="X58" s="11"/>
      <c r="Y58" s="143">
        <v>234</v>
      </c>
      <c r="Z58" s="143">
        <v>132</v>
      </c>
      <c r="AA58" s="143">
        <v>187</v>
      </c>
      <c r="AB58" s="143">
        <v>217</v>
      </c>
      <c r="AC58" s="231">
        <v>91</v>
      </c>
      <c r="AD58" s="143">
        <v>52</v>
      </c>
      <c r="AE58" s="143">
        <v>102</v>
      </c>
      <c r="AF58" s="240">
        <v>-1722</v>
      </c>
      <c r="AG58" s="143">
        <v>833</v>
      </c>
      <c r="AI58" s="11"/>
      <c r="AJ58" s="143">
        <v>30</v>
      </c>
      <c r="AK58" s="231">
        <v>10</v>
      </c>
      <c r="AL58" s="231">
        <v>187</v>
      </c>
      <c r="AM58" s="143">
        <v>7</v>
      </c>
      <c r="AN58" s="231">
        <v>121</v>
      </c>
      <c r="AO58" s="231">
        <v>76</v>
      </c>
      <c r="AP58" s="231">
        <v>69</v>
      </c>
      <c r="AQ58" s="240">
        <v>624</v>
      </c>
      <c r="AR58" s="231">
        <v>426</v>
      </c>
      <c r="AT58" s="11"/>
      <c r="AU58" s="143">
        <v>26</v>
      </c>
      <c r="AV58" s="231">
        <v>18</v>
      </c>
      <c r="AW58" s="231">
        <v>217</v>
      </c>
      <c r="AX58" s="231">
        <v>7</v>
      </c>
      <c r="AY58" s="231">
        <v>140</v>
      </c>
      <c r="AZ58" s="231">
        <v>91</v>
      </c>
      <c r="BA58" s="231">
        <v>82</v>
      </c>
      <c r="BB58" s="240">
        <v>1046</v>
      </c>
      <c r="BC58" s="231">
        <v>529</v>
      </c>
      <c r="BE58" s="11"/>
      <c r="BF58" s="143">
        <v>145</v>
      </c>
      <c r="BG58" s="143">
        <v>346</v>
      </c>
      <c r="BH58" s="143">
        <v>91</v>
      </c>
      <c r="BI58" s="143">
        <v>121</v>
      </c>
      <c r="BJ58" s="143">
        <v>140</v>
      </c>
      <c r="BK58" s="143">
        <v>72</v>
      </c>
      <c r="BL58" s="143">
        <v>90</v>
      </c>
      <c r="BM58" s="240">
        <v>-1416</v>
      </c>
      <c r="BN58" s="143">
        <v>1005</v>
      </c>
      <c r="BP58" s="11"/>
      <c r="BQ58" s="143">
        <v>99</v>
      </c>
      <c r="BR58" s="143">
        <v>226</v>
      </c>
      <c r="BS58" s="231">
        <v>52</v>
      </c>
      <c r="BT58" s="143">
        <v>76</v>
      </c>
      <c r="BU58" s="143">
        <v>91</v>
      </c>
      <c r="BV58" s="231">
        <v>72</v>
      </c>
      <c r="BW58" s="143">
        <v>30</v>
      </c>
      <c r="BX58" s="240">
        <v>-1055</v>
      </c>
      <c r="BY58" s="143">
        <v>398</v>
      </c>
      <c r="CA58" s="11"/>
      <c r="CB58" s="143">
        <v>183</v>
      </c>
      <c r="CC58" s="143">
        <v>138</v>
      </c>
      <c r="CD58" s="231">
        <v>102</v>
      </c>
      <c r="CE58" s="143">
        <v>69</v>
      </c>
      <c r="CF58" s="231">
        <v>90</v>
      </c>
      <c r="CG58" s="231">
        <v>30</v>
      </c>
      <c r="CH58" s="143">
        <v>82</v>
      </c>
      <c r="CI58" s="240">
        <v>-223</v>
      </c>
      <c r="CJ58" s="143">
        <v>250</v>
      </c>
      <c r="CM58" s="11"/>
      <c r="CN58" s="229"/>
      <c r="CO58" s="229"/>
      <c r="CP58" s="229"/>
      <c r="CQ58" s="229"/>
      <c r="CR58" s="229"/>
      <c r="CS58" s="229"/>
      <c r="CT58" s="229"/>
      <c r="CU58" s="240"/>
      <c r="CV58" s="236"/>
      <c r="CX58" s="11"/>
      <c r="CY58" s="229"/>
      <c r="CZ58" s="229"/>
      <c r="DA58" s="229"/>
      <c r="DB58" s="229"/>
      <c r="DC58" s="229"/>
      <c r="DD58" s="229"/>
      <c r="DE58" s="229"/>
      <c r="DF58" s="240"/>
      <c r="DG58" s="229"/>
      <c r="DI58" s="11"/>
      <c r="DJ58" s="229"/>
      <c r="DK58" s="229"/>
      <c r="DL58" s="229"/>
      <c r="DM58" s="229"/>
      <c r="DN58" s="229"/>
      <c r="DO58" s="229"/>
      <c r="DP58" s="229"/>
      <c r="DQ58" s="240"/>
      <c r="DR58" s="229"/>
      <c r="DT58" s="11"/>
      <c r="DU58" s="229"/>
      <c r="DV58" s="229"/>
      <c r="DW58" s="229"/>
      <c r="DX58" s="229"/>
      <c r="DY58" s="229"/>
      <c r="DZ58" s="229"/>
      <c r="EA58" s="229"/>
      <c r="EB58" s="240"/>
      <c r="EC58" s="229"/>
      <c r="EE58" s="11"/>
      <c r="EF58" s="229"/>
      <c r="EG58" s="229"/>
      <c r="EH58" s="229"/>
      <c r="EI58" s="229"/>
      <c r="EJ58" s="229"/>
      <c r="EK58" s="229"/>
      <c r="EL58" s="229"/>
      <c r="EM58" s="240"/>
      <c r="EN58" s="229"/>
      <c r="EP58" s="11"/>
      <c r="EQ58" s="229"/>
      <c r="ER58" s="229"/>
      <c r="ES58" s="229"/>
      <c r="ET58" s="229"/>
      <c r="EU58" s="229"/>
      <c r="EV58" s="229"/>
      <c r="EW58" s="229"/>
      <c r="EX58" s="240"/>
      <c r="EY58" s="229"/>
      <c r="FA58" s="11"/>
      <c r="FB58" s="229"/>
      <c r="FC58" s="229"/>
      <c r="FD58" s="229"/>
      <c r="FE58" s="229"/>
      <c r="FF58" s="229"/>
      <c r="FG58" s="229"/>
      <c r="FH58" s="229"/>
      <c r="FI58" s="240"/>
      <c r="FJ58" s="229"/>
      <c r="FL58" s="11"/>
      <c r="FM58" s="229"/>
      <c r="FN58" s="229"/>
      <c r="FO58" s="229"/>
      <c r="FP58" s="229"/>
      <c r="FQ58" s="229"/>
      <c r="FR58" s="229"/>
      <c r="FS58" s="229"/>
      <c r="FT58" s="240"/>
      <c r="FU58" s="229"/>
      <c r="FX58" s="11"/>
      <c r="FY58" s="229"/>
      <c r="FZ58" s="229"/>
      <c r="GA58" s="229"/>
      <c r="GB58" s="229"/>
      <c r="GC58" s="229"/>
      <c r="GD58" s="229"/>
      <c r="GE58" s="229"/>
      <c r="GF58" s="240"/>
      <c r="GG58" s="236"/>
      <c r="GI58" s="11"/>
      <c r="GJ58" s="229"/>
      <c r="GK58" s="229"/>
      <c r="GL58" s="229"/>
      <c r="GM58" s="229"/>
      <c r="GN58" s="229"/>
      <c r="GO58" s="229"/>
      <c r="GP58" s="229"/>
      <c r="GQ58" s="240"/>
      <c r="GR58" s="229"/>
      <c r="GT58" s="11"/>
      <c r="GU58" s="229"/>
      <c r="GV58" s="229"/>
      <c r="GW58" s="229"/>
      <c r="GX58" s="229"/>
      <c r="GY58" s="229"/>
      <c r="GZ58" s="229"/>
      <c r="HA58" s="229"/>
      <c r="HB58" s="240"/>
      <c r="HC58" s="229"/>
      <c r="HE58" s="11"/>
      <c r="HF58" s="229"/>
      <c r="HG58" s="229"/>
      <c r="HH58" s="229"/>
      <c r="HI58" s="229"/>
      <c r="HJ58" s="229"/>
      <c r="HK58" s="229"/>
      <c r="HL58" s="229"/>
      <c r="HM58" s="240"/>
      <c r="HN58" s="229"/>
      <c r="HP58" s="11" t="s">
        <v>0</v>
      </c>
      <c r="HQ58" s="229"/>
      <c r="HR58" s="229"/>
      <c r="HS58" s="229"/>
      <c r="HT58" s="229"/>
      <c r="HU58" s="229"/>
      <c r="HV58" s="229"/>
      <c r="HW58" s="229"/>
      <c r="HX58" s="240"/>
      <c r="HY58" s="229"/>
      <c r="IA58" s="11"/>
      <c r="IB58" s="229"/>
      <c r="IC58" s="229"/>
      <c r="ID58" s="229"/>
      <c r="IE58" s="229"/>
      <c r="IF58" s="229"/>
      <c r="IG58" s="229"/>
      <c r="IH58" s="229"/>
      <c r="II58" s="240"/>
      <c r="IJ58" s="229"/>
      <c r="IL58" s="11"/>
      <c r="IM58" s="229"/>
      <c r="IN58" s="229"/>
      <c r="IO58" s="229"/>
      <c r="IP58" s="229"/>
      <c r="IQ58" s="229"/>
      <c r="IR58" s="229"/>
      <c r="IS58" s="229"/>
      <c r="IT58" s="240"/>
      <c r="IU58" s="229"/>
      <c r="IW58" s="11"/>
      <c r="IX58" s="229"/>
      <c r="IY58" s="229"/>
      <c r="IZ58" s="229"/>
      <c r="JA58" s="229"/>
      <c r="JB58" s="229"/>
      <c r="JC58" s="229"/>
      <c r="JD58" s="229"/>
      <c r="JE58" s="240"/>
      <c r="JF58" s="229"/>
    </row>
    <row r="59" spans="2:266" ht="15.75" thickBot="1" x14ac:dyDescent="0.3">
      <c r="B59" s="11"/>
      <c r="C59" s="10"/>
      <c r="D59" s="10"/>
      <c r="E59" s="10"/>
      <c r="F59" s="10"/>
      <c r="G59" s="10"/>
      <c r="H59" s="10"/>
      <c r="I59" s="10"/>
      <c r="J59" s="10"/>
      <c r="K59" s="9"/>
      <c r="M59" s="11"/>
      <c r="N59" s="10"/>
      <c r="O59" s="10"/>
      <c r="P59" s="10"/>
      <c r="Q59" s="10"/>
      <c r="R59" s="10"/>
      <c r="S59" s="10"/>
      <c r="T59" s="10"/>
      <c r="U59" s="10"/>
      <c r="V59" s="9"/>
      <c r="X59" s="11"/>
      <c r="Y59" s="10"/>
      <c r="Z59" s="10"/>
      <c r="AA59" s="10"/>
      <c r="AB59" s="10"/>
      <c r="AC59" s="10"/>
      <c r="AD59" s="10"/>
      <c r="AE59" s="10"/>
      <c r="AF59" s="10"/>
      <c r="AG59" s="9"/>
      <c r="AI59" s="11"/>
      <c r="AJ59" s="10"/>
      <c r="AK59" s="10"/>
      <c r="AL59" s="10"/>
      <c r="AM59" s="10"/>
      <c r="AN59" s="10"/>
      <c r="AO59" s="10"/>
      <c r="AP59" s="10"/>
      <c r="AQ59" s="10"/>
      <c r="AR59" s="9"/>
      <c r="AT59" s="11"/>
      <c r="AU59" s="10"/>
      <c r="AV59" s="10"/>
      <c r="AW59" s="10"/>
      <c r="AX59" s="10"/>
      <c r="AY59" s="10"/>
      <c r="AZ59" s="10"/>
      <c r="BA59" s="10"/>
      <c r="BB59" s="10"/>
      <c r="BC59" s="9"/>
      <c r="BE59" s="11"/>
      <c r="BF59" s="10"/>
      <c r="BG59" s="10"/>
      <c r="BH59" s="10"/>
      <c r="BI59" s="10"/>
      <c r="BJ59" s="10"/>
      <c r="BK59" s="10"/>
      <c r="BL59" s="10"/>
      <c r="BM59" s="10"/>
      <c r="BN59" s="9"/>
      <c r="BP59" s="11"/>
      <c r="BQ59" s="10"/>
      <c r="BR59" s="10"/>
      <c r="BS59" s="10"/>
      <c r="BT59" s="10"/>
      <c r="BU59" s="10"/>
      <c r="BV59" s="10"/>
      <c r="BW59" s="10"/>
      <c r="BX59" s="10"/>
      <c r="BY59" s="9"/>
      <c r="CA59" s="11"/>
      <c r="CB59" s="10"/>
      <c r="CC59" s="10"/>
      <c r="CD59" s="10"/>
      <c r="CE59" s="10"/>
      <c r="CF59" s="10"/>
      <c r="CG59" s="10"/>
      <c r="CH59" s="10"/>
      <c r="CI59" s="10"/>
      <c r="CJ59" s="9"/>
      <c r="CM59" s="11"/>
      <c r="CN59" s="10"/>
      <c r="CO59" s="10"/>
      <c r="CP59" s="10"/>
      <c r="CQ59" s="10"/>
      <c r="CR59" s="10"/>
      <c r="CS59" s="10"/>
      <c r="CT59" s="10"/>
      <c r="CU59" s="10"/>
      <c r="CV59" s="9"/>
      <c r="CX59" s="11"/>
      <c r="CY59" s="10"/>
      <c r="CZ59" s="10"/>
      <c r="DA59" s="10"/>
      <c r="DB59" s="10"/>
      <c r="DC59" s="10"/>
      <c r="DD59" s="10"/>
      <c r="DE59" s="10"/>
      <c r="DF59" s="10"/>
      <c r="DG59" s="9"/>
      <c r="DI59" s="11"/>
      <c r="DJ59" s="10"/>
      <c r="DK59" s="10"/>
      <c r="DL59" s="10"/>
      <c r="DM59" s="10"/>
      <c r="DN59" s="10"/>
      <c r="DO59" s="10"/>
      <c r="DP59" s="10"/>
      <c r="DQ59" s="10"/>
      <c r="DR59" s="9"/>
      <c r="DT59" s="11"/>
      <c r="DU59" s="10"/>
      <c r="DV59" s="10"/>
      <c r="DW59" s="10"/>
      <c r="DX59" s="10"/>
      <c r="DY59" s="10"/>
      <c r="DZ59" s="10"/>
      <c r="EA59" s="10"/>
      <c r="EB59" s="10"/>
      <c r="EC59" s="9"/>
      <c r="EE59" s="11"/>
      <c r="EF59" s="10"/>
      <c r="EG59" s="10"/>
      <c r="EH59" s="10"/>
      <c r="EI59" s="10"/>
      <c r="EJ59" s="10"/>
      <c r="EK59" s="10"/>
      <c r="EL59" s="10"/>
      <c r="EM59" s="10"/>
      <c r="EN59" s="9"/>
      <c r="EP59" s="11"/>
      <c r="EQ59" s="10"/>
      <c r="ER59" s="10"/>
      <c r="ES59" s="10"/>
      <c r="ET59" s="10"/>
      <c r="EU59" s="10"/>
      <c r="EV59" s="10"/>
      <c r="EW59" s="10"/>
      <c r="EX59" s="10"/>
      <c r="EY59" s="9"/>
      <c r="FA59" s="11"/>
      <c r="FB59" s="10"/>
      <c r="FC59" s="10"/>
      <c r="FD59" s="10"/>
      <c r="FE59" s="10"/>
      <c r="FF59" s="10"/>
      <c r="FG59" s="10"/>
      <c r="FH59" s="10"/>
      <c r="FI59" s="10"/>
      <c r="FJ59" s="9"/>
      <c r="FL59" s="11"/>
      <c r="FM59" s="10"/>
      <c r="FN59" s="10"/>
      <c r="FO59" s="10"/>
      <c r="FP59" s="10"/>
      <c r="FQ59" s="10"/>
      <c r="FR59" s="10"/>
      <c r="FS59" s="10"/>
      <c r="FT59" s="10"/>
      <c r="FU59" s="9"/>
      <c r="FX59" s="11"/>
      <c r="FY59" s="10"/>
      <c r="FZ59" s="10"/>
      <c r="GA59" s="10"/>
      <c r="GB59" s="10"/>
      <c r="GC59" s="10"/>
      <c r="GD59" s="10"/>
      <c r="GE59" s="10"/>
      <c r="GF59" s="10"/>
      <c r="GG59" s="9"/>
      <c r="GI59" s="11"/>
      <c r="GJ59" s="10"/>
      <c r="GK59" s="10"/>
      <c r="GL59" s="10"/>
      <c r="GM59" s="10"/>
      <c r="GN59" s="10"/>
      <c r="GO59" s="10"/>
      <c r="GP59" s="10"/>
      <c r="GQ59" s="10"/>
      <c r="GR59" s="9"/>
      <c r="GT59" s="11"/>
      <c r="GU59" s="10"/>
      <c r="GV59" s="10"/>
      <c r="GW59" s="10"/>
      <c r="GX59" s="10"/>
      <c r="GY59" s="10"/>
      <c r="GZ59" s="10"/>
      <c r="HA59" s="10"/>
      <c r="HB59" s="10"/>
      <c r="HC59" s="9"/>
      <c r="HE59" s="11"/>
      <c r="HF59" s="10"/>
      <c r="HG59" s="10"/>
      <c r="HH59" s="10"/>
      <c r="HI59" s="10"/>
      <c r="HJ59" s="10"/>
      <c r="HK59" s="10"/>
      <c r="HL59" s="10"/>
      <c r="HM59" s="10"/>
      <c r="HN59" s="9"/>
      <c r="HP59" s="11"/>
      <c r="HQ59" s="10"/>
      <c r="HR59" s="10"/>
      <c r="HS59" s="10"/>
      <c r="HT59" s="10"/>
      <c r="HU59" s="10"/>
      <c r="HV59" s="10"/>
      <c r="HW59" s="10"/>
      <c r="HX59" s="10"/>
      <c r="HY59" s="9"/>
      <c r="IA59" s="11"/>
      <c r="IB59" s="10"/>
      <c r="IC59" s="10"/>
      <c r="ID59" s="10"/>
      <c r="IE59" s="10"/>
      <c r="IF59" s="10"/>
      <c r="IG59" s="10"/>
      <c r="IH59" s="10"/>
      <c r="II59" s="10"/>
      <c r="IJ59" s="9"/>
      <c r="IL59" s="11"/>
      <c r="IM59" s="10"/>
      <c r="IN59" s="10"/>
      <c r="IO59" s="10"/>
      <c r="IP59" s="10"/>
      <c r="IQ59" s="10"/>
      <c r="IR59" s="10"/>
      <c r="IS59" s="10"/>
      <c r="IT59" s="10"/>
      <c r="IU59" s="9"/>
      <c r="IW59" s="11"/>
      <c r="IX59" s="10"/>
      <c r="IY59" s="10"/>
      <c r="IZ59" s="10"/>
      <c r="JA59" s="10"/>
      <c r="JB59" s="10"/>
      <c r="JC59" s="10"/>
      <c r="JD59" s="10"/>
      <c r="JE59" s="10"/>
      <c r="JF59" s="9"/>
    </row>
    <row r="60" spans="2:266" ht="15.75" thickBot="1" x14ac:dyDescent="0.3">
      <c r="B60" s="11"/>
      <c r="C60" s="27" t="s">
        <v>8</v>
      </c>
      <c r="D60" s="19" t="s">
        <v>7</v>
      </c>
      <c r="E60" s="18" t="s">
        <v>6</v>
      </c>
      <c r="F60" s="199" t="s">
        <v>31</v>
      </c>
      <c r="G60" s="17" t="s">
        <v>5</v>
      </c>
      <c r="H60" s="16" t="s">
        <v>4</v>
      </c>
      <c r="I60" s="14" t="s">
        <v>3</v>
      </c>
      <c r="J60" s="10"/>
      <c r="K60" s="228" t="s">
        <v>151</v>
      </c>
      <c r="M60" s="11"/>
      <c r="N60" s="21" t="s">
        <v>9</v>
      </c>
      <c r="O60" s="19" t="s">
        <v>7</v>
      </c>
      <c r="P60" s="18" t="s">
        <v>6</v>
      </c>
      <c r="Q60" s="199" t="s">
        <v>31</v>
      </c>
      <c r="R60" s="17" t="s">
        <v>5</v>
      </c>
      <c r="S60" s="16" t="s">
        <v>4</v>
      </c>
      <c r="T60" s="14" t="s">
        <v>3</v>
      </c>
      <c r="U60" s="10"/>
      <c r="V60" s="228" t="s">
        <v>145</v>
      </c>
      <c r="X60" s="11"/>
      <c r="Y60" s="21" t="s">
        <v>9</v>
      </c>
      <c r="Z60" s="27" t="s">
        <v>8</v>
      </c>
      <c r="AA60" s="18" t="s">
        <v>6</v>
      </c>
      <c r="AB60" s="199" t="s">
        <v>31</v>
      </c>
      <c r="AC60" s="17" t="s">
        <v>5</v>
      </c>
      <c r="AD60" s="16" t="s">
        <v>4</v>
      </c>
      <c r="AE60" s="14" t="s">
        <v>3</v>
      </c>
      <c r="AF60" s="10"/>
      <c r="AG60" s="228" t="s">
        <v>142</v>
      </c>
      <c r="AI60" s="11"/>
      <c r="AJ60" s="21" t="s">
        <v>9</v>
      </c>
      <c r="AK60" s="27" t="s">
        <v>8</v>
      </c>
      <c r="AL60" s="19" t="s">
        <v>7</v>
      </c>
      <c r="AM60" s="199" t="s">
        <v>31</v>
      </c>
      <c r="AN60" s="17" t="s">
        <v>5</v>
      </c>
      <c r="AO60" s="16" t="s">
        <v>4</v>
      </c>
      <c r="AP60" s="14" t="s">
        <v>3</v>
      </c>
      <c r="AQ60" s="10"/>
      <c r="AR60" s="228" t="s">
        <v>148</v>
      </c>
      <c r="AT60" s="11"/>
      <c r="AU60" s="21" t="s">
        <v>9</v>
      </c>
      <c r="AV60" s="27" t="s">
        <v>8</v>
      </c>
      <c r="AW60" s="19" t="s">
        <v>7</v>
      </c>
      <c r="AX60" s="18" t="s">
        <v>6</v>
      </c>
      <c r="AY60" s="17" t="s">
        <v>5</v>
      </c>
      <c r="AZ60" s="16" t="s">
        <v>4</v>
      </c>
      <c r="BA60" s="14" t="s">
        <v>3</v>
      </c>
      <c r="BB60" s="10"/>
      <c r="BC60" s="228" t="s">
        <v>142</v>
      </c>
      <c r="BE60" s="11"/>
      <c r="BF60" s="21" t="s">
        <v>9</v>
      </c>
      <c r="BG60" s="27" t="s">
        <v>8</v>
      </c>
      <c r="BH60" s="19" t="s">
        <v>7</v>
      </c>
      <c r="BI60" s="18" t="s">
        <v>6</v>
      </c>
      <c r="BJ60" s="199" t="s">
        <v>31</v>
      </c>
      <c r="BK60" s="16" t="s">
        <v>4</v>
      </c>
      <c r="BL60" s="14" t="s">
        <v>3</v>
      </c>
      <c r="BM60" s="10"/>
      <c r="BN60" s="228" t="s">
        <v>151</v>
      </c>
      <c r="BP60" s="11"/>
      <c r="BQ60" s="21" t="s">
        <v>9</v>
      </c>
      <c r="BR60" s="27" t="s">
        <v>8</v>
      </c>
      <c r="BS60" s="19" t="s">
        <v>7</v>
      </c>
      <c r="BT60" s="18" t="s">
        <v>6</v>
      </c>
      <c r="BU60" s="199" t="s">
        <v>31</v>
      </c>
      <c r="BV60" s="17" t="s">
        <v>5</v>
      </c>
      <c r="BW60" s="14" t="s">
        <v>3</v>
      </c>
      <c r="BX60" s="10"/>
      <c r="BY60" s="228" t="s">
        <v>148</v>
      </c>
      <c r="CA60" s="11"/>
      <c r="CB60" s="21" t="s">
        <v>9</v>
      </c>
      <c r="CC60" s="27" t="s">
        <v>8</v>
      </c>
      <c r="CD60" s="19" t="s">
        <v>7</v>
      </c>
      <c r="CE60" s="18" t="s">
        <v>6</v>
      </c>
      <c r="CF60" s="17" t="s">
        <v>5</v>
      </c>
      <c r="CG60" s="16" t="s">
        <v>4</v>
      </c>
      <c r="CH60" s="199" t="s">
        <v>31</v>
      </c>
      <c r="CI60" s="10"/>
      <c r="CJ60" s="228" t="s">
        <v>145</v>
      </c>
      <c r="CM60" s="11"/>
      <c r="CN60" s="27" t="s">
        <v>8</v>
      </c>
      <c r="CO60" s="19" t="s">
        <v>7</v>
      </c>
      <c r="CP60" s="18" t="s">
        <v>6</v>
      </c>
      <c r="CQ60" s="199" t="s">
        <v>31</v>
      </c>
      <c r="CR60" s="17" t="s">
        <v>5</v>
      </c>
      <c r="CS60" s="16" t="s">
        <v>4</v>
      </c>
      <c r="CT60" s="14" t="s">
        <v>3</v>
      </c>
      <c r="CU60" s="10"/>
      <c r="CV60" s="228"/>
      <c r="CX60" s="11"/>
      <c r="CY60" s="21" t="s">
        <v>9</v>
      </c>
      <c r="CZ60" s="19" t="s">
        <v>7</v>
      </c>
      <c r="DA60" s="18" t="s">
        <v>6</v>
      </c>
      <c r="DB60" s="199" t="s">
        <v>31</v>
      </c>
      <c r="DC60" s="17" t="s">
        <v>5</v>
      </c>
      <c r="DD60" s="16" t="s">
        <v>4</v>
      </c>
      <c r="DE60" s="14" t="s">
        <v>3</v>
      </c>
      <c r="DF60" s="10"/>
      <c r="DG60" s="228"/>
      <c r="DI60" s="11"/>
      <c r="DJ60" s="21" t="s">
        <v>9</v>
      </c>
      <c r="DK60" s="27" t="s">
        <v>8</v>
      </c>
      <c r="DL60" s="18" t="s">
        <v>6</v>
      </c>
      <c r="DM60" s="199" t="s">
        <v>31</v>
      </c>
      <c r="DN60" s="17" t="s">
        <v>5</v>
      </c>
      <c r="DO60" s="16" t="s">
        <v>4</v>
      </c>
      <c r="DP60" s="14" t="s">
        <v>3</v>
      </c>
      <c r="DQ60" s="10"/>
      <c r="DR60" s="228"/>
      <c r="DT60" s="11"/>
      <c r="DU60" s="21" t="s">
        <v>9</v>
      </c>
      <c r="DV60" s="27" t="s">
        <v>8</v>
      </c>
      <c r="DW60" s="19" t="s">
        <v>7</v>
      </c>
      <c r="DX60" s="199" t="s">
        <v>31</v>
      </c>
      <c r="DY60" s="17" t="s">
        <v>5</v>
      </c>
      <c r="DZ60" s="16" t="s">
        <v>4</v>
      </c>
      <c r="EA60" s="14" t="s">
        <v>3</v>
      </c>
      <c r="EB60" s="10"/>
      <c r="EC60" s="228"/>
      <c r="EE60" s="11"/>
      <c r="EF60" s="21" t="s">
        <v>9</v>
      </c>
      <c r="EG60" s="27" t="s">
        <v>8</v>
      </c>
      <c r="EH60" s="19" t="s">
        <v>7</v>
      </c>
      <c r="EI60" s="18" t="s">
        <v>6</v>
      </c>
      <c r="EJ60" s="17" t="s">
        <v>5</v>
      </c>
      <c r="EK60" s="16" t="s">
        <v>4</v>
      </c>
      <c r="EL60" s="14" t="s">
        <v>3</v>
      </c>
      <c r="EM60" s="10"/>
      <c r="EN60" s="228"/>
      <c r="EP60" s="11"/>
      <c r="EQ60" s="21" t="s">
        <v>9</v>
      </c>
      <c r="ER60" s="27" t="s">
        <v>8</v>
      </c>
      <c r="ES60" s="19" t="s">
        <v>7</v>
      </c>
      <c r="ET60" s="18" t="s">
        <v>6</v>
      </c>
      <c r="EU60" s="199" t="s">
        <v>31</v>
      </c>
      <c r="EV60" s="16" t="s">
        <v>4</v>
      </c>
      <c r="EW60" s="14" t="s">
        <v>3</v>
      </c>
      <c r="EX60" s="10"/>
      <c r="EY60" s="228"/>
      <c r="FA60" s="11"/>
      <c r="FB60" s="21" t="s">
        <v>9</v>
      </c>
      <c r="FC60" s="27" t="s">
        <v>8</v>
      </c>
      <c r="FD60" s="19" t="s">
        <v>7</v>
      </c>
      <c r="FE60" s="18" t="s">
        <v>6</v>
      </c>
      <c r="FF60" s="199" t="s">
        <v>31</v>
      </c>
      <c r="FG60" s="17" t="s">
        <v>5</v>
      </c>
      <c r="FH60" s="14" t="s">
        <v>3</v>
      </c>
      <c r="FI60" s="10"/>
      <c r="FJ60" s="228"/>
      <c r="FL60" s="11"/>
      <c r="FM60" s="21" t="s">
        <v>9</v>
      </c>
      <c r="FN60" s="27" t="s">
        <v>8</v>
      </c>
      <c r="FO60" s="19" t="s">
        <v>7</v>
      </c>
      <c r="FP60" s="18" t="s">
        <v>6</v>
      </c>
      <c r="FQ60" s="17" t="s">
        <v>5</v>
      </c>
      <c r="FR60" s="16" t="s">
        <v>4</v>
      </c>
      <c r="FS60" s="199" t="s">
        <v>31</v>
      </c>
      <c r="FT60" s="10"/>
      <c r="FU60" s="228"/>
      <c r="FX60" s="11"/>
      <c r="FY60" s="27" t="s">
        <v>8</v>
      </c>
      <c r="FZ60" s="19" t="s">
        <v>7</v>
      </c>
      <c r="GA60" s="18" t="s">
        <v>6</v>
      </c>
      <c r="GB60" s="199" t="s">
        <v>31</v>
      </c>
      <c r="GC60" s="17" t="s">
        <v>5</v>
      </c>
      <c r="GD60" s="16" t="s">
        <v>4</v>
      </c>
      <c r="GE60" s="14" t="s">
        <v>3</v>
      </c>
      <c r="GF60" s="10"/>
      <c r="GG60" s="228"/>
      <c r="GI60" s="11"/>
      <c r="GJ60" s="21" t="s">
        <v>9</v>
      </c>
      <c r="GK60" s="19" t="s">
        <v>7</v>
      </c>
      <c r="GL60" s="18" t="s">
        <v>6</v>
      </c>
      <c r="GM60" s="199" t="s">
        <v>31</v>
      </c>
      <c r="GN60" s="17" t="s">
        <v>5</v>
      </c>
      <c r="GO60" s="16" t="s">
        <v>4</v>
      </c>
      <c r="GP60" s="14" t="s">
        <v>3</v>
      </c>
      <c r="GQ60" s="10"/>
      <c r="GR60" s="228"/>
      <c r="GT60" s="11"/>
      <c r="GU60" s="21" t="s">
        <v>9</v>
      </c>
      <c r="GV60" s="27" t="s">
        <v>8</v>
      </c>
      <c r="GW60" s="18" t="s">
        <v>6</v>
      </c>
      <c r="GX60" s="199" t="s">
        <v>31</v>
      </c>
      <c r="GY60" s="17" t="s">
        <v>5</v>
      </c>
      <c r="GZ60" s="16" t="s">
        <v>4</v>
      </c>
      <c r="HA60" s="14" t="s">
        <v>3</v>
      </c>
      <c r="HB60" s="10"/>
      <c r="HC60" s="228"/>
      <c r="HE60" s="11"/>
      <c r="HF60" s="21" t="s">
        <v>9</v>
      </c>
      <c r="HG60" s="27" t="s">
        <v>8</v>
      </c>
      <c r="HH60" s="19" t="s">
        <v>7</v>
      </c>
      <c r="HI60" s="199" t="s">
        <v>31</v>
      </c>
      <c r="HJ60" s="17" t="s">
        <v>5</v>
      </c>
      <c r="HK60" s="16" t="s">
        <v>4</v>
      </c>
      <c r="HL60" s="14" t="s">
        <v>3</v>
      </c>
      <c r="HM60" s="10"/>
      <c r="HN60" s="228"/>
      <c r="HP60" s="11"/>
      <c r="HQ60" s="21" t="s">
        <v>9</v>
      </c>
      <c r="HR60" s="27" t="s">
        <v>8</v>
      </c>
      <c r="HS60" s="19" t="s">
        <v>7</v>
      </c>
      <c r="HT60" s="18" t="s">
        <v>6</v>
      </c>
      <c r="HU60" s="17" t="s">
        <v>5</v>
      </c>
      <c r="HV60" s="16" t="s">
        <v>4</v>
      </c>
      <c r="HW60" s="14" t="s">
        <v>3</v>
      </c>
      <c r="HX60" s="10"/>
      <c r="HY60" s="228"/>
      <c r="IA60" s="11"/>
      <c r="IB60" s="21" t="s">
        <v>9</v>
      </c>
      <c r="IC60" s="27" t="s">
        <v>8</v>
      </c>
      <c r="ID60" s="19" t="s">
        <v>7</v>
      </c>
      <c r="IE60" s="18" t="s">
        <v>6</v>
      </c>
      <c r="IF60" s="199" t="s">
        <v>31</v>
      </c>
      <c r="IG60" s="16" t="s">
        <v>4</v>
      </c>
      <c r="IH60" s="14" t="s">
        <v>3</v>
      </c>
      <c r="II60" s="10"/>
      <c r="IJ60" s="228"/>
      <c r="IL60" s="11"/>
      <c r="IM60" s="21" t="s">
        <v>9</v>
      </c>
      <c r="IN60" s="27" t="s">
        <v>8</v>
      </c>
      <c r="IO60" s="19" t="s">
        <v>7</v>
      </c>
      <c r="IP60" s="18" t="s">
        <v>6</v>
      </c>
      <c r="IQ60" s="199" t="s">
        <v>31</v>
      </c>
      <c r="IR60" s="17" t="s">
        <v>5</v>
      </c>
      <c r="IS60" s="14" t="s">
        <v>3</v>
      </c>
      <c r="IT60" s="10"/>
      <c r="IU60" s="228"/>
      <c r="IW60" s="11"/>
      <c r="IX60" s="21" t="s">
        <v>9</v>
      </c>
      <c r="IY60" s="27" t="s">
        <v>8</v>
      </c>
      <c r="IZ60" s="19" t="s">
        <v>7</v>
      </c>
      <c r="JA60" s="18" t="s">
        <v>6</v>
      </c>
      <c r="JB60" s="17" t="s">
        <v>5</v>
      </c>
      <c r="JC60" s="16" t="s">
        <v>4</v>
      </c>
      <c r="JD60" s="199" t="s">
        <v>31</v>
      </c>
      <c r="JE60" s="10"/>
      <c r="JF60" s="228"/>
    </row>
    <row r="61" spans="2:266" ht="15.75" thickBot="1" x14ac:dyDescent="0.3">
      <c r="B61" s="22" t="s">
        <v>266</v>
      </c>
      <c r="C61" s="146" t="s">
        <v>9</v>
      </c>
      <c r="D61" s="146" t="s">
        <v>9</v>
      </c>
      <c r="E61" s="146" t="s">
        <v>9</v>
      </c>
      <c r="F61" s="146" t="s">
        <v>9</v>
      </c>
      <c r="G61" s="146" t="s">
        <v>9</v>
      </c>
      <c r="H61" s="146" t="s">
        <v>9</v>
      </c>
      <c r="I61" s="146" t="s">
        <v>9</v>
      </c>
      <c r="J61" s="10"/>
      <c r="K61" s="234" t="s">
        <v>9</v>
      </c>
      <c r="M61" s="22" t="s">
        <v>266</v>
      </c>
      <c r="N61" s="145" t="s">
        <v>8</v>
      </c>
      <c r="O61" s="145" t="s">
        <v>8</v>
      </c>
      <c r="P61" s="145" t="s">
        <v>8</v>
      </c>
      <c r="Q61" s="145" t="s">
        <v>8</v>
      </c>
      <c r="R61" s="145" t="s">
        <v>8</v>
      </c>
      <c r="S61" s="145" t="s">
        <v>8</v>
      </c>
      <c r="T61" s="145" t="s">
        <v>8</v>
      </c>
      <c r="U61" s="10"/>
      <c r="V61" s="145" t="s">
        <v>8</v>
      </c>
      <c r="X61" s="22" t="s">
        <v>266</v>
      </c>
      <c r="Y61" s="149" t="s">
        <v>7</v>
      </c>
      <c r="Z61" s="149" t="s">
        <v>7</v>
      </c>
      <c r="AA61" s="149" t="s">
        <v>7</v>
      </c>
      <c r="AB61" s="149" t="s">
        <v>7</v>
      </c>
      <c r="AC61" s="149" t="s">
        <v>7</v>
      </c>
      <c r="AD61" s="149" t="s">
        <v>7</v>
      </c>
      <c r="AE61" s="144" t="s">
        <v>7</v>
      </c>
      <c r="AF61" s="10"/>
      <c r="AG61" s="144" t="s">
        <v>7</v>
      </c>
      <c r="AI61" s="22" t="s">
        <v>266</v>
      </c>
      <c r="AJ61" s="195" t="s">
        <v>6</v>
      </c>
      <c r="AK61" s="195" t="s">
        <v>6</v>
      </c>
      <c r="AL61" s="195" t="s">
        <v>6</v>
      </c>
      <c r="AM61" s="195" t="s">
        <v>6</v>
      </c>
      <c r="AN61" s="195" t="s">
        <v>6</v>
      </c>
      <c r="AO61" s="195" t="s">
        <v>6</v>
      </c>
      <c r="AP61" s="195" t="s">
        <v>6</v>
      </c>
      <c r="AQ61" s="10"/>
      <c r="AR61" s="195" t="s">
        <v>6</v>
      </c>
      <c r="AT61" s="22" t="s">
        <v>266</v>
      </c>
      <c r="AU61" s="197" t="s">
        <v>31</v>
      </c>
      <c r="AV61" s="197" t="s">
        <v>31</v>
      </c>
      <c r="AW61" s="197" t="s">
        <v>31</v>
      </c>
      <c r="AX61" s="197" t="s">
        <v>31</v>
      </c>
      <c r="AY61" s="197" t="s">
        <v>31</v>
      </c>
      <c r="AZ61" s="197" t="s">
        <v>31</v>
      </c>
      <c r="BA61" s="197" t="s">
        <v>31</v>
      </c>
      <c r="BB61" s="10"/>
      <c r="BC61" s="197" t="s">
        <v>31</v>
      </c>
      <c r="BE61" s="22" t="s">
        <v>266</v>
      </c>
      <c r="BF61" s="155" t="s">
        <v>134</v>
      </c>
      <c r="BG61" s="155" t="s">
        <v>134</v>
      </c>
      <c r="BH61" s="155" t="s">
        <v>134</v>
      </c>
      <c r="BI61" s="155" t="s">
        <v>134</v>
      </c>
      <c r="BJ61" s="155" t="s">
        <v>134</v>
      </c>
      <c r="BK61" s="155" t="s">
        <v>134</v>
      </c>
      <c r="BL61" s="155" t="s">
        <v>134</v>
      </c>
      <c r="BM61" s="10"/>
      <c r="BN61" s="155" t="s">
        <v>134</v>
      </c>
      <c r="BP61" s="22" t="s">
        <v>266</v>
      </c>
      <c r="BQ61" s="150" t="s">
        <v>4</v>
      </c>
      <c r="BR61" s="150" t="s">
        <v>4</v>
      </c>
      <c r="BS61" s="150" t="s">
        <v>4</v>
      </c>
      <c r="BT61" s="150" t="s">
        <v>4</v>
      </c>
      <c r="BU61" s="150" t="s">
        <v>4</v>
      </c>
      <c r="BV61" s="150" t="s">
        <v>4</v>
      </c>
      <c r="BW61" s="150" t="s">
        <v>4</v>
      </c>
      <c r="BX61" s="10"/>
      <c r="BY61" s="150" t="s">
        <v>4</v>
      </c>
      <c r="CA61" s="22" t="s">
        <v>266</v>
      </c>
      <c r="CB61" s="177" t="s">
        <v>3</v>
      </c>
      <c r="CC61" s="177" t="s">
        <v>3</v>
      </c>
      <c r="CD61" s="177" t="s">
        <v>3</v>
      </c>
      <c r="CE61" s="177" t="s">
        <v>3</v>
      </c>
      <c r="CF61" s="177" t="s">
        <v>3</v>
      </c>
      <c r="CG61" s="177" t="s">
        <v>3</v>
      </c>
      <c r="CH61" s="177" t="s">
        <v>3</v>
      </c>
      <c r="CI61" s="10"/>
      <c r="CJ61" s="177" t="s">
        <v>3</v>
      </c>
      <c r="CM61" s="22" t="s">
        <v>336</v>
      </c>
      <c r="CN61" s="146" t="s">
        <v>9</v>
      </c>
      <c r="CO61" s="146" t="s">
        <v>9</v>
      </c>
      <c r="CP61" s="146" t="s">
        <v>9</v>
      </c>
      <c r="CQ61" s="146" t="s">
        <v>9</v>
      </c>
      <c r="CR61" s="146" t="s">
        <v>9</v>
      </c>
      <c r="CS61" s="146" t="s">
        <v>9</v>
      </c>
      <c r="CT61" s="146" t="s">
        <v>9</v>
      </c>
      <c r="CU61" s="10"/>
      <c r="CV61" s="234" t="s">
        <v>9</v>
      </c>
      <c r="CX61" s="22" t="s">
        <v>336</v>
      </c>
      <c r="CY61" s="145" t="s">
        <v>8</v>
      </c>
      <c r="CZ61" s="145" t="s">
        <v>8</v>
      </c>
      <c r="DA61" s="145" t="s">
        <v>8</v>
      </c>
      <c r="DB61" s="145" t="s">
        <v>8</v>
      </c>
      <c r="DC61" s="145" t="s">
        <v>8</v>
      </c>
      <c r="DD61" s="145" t="s">
        <v>8</v>
      </c>
      <c r="DE61" s="145" t="s">
        <v>8</v>
      </c>
      <c r="DF61" s="10"/>
      <c r="DG61" s="145" t="s">
        <v>8</v>
      </c>
      <c r="DI61" s="22" t="s">
        <v>336</v>
      </c>
      <c r="DJ61" s="149" t="s">
        <v>7</v>
      </c>
      <c r="DK61" s="149" t="s">
        <v>7</v>
      </c>
      <c r="DL61" s="149" t="s">
        <v>7</v>
      </c>
      <c r="DM61" s="149" t="s">
        <v>7</v>
      </c>
      <c r="DN61" s="149" t="s">
        <v>7</v>
      </c>
      <c r="DO61" s="149" t="s">
        <v>7</v>
      </c>
      <c r="DP61" s="144" t="s">
        <v>7</v>
      </c>
      <c r="DQ61" s="10"/>
      <c r="DR61" s="144" t="s">
        <v>7</v>
      </c>
      <c r="DT61" s="22" t="s">
        <v>336</v>
      </c>
      <c r="DU61" s="195" t="s">
        <v>6</v>
      </c>
      <c r="DV61" s="195" t="s">
        <v>6</v>
      </c>
      <c r="DW61" s="195" t="s">
        <v>6</v>
      </c>
      <c r="DX61" s="195" t="s">
        <v>6</v>
      </c>
      <c r="DY61" s="195" t="s">
        <v>6</v>
      </c>
      <c r="DZ61" s="195" t="s">
        <v>6</v>
      </c>
      <c r="EA61" s="195" t="s">
        <v>6</v>
      </c>
      <c r="EB61" s="10"/>
      <c r="EC61" s="195" t="s">
        <v>6</v>
      </c>
      <c r="EE61" s="22" t="s">
        <v>336</v>
      </c>
      <c r="EF61" s="197" t="s">
        <v>31</v>
      </c>
      <c r="EG61" s="197" t="s">
        <v>31</v>
      </c>
      <c r="EH61" s="197" t="s">
        <v>31</v>
      </c>
      <c r="EI61" s="197" t="s">
        <v>31</v>
      </c>
      <c r="EJ61" s="197" t="s">
        <v>31</v>
      </c>
      <c r="EK61" s="197" t="s">
        <v>31</v>
      </c>
      <c r="EL61" s="197" t="s">
        <v>31</v>
      </c>
      <c r="EM61" s="10"/>
      <c r="EN61" s="197" t="s">
        <v>31</v>
      </c>
      <c r="EP61" s="22" t="s">
        <v>336</v>
      </c>
      <c r="EQ61" s="155" t="s">
        <v>134</v>
      </c>
      <c r="ER61" s="155" t="s">
        <v>134</v>
      </c>
      <c r="ES61" s="155" t="s">
        <v>134</v>
      </c>
      <c r="ET61" s="155" t="s">
        <v>134</v>
      </c>
      <c r="EU61" s="155" t="s">
        <v>134</v>
      </c>
      <c r="EV61" s="155" t="s">
        <v>134</v>
      </c>
      <c r="EW61" s="155" t="s">
        <v>134</v>
      </c>
      <c r="EX61" s="10"/>
      <c r="EY61" s="155" t="s">
        <v>134</v>
      </c>
      <c r="FA61" s="22" t="s">
        <v>336</v>
      </c>
      <c r="FB61" s="150" t="s">
        <v>4</v>
      </c>
      <c r="FC61" s="150" t="s">
        <v>4</v>
      </c>
      <c r="FD61" s="150" t="s">
        <v>4</v>
      </c>
      <c r="FE61" s="150" t="s">
        <v>4</v>
      </c>
      <c r="FF61" s="150" t="s">
        <v>4</v>
      </c>
      <c r="FG61" s="150" t="s">
        <v>4</v>
      </c>
      <c r="FH61" s="150" t="s">
        <v>4</v>
      </c>
      <c r="FI61" s="10"/>
      <c r="FJ61" s="150" t="s">
        <v>4</v>
      </c>
      <c r="FL61" s="22" t="s">
        <v>336</v>
      </c>
      <c r="FM61" s="177" t="s">
        <v>3</v>
      </c>
      <c r="FN61" s="177" t="s">
        <v>3</v>
      </c>
      <c r="FO61" s="177" t="s">
        <v>3</v>
      </c>
      <c r="FP61" s="177" t="s">
        <v>3</v>
      </c>
      <c r="FQ61" s="177" t="s">
        <v>3</v>
      </c>
      <c r="FR61" s="177" t="s">
        <v>3</v>
      </c>
      <c r="FS61" s="177" t="s">
        <v>3</v>
      </c>
      <c r="FT61" s="10"/>
      <c r="FU61" s="177" t="s">
        <v>3</v>
      </c>
      <c r="FX61" s="22" t="s">
        <v>11</v>
      </c>
      <c r="FY61" s="146" t="s">
        <v>9</v>
      </c>
      <c r="FZ61" s="146" t="s">
        <v>9</v>
      </c>
      <c r="GA61" s="146" t="s">
        <v>9</v>
      </c>
      <c r="GB61" s="146" t="s">
        <v>9</v>
      </c>
      <c r="GC61" s="146" t="s">
        <v>9</v>
      </c>
      <c r="GD61" s="146" t="s">
        <v>9</v>
      </c>
      <c r="GE61" s="146" t="s">
        <v>9</v>
      </c>
      <c r="GF61" s="10"/>
      <c r="GG61" s="234" t="s">
        <v>9</v>
      </c>
      <c r="GI61" s="22" t="s">
        <v>11</v>
      </c>
      <c r="GJ61" s="145" t="s">
        <v>8</v>
      </c>
      <c r="GK61" s="145" t="s">
        <v>8</v>
      </c>
      <c r="GL61" s="145" t="s">
        <v>8</v>
      </c>
      <c r="GM61" s="145" t="s">
        <v>8</v>
      </c>
      <c r="GN61" s="145" t="s">
        <v>8</v>
      </c>
      <c r="GO61" s="145" t="s">
        <v>8</v>
      </c>
      <c r="GP61" s="145" t="s">
        <v>8</v>
      </c>
      <c r="GQ61" s="10"/>
      <c r="GR61" s="145" t="s">
        <v>8</v>
      </c>
      <c r="GT61" s="22" t="s">
        <v>11</v>
      </c>
      <c r="GU61" s="149" t="s">
        <v>7</v>
      </c>
      <c r="GV61" s="149" t="s">
        <v>7</v>
      </c>
      <c r="GW61" s="149" t="s">
        <v>7</v>
      </c>
      <c r="GX61" s="149" t="s">
        <v>7</v>
      </c>
      <c r="GY61" s="149" t="s">
        <v>7</v>
      </c>
      <c r="GZ61" s="149" t="s">
        <v>7</v>
      </c>
      <c r="HA61" s="144" t="s">
        <v>7</v>
      </c>
      <c r="HB61" s="10"/>
      <c r="HC61" s="144" t="s">
        <v>7</v>
      </c>
      <c r="HE61" s="22" t="s">
        <v>11</v>
      </c>
      <c r="HF61" s="195" t="s">
        <v>6</v>
      </c>
      <c r="HG61" s="195" t="s">
        <v>6</v>
      </c>
      <c r="HH61" s="195" t="s">
        <v>6</v>
      </c>
      <c r="HI61" s="195" t="s">
        <v>6</v>
      </c>
      <c r="HJ61" s="195" t="s">
        <v>6</v>
      </c>
      <c r="HK61" s="195" t="s">
        <v>6</v>
      </c>
      <c r="HL61" s="195" t="s">
        <v>6</v>
      </c>
      <c r="HM61" s="10"/>
      <c r="HN61" s="195" t="s">
        <v>6</v>
      </c>
      <c r="HP61" s="22" t="s">
        <v>11</v>
      </c>
      <c r="HQ61" s="197" t="s">
        <v>31</v>
      </c>
      <c r="HR61" s="197" t="s">
        <v>31</v>
      </c>
      <c r="HS61" s="197" t="s">
        <v>31</v>
      </c>
      <c r="HT61" s="197" t="s">
        <v>31</v>
      </c>
      <c r="HU61" s="197" t="s">
        <v>31</v>
      </c>
      <c r="HV61" s="197" t="s">
        <v>31</v>
      </c>
      <c r="HW61" s="197" t="s">
        <v>31</v>
      </c>
      <c r="HX61" s="10"/>
      <c r="HY61" s="197" t="s">
        <v>31</v>
      </c>
      <c r="IA61" s="22" t="s">
        <v>11</v>
      </c>
      <c r="IB61" s="155" t="s">
        <v>134</v>
      </c>
      <c r="IC61" s="155" t="s">
        <v>134</v>
      </c>
      <c r="ID61" s="155" t="s">
        <v>134</v>
      </c>
      <c r="IE61" s="155" t="s">
        <v>134</v>
      </c>
      <c r="IF61" s="155" t="s">
        <v>134</v>
      </c>
      <c r="IG61" s="155" t="s">
        <v>134</v>
      </c>
      <c r="IH61" s="155" t="s">
        <v>134</v>
      </c>
      <c r="II61" s="10"/>
      <c r="IJ61" s="155" t="s">
        <v>134</v>
      </c>
      <c r="IL61" s="22" t="s">
        <v>11</v>
      </c>
      <c r="IM61" s="150" t="s">
        <v>4</v>
      </c>
      <c r="IN61" s="150" t="s">
        <v>4</v>
      </c>
      <c r="IO61" s="150" t="s">
        <v>4</v>
      </c>
      <c r="IP61" s="150" t="s">
        <v>4</v>
      </c>
      <c r="IQ61" s="150" t="s">
        <v>4</v>
      </c>
      <c r="IR61" s="150" t="s">
        <v>4</v>
      </c>
      <c r="IS61" s="150" t="s">
        <v>4</v>
      </c>
      <c r="IT61" s="10"/>
      <c r="IU61" s="150" t="s">
        <v>4</v>
      </c>
      <c r="IW61" s="22" t="s">
        <v>11</v>
      </c>
      <c r="IX61" s="177" t="s">
        <v>3</v>
      </c>
      <c r="IY61" s="177" t="s">
        <v>3</v>
      </c>
      <c r="IZ61" s="177" t="s">
        <v>3</v>
      </c>
      <c r="JA61" s="177" t="s">
        <v>3</v>
      </c>
      <c r="JB61" s="177" t="s">
        <v>3</v>
      </c>
      <c r="JC61" s="177" t="s">
        <v>3</v>
      </c>
      <c r="JD61" s="177" t="s">
        <v>3</v>
      </c>
      <c r="JE61" s="10"/>
      <c r="JF61" s="177" t="s">
        <v>3</v>
      </c>
    </row>
    <row r="62" spans="2:266" ht="15.75" thickBot="1" x14ac:dyDescent="0.3">
      <c r="B62" s="11"/>
      <c r="C62" s="231">
        <v>84</v>
      </c>
      <c r="D62" s="231">
        <v>271</v>
      </c>
      <c r="E62" s="231">
        <v>64</v>
      </c>
      <c r="F62" s="231">
        <v>70</v>
      </c>
      <c r="G62" s="231">
        <v>157</v>
      </c>
      <c r="H62" s="231">
        <v>118</v>
      </c>
      <c r="I62" s="231">
        <v>195</v>
      </c>
      <c r="J62" s="240">
        <v>915</v>
      </c>
      <c r="K62" s="178">
        <v>959</v>
      </c>
      <c r="L62" t="s">
        <v>0</v>
      </c>
      <c r="M62" s="11"/>
      <c r="N62" s="143">
        <v>84</v>
      </c>
      <c r="O62" s="231">
        <v>129</v>
      </c>
      <c r="P62" s="143">
        <v>12</v>
      </c>
      <c r="Q62" s="143">
        <v>14</v>
      </c>
      <c r="R62" s="231">
        <v>317</v>
      </c>
      <c r="S62" s="231">
        <v>220</v>
      </c>
      <c r="T62" s="231">
        <v>95</v>
      </c>
      <c r="U62" s="240">
        <v>-1035</v>
      </c>
      <c r="V62" s="231">
        <v>651</v>
      </c>
      <c r="X62" s="11"/>
      <c r="Y62" s="143">
        <v>271</v>
      </c>
      <c r="Z62" s="143">
        <v>129</v>
      </c>
      <c r="AA62" s="143">
        <v>184</v>
      </c>
      <c r="AB62" s="143">
        <v>207</v>
      </c>
      <c r="AC62" s="231">
        <v>67</v>
      </c>
      <c r="AD62" s="143">
        <v>68</v>
      </c>
      <c r="AE62" s="143">
        <v>141</v>
      </c>
      <c r="AF62" s="240">
        <v>-126</v>
      </c>
      <c r="AG62" s="143">
        <v>933</v>
      </c>
      <c r="AI62" s="11"/>
      <c r="AJ62" s="143">
        <v>64</v>
      </c>
      <c r="AK62" s="231">
        <v>12</v>
      </c>
      <c r="AL62" s="231">
        <v>184</v>
      </c>
      <c r="AM62" s="143">
        <v>0</v>
      </c>
      <c r="AN62" s="231">
        <v>113</v>
      </c>
      <c r="AO62" s="231">
        <v>76</v>
      </c>
      <c r="AP62" s="231">
        <v>51</v>
      </c>
      <c r="AQ62" s="240">
        <v>-361</v>
      </c>
      <c r="AR62" s="231">
        <v>372</v>
      </c>
      <c r="AS62" t="s">
        <v>0</v>
      </c>
      <c r="AT62" s="11"/>
      <c r="AU62" s="143">
        <v>70</v>
      </c>
      <c r="AV62" s="231">
        <v>14</v>
      </c>
      <c r="AW62" s="231">
        <v>207</v>
      </c>
      <c r="AX62" s="231">
        <v>0</v>
      </c>
      <c r="AY62" s="231">
        <v>127</v>
      </c>
      <c r="AZ62" s="231">
        <v>79</v>
      </c>
      <c r="BA62" s="231">
        <v>58</v>
      </c>
      <c r="BB62" s="240">
        <v>-944</v>
      </c>
      <c r="BC62" s="231">
        <v>415</v>
      </c>
      <c r="BE62" s="11"/>
      <c r="BF62" s="143">
        <v>157</v>
      </c>
      <c r="BG62" s="143">
        <v>317</v>
      </c>
      <c r="BH62" s="143">
        <v>67</v>
      </c>
      <c r="BI62" s="143">
        <v>113</v>
      </c>
      <c r="BJ62" s="143">
        <v>127</v>
      </c>
      <c r="BK62" s="143">
        <v>60</v>
      </c>
      <c r="BL62" s="143">
        <v>100</v>
      </c>
      <c r="BM62" s="240">
        <v>634</v>
      </c>
      <c r="BN62" s="143">
        <v>941</v>
      </c>
      <c r="BP62" s="11"/>
      <c r="BQ62" s="143">
        <v>118</v>
      </c>
      <c r="BR62" s="143">
        <v>220</v>
      </c>
      <c r="BS62" s="231">
        <v>68</v>
      </c>
      <c r="BT62" s="143">
        <v>76</v>
      </c>
      <c r="BU62" s="143">
        <v>79</v>
      </c>
      <c r="BV62" s="231">
        <v>60</v>
      </c>
      <c r="BW62" s="143">
        <v>51</v>
      </c>
      <c r="BX62" s="240">
        <v>-31</v>
      </c>
      <c r="BY62" s="143">
        <v>416</v>
      </c>
      <c r="CA62" s="11"/>
      <c r="CB62" s="143">
        <v>195</v>
      </c>
      <c r="CC62" s="143">
        <v>95</v>
      </c>
      <c r="CD62" s="231">
        <v>141</v>
      </c>
      <c r="CE62" s="143">
        <v>51</v>
      </c>
      <c r="CF62" s="231">
        <v>100</v>
      </c>
      <c r="CG62" s="231">
        <v>51</v>
      </c>
      <c r="CH62" s="143">
        <v>58</v>
      </c>
      <c r="CI62" s="240">
        <v>948</v>
      </c>
      <c r="CJ62" s="143">
        <v>107</v>
      </c>
      <c r="CM62" s="11"/>
      <c r="CN62" s="229"/>
      <c r="CO62" s="229"/>
      <c r="CP62" s="229"/>
      <c r="CQ62" s="229"/>
      <c r="CR62" s="229"/>
      <c r="CS62" s="229"/>
      <c r="CT62" s="229"/>
      <c r="CU62" s="240"/>
      <c r="CV62" s="236"/>
      <c r="CX62" s="11"/>
      <c r="CY62" s="229"/>
      <c r="CZ62" s="229"/>
      <c r="DA62" s="229"/>
      <c r="DB62" s="229"/>
      <c r="DC62" s="229"/>
      <c r="DD62" s="229"/>
      <c r="DE62" s="229"/>
      <c r="DF62" s="240"/>
      <c r="DG62" s="229"/>
      <c r="DI62" s="11"/>
      <c r="DJ62" s="229"/>
      <c r="DK62" s="229"/>
      <c r="DL62" s="229"/>
      <c r="DM62" s="229"/>
      <c r="DN62" s="229"/>
      <c r="DO62" s="229"/>
      <c r="DP62" s="229"/>
      <c r="DQ62" s="240"/>
      <c r="DR62" s="229"/>
      <c r="DT62" s="11"/>
      <c r="DU62" s="229"/>
      <c r="DV62" s="229"/>
      <c r="DW62" s="229"/>
      <c r="DX62" s="229"/>
      <c r="DY62" s="229"/>
      <c r="DZ62" s="229"/>
      <c r="EA62" s="229"/>
      <c r="EB62" s="240"/>
      <c r="EC62" s="229"/>
      <c r="EE62" s="11"/>
      <c r="EF62" s="229"/>
      <c r="EG62" s="229"/>
      <c r="EH62" s="229"/>
      <c r="EI62" s="229"/>
      <c r="EJ62" s="229"/>
      <c r="EK62" s="229"/>
      <c r="EL62" s="229"/>
      <c r="EM62" s="240"/>
      <c r="EN62" s="229"/>
      <c r="EP62" s="11"/>
      <c r="EQ62" s="229"/>
      <c r="ER62" s="229"/>
      <c r="ES62" s="229"/>
      <c r="ET62" s="229"/>
      <c r="EU62" s="229"/>
      <c r="EV62" s="229"/>
      <c r="EW62" s="229"/>
      <c r="EX62" s="240"/>
      <c r="EY62" s="229"/>
      <c r="FA62" s="11"/>
      <c r="FB62" s="229"/>
      <c r="FC62" s="229"/>
      <c r="FD62" s="229"/>
      <c r="FE62" s="229"/>
      <c r="FF62" s="229"/>
      <c r="FG62" s="229"/>
      <c r="FH62" s="229"/>
      <c r="FI62" s="240"/>
      <c r="FJ62" s="229"/>
      <c r="FL62" s="11"/>
      <c r="FM62" s="229"/>
      <c r="FN62" s="229"/>
      <c r="FO62" s="229"/>
      <c r="FP62" s="229"/>
      <c r="FQ62" s="229"/>
      <c r="FR62" s="229"/>
      <c r="FS62" s="229"/>
      <c r="FT62" s="240"/>
      <c r="FU62" s="229"/>
      <c r="FX62" s="11"/>
      <c r="FY62" s="229"/>
      <c r="FZ62" s="229"/>
      <c r="GA62" s="229"/>
      <c r="GB62" s="229"/>
      <c r="GC62" s="229"/>
      <c r="GD62" s="229"/>
      <c r="GE62" s="229"/>
      <c r="GF62" s="240"/>
      <c r="GG62" s="236"/>
      <c r="GI62" s="11"/>
      <c r="GJ62" s="229"/>
      <c r="GK62" s="229"/>
      <c r="GL62" s="229"/>
      <c r="GM62" s="229"/>
      <c r="GN62" s="229"/>
      <c r="GO62" s="229"/>
      <c r="GP62" s="229"/>
      <c r="GQ62" s="240"/>
      <c r="GR62" s="229"/>
      <c r="GT62" s="11"/>
      <c r="GU62" s="229"/>
      <c r="GV62" s="229"/>
      <c r="GW62" s="229"/>
      <c r="GX62" s="229"/>
      <c r="GY62" s="229"/>
      <c r="GZ62" s="229"/>
      <c r="HA62" s="229"/>
      <c r="HB62" s="240"/>
      <c r="HC62" s="229"/>
      <c r="HE62" s="11"/>
      <c r="HF62" s="229"/>
      <c r="HG62" s="229"/>
      <c r="HH62" s="229"/>
      <c r="HI62" s="229"/>
      <c r="HJ62" s="229"/>
      <c r="HK62" s="229"/>
      <c r="HL62" s="229"/>
      <c r="HM62" s="240"/>
      <c r="HN62" s="229"/>
      <c r="HP62" s="11" t="s">
        <v>0</v>
      </c>
      <c r="HQ62" s="229"/>
      <c r="HR62" s="229"/>
      <c r="HS62" s="229"/>
      <c r="HT62" s="229"/>
      <c r="HU62" s="229"/>
      <c r="HV62" s="229"/>
      <c r="HW62" s="229"/>
      <c r="HX62" s="240"/>
      <c r="HY62" s="229"/>
      <c r="IA62" s="11"/>
      <c r="IB62" s="229"/>
      <c r="IC62" s="229"/>
      <c r="ID62" s="229"/>
      <c r="IE62" s="229"/>
      <c r="IF62" s="229"/>
      <c r="IG62" s="229"/>
      <c r="IH62" s="229"/>
      <c r="II62" s="240"/>
      <c r="IJ62" s="229"/>
      <c r="IL62" s="11"/>
      <c r="IM62" s="229"/>
      <c r="IN62" s="229"/>
      <c r="IO62" s="229"/>
      <c r="IP62" s="229"/>
      <c r="IQ62" s="229"/>
      <c r="IR62" s="229"/>
      <c r="IS62" s="229"/>
      <c r="IT62" s="240"/>
      <c r="IU62" s="229"/>
      <c r="IW62" s="11"/>
      <c r="IX62" s="229"/>
      <c r="IY62" s="229"/>
      <c r="IZ62" s="229"/>
      <c r="JA62" s="229"/>
      <c r="JB62" s="229"/>
      <c r="JC62" s="229"/>
      <c r="JD62" s="229"/>
      <c r="JE62" s="240"/>
      <c r="JF62" s="229"/>
    </row>
    <row r="63" spans="2:266" ht="15.75" thickBot="1" x14ac:dyDescent="0.3">
      <c r="B63" s="11"/>
      <c r="C63" s="10"/>
      <c r="D63" s="10"/>
      <c r="E63" s="10"/>
      <c r="F63" s="10"/>
      <c r="G63" s="10"/>
      <c r="H63" s="10"/>
      <c r="I63" s="10"/>
      <c r="J63" s="10"/>
      <c r="K63" s="9"/>
      <c r="M63" s="11"/>
      <c r="N63" s="10"/>
      <c r="O63" s="10"/>
      <c r="P63" s="10"/>
      <c r="Q63" s="10"/>
      <c r="R63" s="10"/>
      <c r="S63" s="10"/>
      <c r="T63" s="10"/>
      <c r="U63" s="10"/>
      <c r="V63" s="9"/>
      <c r="X63" s="11"/>
      <c r="Y63" s="10"/>
      <c r="Z63" s="10"/>
      <c r="AA63" s="10"/>
      <c r="AB63" s="10"/>
      <c r="AC63" s="10"/>
      <c r="AD63" s="10"/>
      <c r="AE63" s="10"/>
      <c r="AF63" s="10"/>
      <c r="AG63" s="9"/>
      <c r="AI63" s="11"/>
      <c r="AJ63" s="10"/>
      <c r="AK63" s="10"/>
      <c r="AL63" s="10"/>
      <c r="AM63" s="10"/>
      <c r="AN63" s="10"/>
      <c r="AO63" s="10"/>
      <c r="AP63" s="10"/>
      <c r="AQ63" s="10"/>
      <c r="AR63" s="9"/>
      <c r="AT63" s="11"/>
      <c r="AU63" s="10"/>
      <c r="AV63" s="10"/>
      <c r="AW63" s="10"/>
      <c r="AX63" s="10"/>
      <c r="AY63" s="10"/>
      <c r="AZ63" s="10"/>
      <c r="BA63" s="10"/>
      <c r="BB63" s="10"/>
      <c r="BC63" s="9"/>
      <c r="BE63" s="11"/>
      <c r="BF63" s="10"/>
      <c r="BG63" s="10"/>
      <c r="BH63" s="10"/>
      <c r="BI63" s="10"/>
      <c r="BJ63" s="10"/>
      <c r="BK63" s="10"/>
      <c r="BL63" s="10"/>
      <c r="BM63" s="10"/>
      <c r="BN63" s="9"/>
      <c r="BP63" s="11"/>
      <c r="BQ63" s="10"/>
      <c r="BR63" s="10"/>
      <c r="BS63" s="10"/>
      <c r="BT63" s="10"/>
      <c r="BU63" s="10"/>
      <c r="BV63" s="10"/>
      <c r="BW63" s="10"/>
      <c r="BX63" s="10"/>
      <c r="BY63" s="9"/>
      <c r="CA63" s="11"/>
      <c r="CB63" s="10"/>
      <c r="CC63" s="10"/>
      <c r="CD63" s="10"/>
      <c r="CE63" s="10"/>
      <c r="CF63" s="10"/>
      <c r="CG63" s="10"/>
      <c r="CH63" s="10"/>
      <c r="CI63" s="10"/>
      <c r="CJ63" s="9"/>
      <c r="CM63" s="11"/>
      <c r="CN63" s="10"/>
      <c r="CO63" s="10"/>
      <c r="CP63" s="10"/>
      <c r="CQ63" s="10"/>
      <c r="CR63" s="10"/>
      <c r="CS63" s="10"/>
      <c r="CT63" s="10"/>
      <c r="CU63" s="10"/>
      <c r="CV63" s="9"/>
      <c r="CX63" s="11"/>
      <c r="CY63" s="10"/>
      <c r="CZ63" s="10"/>
      <c r="DA63" s="10"/>
      <c r="DB63" s="10"/>
      <c r="DC63" s="10"/>
      <c r="DD63" s="10"/>
      <c r="DE63" s="10"/>
      <c r="DF63" s="10"/>
      <c r="DG63" s="9"/>
      <c r="DI63" s="11"/>
      <c r="DJ63" s="10"/>
      <c r="DK63" s="10"/>
      <c r="DL63" s="10"/>
      <c r="DM63" s="10"/>
      <c r="DN63" s="10"/>
      <c r="DO63" s="10"/>
      <c r="DP63" s="10"/>
      <c r="DQ63" s="10"/>
      <c r="DR63" s="9"/>
      <c r="DT63" s="11"/>
      <c r="DU63" s="10"/>
      <c r="DV63" s="10"/>
      <c r="DW63" s="10"/>
      <c r="DX63" s="10"/>
      <c r="DY63" s="10"/>
      <c r="DZ63" s="10"/>
      <c r="EA63" s="10"/>
      <c r="EB63" s="10"/>
      <c r="EC63" s="9"/>
      <c r="EE63" s="11"/>
      <c r="EF63" s="10"/>
      <c r="EG63" s="10"/>
      <c r="EH63" s="10"/>
      <c r="EI63" s="10"/>
      <c r="EJ63" s="10"/>
      <c r="EK63" s="10"/>
      <c r="EL63" s="10"/>
      <c r="EM63" s="10"/>
      <c r="EN63" s="9"/>
      <c r="EP63" s="11"/>
      <c r="EQ63" s="10"/>
      <c r="ER63" s="10"/>
      <c r="ES63" s="10"/>
      <c r="ET63" s="10"/>
      <c r="EU63" s="10"/>
      <c r="EV63" s="10"/>
      <c r="EW63" s="10"/>
      <c r="EX63" s="10"/>
      <c r="EY63" s="9"/>
      <c r="FA63" s="11"/>
      <c r="FB63" s="10"/>
      <c r="FC63" s="10"/>
      <c r="FD63" s="10"/>
      <c r="FE63" s="10"/>
      <c r="FF63" s="10"/>
      <c r="FG63" s="10"/>
      <c r="FH63" s="10"/>
      <c r="FI63" s="10"/>
      <c r="FJ63" s="9"/>
      <c r="FL63" s="11"/>
      <c r="FM63" s="10"/>
      <c r="FN63" s="10"/>
      <c r="FO63" s="10"/>
      <c r="FP63" s="10"/>
      <c r="FQ63" s="10"/>
      <c r="FR63" s="10"/>
      <c r="FS63" s="10"/>
      <c r="FT63" s="10"/>
      <c r="FU63" s="9"/>
      <c r="FX63" s="11"/>
      <c r="FY63" s="10"/>
      <c r="FZ63" s="10"/>
      <c r="GA63" s="10"/>
      <c r="GB63" s="10"/>
      <c r="GC63" s="10"/>
      <c r="GD63" s="10"/>
      <c r="GE63" s="10"/>
      <c r="GF63" s="10"/>
      <c r="GG63" s="9"/>
      <c r="GI63" s="11"/>
      <c r="GJ63" s="10"/>
      <c r="GK63" s="10"/>
      <c r="GL63" s="10"/>
      <c r="GM63" s="10"/>
      <c r="GN63" s="10"/>
      <c r="GO63" s="10"/>
      <c r="GP63" s="10"/>
      <c r="GQ63" s="10"/>
      <c r="GR63" s="9"/>
      <c r="GT63" s="11"/>
      <c r="GU63" s="10"/>
      <c r="GV63" s="10"/>
      <c r="GW63" s="10"/>
      <c r="GX63" s="10"/>
      <c r="GY63" s="10"/>
      <c r="GZ63" s="10"/>
      <c r="HA63" s="10"/>
      <c r="HB63" s="10"/>
      <c r="HC63" s="9"/>
      <c r="HE63" s="11"/>
      <c r="HF63" s="10"/>
      <c r="HG63" s="10"/>
      <c r="HH63" s="10"/>
      <c r="HI63" s="10"/>
      <c r="HJ63" s="10"/>
      <c r="HK63" s="10"/>
      <c r="HL63" s="10"/>
      <c r="HM63" s="10"/>
      <c r="HN63" s="9"/>
      <c r="HP63" s="11"/>
      <c r="HQ63" s="10"/>
      <c r="HR63" s="10"/>
      <c r="HS63" s="10"/>
      <c r="HT63" s="10"/>
      <c r="HU63" s="10"/>
      <c r="HV63" s="10"/>
      <c r="HW63" s="10"/>
      <c r="HX63" s="10"/>
      <c r="HY63" s="9"/>
      <c r="IA63" s="11"/>
      <c r="IB63" s="10"/>
      <c r="IC63" s="10"/>
      <c r="ID63" s="10"/>
      <c r="IE63" s="10"/>
      <c r="IF63" s="10"/>
      <c r="IG63" s="10"/>
      <c r="IH63" s="10"/>
      <c r="II63" s="10"/>
      <c r="IJ63" s="9"/>
      <c r="IL63" s="11"/>
      <c r="IM63" s="10"/>
      <c r="IN63" s="10"/>
      <c r="IO63" s="10"/>
      <c r="IP63" s="10"/>
      <c r="IQ63" s="10"/>
      <c r="IR63" s="10"/>
      <c r="IS63" s="10"/>
      <c r="IT63" s="10"/>
      <c r="IU63" s="9"/>
      <c r="IW63" s="11"/>
      <c r="IX63" s="10"/>
      <c r="IY63" s="10"/>
      <c r="IZ63" s="10"/>
      <c r="JA63" s="10"/>
      <c r="JB63" s="10"/>
      <c r="JC63" s="10"/>
      <c r="JD63" s="10"/>
      <c r="JE63" s="10"/>
      <c r="JF63" s="9"/>
    </row>
    <row r="64" spans="2:266" ht="15.75" thickBot="1" x14ac:dyDescent="0.3">
      <c r="B64" s="11"/>
      <c r="C64" s="27" t="s">
        <v>8</v>
      </c>
      <c r="D64" s="19" t="s">
        <v>7</v>
      </c>
      <c r="E64" s="18" t="s">
        <v>6</v>
      </c>
      <c r="F64" s="199" t="s">
        <v>31</v>
      </c>
      <c r="G64" s="17" t="s">
        <v>5</v>
      </c>
      <c r="H64" s="16" t="s">
        <v>4</v>
      </c>
      <c r="I64" s="14" t="s">
        <v>3</v>
      </c>
      <c r="J64" s="10"/>
      <c r="K64" s="228" t="s">
        <v>151</v>
      </c>
      <c r="M64" s="11"/>
      <c r="N64" s="21" t="s">
        <v>9</v>
      </c>
      <c r="O64" s="19" t="s">
        <v>7</v>
      </c>
      <c r="P64" s="18" t="s">
        <v>6</v>
      </c>
      <c r="Q64" s="199" t="s">
        <v>31</v>
      </c>
      <c r="R64" s="17" t="s">
        <v>5</v>
      </c>
      <c r="S64" s="16" t="s">
        <v>4</v>
      </c>
      <c r="T64" s="14" t="s">
        <v>3</v>
      </c>
      <c r="U64" s="10"/>
      <c r="V64" s="228" t="s">
        <v>145</v>
      </c>
      <c r="X64" s="11"/>
      <c r="Y64" s="21" t="s">
        <v>9</v>
      </c>
      <c r="Z64" s="27" t="s">
        <v>8</v>
      </c>
      <c r="AA64" s="18" t="s">
        <v>6</v>
      </c>
      <c r="AB64" s="199" t="s">
        <v>31</v>
      </c>
      <c r="AC64" s="17" t="s">
        <v>5</v>
      </c>
      <c r="AD64" s="16" t="s">
        <v>4</v>
      </c>
      <c r="AE64" s="14" t="s">
        <v>3</v>
      </c>
      <c r="AF64" s="10"/>
      <c r="AG64" s="228" t="s">
        <v>142</v>
      </c>
      <c r="AI64" s="11"/>
      <c r="AJ64" s="21" t="s">
        <v>9</v>
      </c>
      <c r="AK64" s="27" t="s">
        <v>8</v>
      </c>
      <c r="AL64" s="19" t="s">
        <v>7</v>
      </c>
      <c r="AM64" s="199" t="s">
        <v>31</v>
      </c>
      <c r="AN64" s="17" t="s">
        <v>5</v>
      </c>
      <c r="AO64" s="16" t="s">
        <v>4</v>
      </c>
      <c r="AP64" s="14" t="s">
        <v>3</v>
      </c>
      <c r="AQ64" s="10"/>
      <c r="AR64" s="228" t="s">
        <v>142</v>
      </c>
      <c r="AT64" s="11"/>
      <c r="AU64" s="21" t="s">
        <v>9</v>
      </c>
      <c r="AV64" s="27" t="s">
        <v>8</v>
      </c>
      <c r="AW64" s="19" t="s">
        <v>7</v>
      </c>
      <c r="AX64" s="18" t="s">
        <v>6</v>
      </c>
      <c r="AY64" s="17" t="s">
        <v>5</v>
      </c>
      <c r="AZ64" s="16" t="s">
        <v>4</v>
      </c>
      <c r="BA64" s="14" t="s">
        <v>3</v>
      </c>
      <c r="BB64" s="10"/>
      <c r="BC64" s="228" t="s">
        <v>148</v>
      </c>
      <c r="BE64" s="11"/>
      <c r="BF64" s="21" t="s">
        <v>9</v>
      </c>
      <c r="BG64" s="27" t="s">
        <v>8</v>
      </c>
      <c r="BH64" s="19" t="s">
        <v>7</v>
      </c>
      <c r="BI64" s="18" t="s">
        <v>6</v>
      </c>
      <c r="BJ64" s="199" t="s">
        <v>31</v>
      </c>
      <c r="BK64" s="16" t="s">
        <v>4</v>
      </c>
      <c r="BL64" s="14" t="s">
        <v>3</v>
      </c>
      <c r="BM64" s="10"/>
      <c r="BN64" s="228" t="s">
        <v>151</v>
      </c>
      <c r="BP64" s="11"/>
      <c r="BQ64" s="21" t="s">
        <v>9</v>
      </c>
      <c r="BR64" s="27" t="s">
        <v>8</v>
      </c>
      <c r="BS64" s="19" t="s">
        <v>7</v>
      </c>
      <c r="BT64" s="18" t="s">
        <v>6</v>
      </c>
      <c r="BU64" s="199" t="s">
        <v>31</v>
      </c>
      <c r="BV64" s="17" t="s">
        <v>5</v>
      </c>
      <c r="BW64" s="14" t="s">
        <v>3</v>
      </c>
      <c r="BX64" s="10"/>
      <c r="BY64" s="228" t="s">
        <v>148</v>
      </c>
      <c r="CA64" s="11"/>
      <c r="CB64" s="21" t="s">
        <v>9</v>
      </c>
      <c r="CC64" s="27" t="s">
        <v>8</v>
      </c>
      <c r="CD64" s="19" t="s">
        <v>7</v>
      </c>
      <c r="CE64" s="18" t="s">
        <v>6</v>
      </c>
      <c r="CF64" s="17" t="s">
        <v>5</v>
      </c>
      <c r="CG64" s="16" t="s">
        <v>4</v>
      </c>
      <c r="CH64" s="199" t="s">
        <v>31</v>
      </c>
      <c r="CI64" s="10"/>
      <c r="CJ64" s="228" t="s">
        <v>144</v>
      </c>
      <c r="CM64" s="11"/>
      <c r="CN64" s="27" t="s">
        <v>8</v>
      </c>
      <c r="CO64" s="19" t="s">
        <v>7</v>
      </c>
      <c r="CP64" s="18" t="s">
        <v>6</v>
      </c>
      <c r="CQ64" s="199" t="s">
        <v>31</v>
      </c>
      <c r="CR64" s="17" t="s">
        <v>5</v>
      </c>
      <c r="CS64" s="16" t="s">
        <v>4</v>
      </c>
      <c r="CT64" s="14" t="s">
        <v>3</v>
      </c>
      <c r="CU64" s="10"/>
      <c r="CV64" s="228"/>
      <c r="CX64" s="11"/>
      <c r="CY64" s="21" t="s">
        <v>9</v>
      </c>
      <c r="CZ64" s="19" t="s">
        <v>7</v>
      </c>
      <c r="DA64" s="18" t="s">
        <v>6</v>
      </c>
      <c r="DB64" s="199" t="s">
        <v>31</v>
      </c>
      <c r="DC64" s="17" t="s">
        <v>5</v>
      </c>
      <c r="DD64" s="16" t="s">
        <v>4</v>
      </c>
      <c r="DE64" s="14" t="s">
        <v>3</v>
      </c>
      <c r="DF64" s="10"/>
      <c r="DG64" s="228"/>
      <c r="DI64" s="11"/>
      <c r="DJ64" s="21" t="s">
        <v>9</v>
      </c>
      <c r="DK64" s="27" t="s">
        <v>8</v>
      </c>
      <c r="DL64" s="18" t="s">
        <v>6</v>
      </c>
      <c r="DM64" s="199" t="s">
        <v>31</v>
      </c>
      <c r="DN64" s="17" t="s">
        <v>5</v>
      </c>
      <c r="DO64" s="16" t="s">
        <v>4</v>
      </c>
      <c r="DP64" s="14" t="s">
        <v>3</v>
      </c>
      <c r="DQ64" s="10"/>
      <c r="DR64" s="228"/>
      <c r="DT64" s="11"/>
      <c r="DU64" s="21" t="s">
        <v>9</v>
      </c>
      <c r="DV64" s="27" t="s">
        <v>8</v>
      </c>
      <c r="DW64" s="19" t="s">
        <v>7</v>
      </c>
      <c r="DX64" s="199" t="s">
        <v>31</v>
      </c>
      <c r="DY64" s="17" t="s">
        <v>5</v>
      </c>
      <c r="DZ64" s="16" t="s">
        <v>4</v>
      </c>
      <c r="EA64" s="14" t="s">
        <v>3</v>
      </c>
      <c r="EB64" s="10"/>
      <c r="EC64" s="228"/>
      <c r="EE64" s="11"/>
      <c r="EF64" s="21" t="s">
        <v>9</v>
      </c>
      <c r="EG64" s="27" t="s">
        <v>8</v>
      </c>
      <c r="EH64" s="19" t="s">
        <v>7</v>
      </c>
      <c r="EI64" s="18" t="s">
        <v>6</v>
      </c>
      <c r="EJ64" s="17" t="s">
        <v>5</v>
      </c>
      <c r="EK64" s="16" t="s">
        <v>4</v>
      </c>
      <c r="EL64" s="14" t="s">
        <v>3</v>
      </c>
      <c r="EM64" s="10"/>
      <c r="EN64" s="228"/>
      <c r="EP64" s="11"/>
      <c r="EQ64" s="21" t="s">
        <v>9</v>
      </c>
      <c r="ER64" s="27" t="s">
        <v>8</v>
      </c>
      <c r="ES64" s="19" t="s">
        <v>7</v>
      </c>
      <c r="ET64" s="18" t="s">
        <v>6</v>
      </c>
      <c r="EU64" s="199" t="s">
        <v>31</v>
      </c>
      <c r="EV64" s="16" t="s">
        <v>4</v>
      </c>
      <c r="EW64" s="14" t="s">
        <v>3</v>
      </c>
      <c r="EX64" s="10"/>
      <c r="EY64" s="228"/>
      <c r="FA64" s="11"/>
      <c r="FB64" s="21" t="s">
        <v>9</v>
      </c>
      <c r="FC64" s="27" t="s">
        <v>8</v>
      </c>
      <c r="FD64" s="19" t="s">
        <v>7</v>
      </c>
      <c r="FE64" s="18" t="s">
        <v>6</v>
      </c>
      <c r="FF64" s="199" t="s">
        <v>31</v>
      </c>
      <c r="FG64" s="17" t="s">
        <v>5</v>
      </c>
      <c r="FH64" s="14" t="s">
        <v>3</v>
      </c>
      <c r="FI64" s="10"/>
      <c r="FJ64" s="228"/>
      <c r="FL64" s="11"/>
      <c r="FM64" s="21" t="s">
        <v>9</v>
      </c>
      <c r="FN64" s="27" t="s">
        <v>8</v>
      </c>
      <c r="FO64" s="19" t="s">
        <v>7</v>
      </c>
      <c r="FP64" s="18" t="s">
        <v>6</v>
      </c>
      <c r="FQ64" s="17" t="s">
        <v>5</v>
      </c>
      <c r="FR64" s="16" t="s">
        <v>4</v>
      </c>
      <c r="FS64" s="199" t="s">
        <v>31</v>
      </c>
      <c r="FT64" s="10"/>
      <c r="FU64" s="228"/>
      <c r="FX64" s="11"/>
      <c r="FY64" s="27" t="s">
        <v>8</v>
      </c>
      <c r="FZ64" s="19" t="s">
        <v>7</v>
      </c>
      <c r="GA64" s="18" t="s">
        <v>6</v>
      </c>
      <c r="GB64" s="199" t="s">
        <v>31</v>
      </c>
      <c r="GC64" s="17" t="s">
        <v>5</v>
      </c>
      <c r="GD64" s="16" t="s">
        <v>4</v>
      </c>
      <c r="GE64" s="14" t="s">
        <v>3</v>
      </c>
      <c r="GF64" s="10"/>
      <c r="GG64" s="228"/>
      <c r="GI64" s="11"/>
      <c r="GJ64" s="21" t="s">
        <v>9</v>
      </c>
      <c r="GK64" s="19" t="s">
        <v>7</v>
      </c>
      <c r="GL64" s="18" t="s">
        <v>6</v>
      </c>
      <c r="GM64" s="199" t="s">
        <v>31</v>
      </c>
      <c r="GN64" s="17" t="s">
        <v>5</v>
      </c>
      <c r="GO64" s="16" t="s">
        <v>4</v>
      </c>
      <c r="GP64" s="14" t="s">
        <v>3</v>
      </c>
      <c r="GQ64" s="10"/>
      <c r="GR64" s="228"/>
      <c r="GT64" s="11"/>
      <c r="GU64" s="21" t="s">
        <v>9</v>
      </c>
      <c r="GV64" s="27" t="s">
        <v>8</v>
      </c>
      <c r="GW64" s="18" t="s">
        <v>6</v>
      </c>
      <c r="GX64" s="199" t="s">
        <v>31</v>
      </c>
      <c r="GY64" s="17" t="s">
        <v>5</v>
      </c>
      <c r="GZ64" s="16" t="s">
        <v>4</v>
      </c>
      <c r="HA64" s="14" t="s">
        <v>3</v>
      </c>
      <c r="HB64" s="10"/>
      <c r="HC64" s="228"/>
      <c r="HE64" s="11"/>
      <c r="HF64" s="21" t="s">
        <v>9</v>
      </c>
      <c r="HG64" s="27" t="s">
        <v>8</v>
      </c>
      <c r="HH64" s="19" t="s">
        <v>7</v>
      </c>
      <c r="HI64" s="199" t="s">
        <v>31</v>
      </c>
      <c r="HJ64" s="17" t="s">
        <v>5</v>
      </c>
      <c r="HK64" s="16" t="s">
        <v>4</v>
      </c>
      <c r="HL64" s="14" t="s">
        <v>3</v>
      </c>
      <c r="HM64" s="10"/>
      <c r="HN64" s="228"/>
      <c r="HP64" s="11"/>
      <c r="HQ64" s="21" t="s">
        <v>9</v>
      </c>
      <c r="HR64" s="27" t="s">
        <v>8</v>
      </c>
      <c r="HS64" s="19" t="s">
        <v>7</v>
      </c>
      <c r="HT64" s="18" t="s">
        <v>6</v>
      </c>
      <c r="HU64" s="17" t="s">
        <v>5</v>
      </c>
      <c r="HV64" s="16" t="s">
        <v>4</v>
      </c>
      <c r="HW64" s="14" t="s">
        <v>3</v>
      </c>
      <c r="HX64" s="10"/>
      <c r="HY64" s="228"/>
      <c r="IA64" s="11"/>
      <c r="IB64" s="21" t="s">
        <v>9</v>
      </c>
      <c r="IC64" s="27" t="s">
        <v>8</v>
      </c>
      <c r="ID64" s="19" t="s">
        <v>7</v>
      </c>
      <c r="IE64" s="18" t="s">
        <v>6</v>
      </c>
      <c r="IF64" s="199" t="s">
        <v>31</v>
      </c>
      <c r="IG64" s="16" t="s">
        <v>4</v>
      </c>
      <c r="IH64" s="14" t="s">
        <v>3</v>
      </c>
      <c r="II64" s="10"/>
      <c r="IJ64" s="228"/>
      <c r="IL64" s="11"/>
      <c r="IM64" s="21" t="s">
        <v>9</v>
      </c>
      <c r="IN64" s="27" t="s">
        <v>8</v>
      </c>
      <c r="IO64" s="19" t="s">
        <v>7</v>
      </c>
      <c r="IP64" s="18" t="s">
        <v>6</v>
      </c>
      <c r="IQ64" s="199" t="s">
        <v>31</v>
      </c>
      <c r="IR64" s="17" t="s">
        <v>5</v>
      </c>
      <c r="IS64" s="14" t="s">
        <v>3</v>
      </c>
      <c r="IT64" s="10"/>
      <c r="IU64" s="228"/>
      <c r="IW64" s="11"/>
      <c r="IX64" s="21" t="s">
        <v>9</v>
      </c>
      <c r="IY64" s="27" t="s">
        <v>8</v>
      </c>
      <c r="IZ64" s="19" t="s">
        <v>7</v>
      </c>
      <c r="JA64" s="18" t="s">
        <v>6</v>
      </c>
      <c r="JB64" s="17" t="s">
        <v>5</v>
      </c>
      <c r="JC64" s="16" t="s">
        <v>4</v>
      </c>
      <c r="JD64" s="199" t="s">
        <v>31</v>
      </c>
      <c r="JE64" s="10"/>
      <c r="JF64" s="228"/>
    </row>
    <row r="65" spans="2:266" ht="15.75" thickBot="1" x14ac:dyDescent="0.3">
      <c r="B65" s="22" t="s">
        <v>267</v>
      </c>
      <c r="C65" s="146" t="s">
        <v>9</v>
      </c>
      <c r="D65" s="146" t="s">
        <v>9</v>
      </c>
      <c r="E65" s="146" t="s">
        <v>9</v>
      </c>
      <c r="F65" s="146" t="s">
        <v>9</v>
      </c>
      <c r="G65" s="146" t="s">
        <v>9</v>
      </c>
      <c r="H65" s="146" t="s">
        <v>9</v>
      </c>
      <c r="I65" s="146" t="s">
        <v>9</v>
      </c>
      <c r="J65" s="10"/>
      <c r="K65" s="234" t="s">
        <v>9</v>
      </c>
      <c r="M65" s="22" t="s">
        <v>267</v>
      </c>
      <c r="N65" s="145" t="s">
        <v>8</v>
      </c>
      <c r="O65" s="145" t="s">
        <v>8</v>
      </c>
      <c r="P65" s="145" t="s">
        <v>8</v>
      </c>
      <c r="Q65" s="145" t="s">
        <v>8</v>
      </c>
      <c r="R65" s="145" t="s">
        <v>8</v>
      </c>
      <c r="S65" s="145" t="s">
        <v>8</v>
      </c>
      <c r="T65" s="145" t="s">
        <v>8</v>
      </c>
      <c r="U65" s="10"/>
      <c r="V65" s="145" t="s">
        <v>8</v>
      </c>
      <c r="X65" s="22" t="s">
        <v>267</v>
      </c>
      <c r="Y65" s="149" t="s">
        <v>7</v>
      </c>
      <c r="Z65" s="149" t="s">
        <v>7</v>
      </c>
      <c r="AA65" s="149" t="s">
        <v>7</v>
      </c>
      <c r="AB65" s="149" t="s">
        <v>7</v>
      </c>
      <c r="AC65" s="149" t="s">
        <v>7</v>
      </c>
      <c r="AD65" s="149" t="s">
        <v>7</v>
      </c>
      <c r="AE65" s="144" t="s">
        <v>7</v>
      </c>
      <c r="AF65" s="10"/>
      <c r="AG65" s="144" t="s">
        <v>7</v>
      </c>
      <c r="AI65" s="22" t="s">
        <v>267</v>
      </c>
      <c r="AJ65" s="195" t="s">
        <v>6</v>
      </c>
      <c r="AK65" s="195" t="s">
        <v>6</v>
      </c>
      <c r="AL65" s="195" t="s">
        <v>6</v>
      </c>
      <c r="AM65" s="195" t="s">
        <v>6</v>
      </c>
      <c r="AN65" s="195" t="s">
        <v>6</v>
      </c>
      <c r="AO65" s="195" t="s">
        <v>6</v>
      </c>
      <c r="AP65" s="195" t="s">
        <v>6</v>
      </c>
      <c r="AQ65" s="10"/>
      <c r="AR65" s="195" t="s">
        <v>6</v>
      </c>
      <c r="AT65" s="22" t="s">
        <v>267</v>
      </c>
      <c r="AU65" s="197" t="s">
        <v>31</v>
      </c>
      <c r="AV65" s="197" t="s">
        <v>31</v>
      </c>
      <c r="AW65" s="197" t="s">
        <v>31</v>
      </c>
      <c r="AX65" s="197" t="s">
        <v>31</v>
      </c>
      <c r="AY65" s="197" t="s">
        <v>31</v>
      </c>
      <c r="AZ65" s="197" t="s">
        <v>31</v>
      </c>
      <c r="BA65" s="197" t="s">
        <v>31</v>
      </c>
      <c r="BB65" s="10"/>
      <c r="BC65" s="197" t="s">
        <v>31</v>
      </c>
      <c r="BE65" s="22" t="s">
        <v>267</v>
      </c>
      <c r="BF65" s="155" t="s">
        <v>134</v>
      </c>
      <c r="BG65" s="155" t="s">
        <v>134</v>
      </c>
      <c r="BH65" s="155" t="s">
        <v>134</v>
      </c>
      <c r="BI65" s="155" t="s">
        <v>134</v>
      </c>
      <c r="BJ65" s="155" t="s">
        <v>134</v>
      </c>
      <c r="BK65" s="155" t="s">
        <v>134</v>
      </c>
      <c r="BL65" s="155" t="s">
        <v>134</v>
      </c>
      <c r="BM65" s="10"/>
      <c r="BN65" s="155" t="s">
        <v>134</v>
      </c>
      <c r="BP65" s="22" t="s">
        <v>267</v>
      </c>
      <c r="BQ65" s="150" t="s">
        <v>4</v>
      </c>
      <c r="BR65" s="150" t="s">
        <v>4</v>
      </c>
      <c r="BS65" s="150" t="s">
        <v>4</v>
      </c>
      <c r="BT65" s="150" t="s">
        <v>4</v>
      </c>
      <c r="BU65" s="150" t="s">
        <v>4</v>
      </c>
      <c r="BV65" s="150" t="s">
        <v>4</v>
      </c>
      <c r="BW65" s="150" t="s">
        <v>4</v>
      </c>
      <c r="BX65" s="10"/>
      <c r="BY65" s="150" t="s">
        <v>4</v>
      </c>
      <c r="CA65" s="22" t="s">
        <v>267</v>
      </c>
      <c r="CB65" s="177" t="s">
        <v>3</v>
      </c>
      <c r="CC65" s="177" t="s">
        <v>3</v>
      </c>
      <c r="CD65" s="177" t="s">
        <v>3</v>
      </c>
      <c r="CE65" s="177" t="s">
        <v>3</v>
      </c>
      <c r="CF65" s="177" t="s">
        <v>3</v>
      </c>
      <c r="CG65" s="177" t="s">
        <v>3</v>
      </c>
      <c r="CH65" s="177" t="s">
        <v>3</v>
      </c>
      <c r="CI65" s="10"/>
      <c r="CJ65" s="177" t="s">
        <v>3</v>
      </c>
      <c r="CM65" s="22" t="s">
        <v>337</v>
      </c>
      <c r="CN65" s="146" t="s">
        <v>9</v>
      </c>
      <c r="CO65" s="146" t="s">
        <v>9</v>
      </c>
      <c r="CP65" s="146" t="s">
        <v>9</v>
      </c>
      <c r="CQ65" s="146" t="s">
        <v>9</v>
      </c>
      <c r="CR65" s="146" t="s">
        <v>9</v>
      </c>
      <c r="CS65" s="146" t="s">
        <v>9</v>
      </c>
      <c r="CT65" s="146" t="s">
        <v>9</v>
      </c>
      <c r="CU65" s="10"/>
      <c r="CV65" s="234" t="s">
        <v>9</v>
      </c>
      <c r="CX65" s="22" t="s">
        <v>337</v>
      </c>
      <c r="CY65" s="145" t="s">
        <v>8</v>
      </c>
      <c r="CZ65" s="145" t="s">
        <v>8</v>
      </c>
      <c r="DA65" s="145" t="s">
        <v>8</v>
      </c>
      <c r="DB65" s="145" t="s">
        <v>8</v>
      </c>
      <c r="DC65" s="145" t="s">
        <v>8</v>
      </c>
      <c r="DD65" s="145" t="s">
        <v>8</v>
      </c>
      <c r="DE65" s="145" t="s">
        <v>8</v>
      </c>
      <c r="DF65" s="10"/>
      <c r="DG65" s="145" t="s">
        <v>8</v>
      </c>
      <c r="DI65" s="22" t="s">
        <v>337</v>
      </c>
      <c r="DJ65" s="149" t="s">
        <v>7</v>
      </c>
      <c r="DK65" s="149" t="s">
        <v>7</v>
      </c>
      <c r="DL65" s="149" t="s">
        <v>7</v>
      </c>
      <c r="DM65" s="149" t="s">
        <v>7</v>
      </c>
      <c r="DN65" s="149" t="s">
        <v>7</v>
      </c>
      <c r="DO65" s="149" t="s">
        <v>7</v>
      </c>
      <c r="DP65" s="144" t="s">
        <v>7</v>
      </c>
      <c r="DQ65" s="10"/>
      <c r="DR65" s="144" t="s">
        <v>7</v>
      </c>
      <c r="DT65" s="22" t="s">
        <v>337</v>
      </c>
      <c r="DU65" s="195" t="s">
        <v>6</v>
      </c>
      <c r="DV65" s="195" t="s">
        <v>6</v>
      </c>
      <c r="DW65" s="195" t="s">
        <v>6</v>
      </c>
      <c r="DX65" s="195" t="s">
        <v>6</v>
      </c>
      <c r="DY65" s="195" t="s">
        <v>6</v>
      </c>
      <c r="DZ65" s="195" t="s">
        <v>6</v>
      </c>
      <c r="EA65" s="195" t="s">
        <v>6</v>
      </c>
      <c r="EB65" s="10"/>
      <c r="EC65" s="195" t="s">
        <v>6</v>
      </c>
      <c r="EE65" s="22" t="s">
        <v>337</v>
      </c>
      <c r="EF65" s="197" t="s">
        <v>31</v>
      </c>
      <c r="EG65" s="197" t="s">
        <v>31</v>
      </c>
      <c r="EH65" s="197" t="s">
        <v>31</v>
      </c>
      <c r="EI65" s="197" t="s">
        <v>31</v>
      </c>
      <c r="EJ65" s="197" t="s">
        <v>31</v>
      </c>
      <c r="EK65" s="197" t="s">
        <v>31</v>
      </c>
      <c r="EL65" s="197" t="s">
        <v>31</v>
      </c>
      <c r="EM65" s="10"/>
      <c r="EN65" s="197" t="s">
        <v>31</v>
      </c>
      <c r="EP65" s="22" t="s">
        <v>337</v>
      </c>
      <c r="EQ65" s="155" t="s">
        <v>134</v>
      </c>
      <c r="ER65" s="155" t="s">
        <v>134</v>
      </c>
      <c r="ES65" s="155" t="s">
        <v>134</v>
      </c>
      <c r="ET65" s="155" t="s">
        <v>134</v>
      </c>
      <c r="EU65" s="155" t="s">
        <v>134</v>
      </c>
      <c r="EV65" s="155" t="s">
        <v>134</v>
      </c>
      <c r="EW65" s="155" t="s">
        <v>134</v>
      </c>
      <c r="EX65" s="10"/>
      <c r="EY65" s="155" t="s">
        <v>134</v>
      </c>
      <c r="FA65" s="22" t="s">
        <v>337</v>
      </c>
      <c r="FB65" s="150" t="s">
        <v>4</v>
      </c>
      <c r="FC65" s="150" t="s">
        <v>4</v>
      </c>
      <c r="FD65" s="150" t="s">
        <v>4</v>
      </c>
      <c r="FE65" s="150" t="s">
        <v>4</v>
      </c>
      <c r="FF65" s="150" t="s">
        <v>4</v>
      </c>
      <c r="FG65" s="150" t="s">
        <v>4</v>
      </c>
      <c r="FH65" s="150" t="s">
        <v>4</v>
      </c>
      <c r="FI65" s="10"/>
      <c r="FJ65" s="150" t="s">
        <v>4</v>
      </c>
      <c r="FL65" s="22" t="s">
        <v>337</v>
      </c>
      <c r="FM65" s="177" t="s">
        <v>3</v>
      </c>
      <c r="FN65" s="177" t="s">
        <v>3</v>
      </c>
      <c r="FO65" s="177" t="s">
        <v>3</v>
      </c>
      <c r="FP65" s="177" t="s">
        <v>3</v>
      </c>
      <c r="FQ65" s="177" t="s">
        <v>3</v>
      </c>
      <c r="FR65" s="177" t="s">
        <v>3</v>
      </c>
      <c r="FS65" s="177" t="s">
        <v>3</v>
      </c>
      <c r="FT65" s="10"/>
      <c r="FU65" s="177" t="s">
        <v>3</v>
      </c>
      <c r="FX65" s="22" t="s">
        <v>10</v>
      </c>
      <c r="FY65" s="146" t="s">
        <v>9</v>
      </c>
      <c r="FZ65" s="146" t="s">
        <v>9</v>
      </c>
      <c r="GA65" s="146" t="s">
        <v>9</v>
      </c>
      <c r="GB65" s="146" t="s">
        <v>9</v>
      </c>
      <c r="GC65" s="146" t="s">
        <v>9</v>
      </c>
      <c r="GD65" s="146" t="s">
        <v>9</v>
      </c>
      <c r="GE65" s="146" t="s">
        <v>9</v>
      </c>
      <c r="GF65" s="10"/>
      <c r="GG65" s="234" t="s">
        <v>9</v>
      </c>
      <c r="GI65" s="22" t="s">
        <v>10</v>
      </c>
      <c r="GJ65" s="145" t="s">
        <v>8</v>
      </c>
      <c r="GK65" s="145" t="s">
        <v>8</v>
      </c>
      <c r="GL65" s="145" t="s">
        <v>8</v>
      </c>
      <c r="GM65" s="145" t="s">
        <v>8</v>
      </c>
      <c r="GN65" s="145" t="s">
        <v>8</v>
      </c>
      <c r="GO65" s="145" t="s">
        <v>8</v>
      </c>
      <c r="GP65" s="145" t="s">
        <v>8</v>
      </c>
      <c r="GQ65" s="10"/>
      <c r="GR65" s="145" t="s">
        <v>8</v>
      </c>
      <c r="GT65" s="22" t="s">
        <v>10</v>
      </c>
      <c r="GU65" s="149" t="s">
        <v>7</v>
      </c>
      <c r="GV65" s="149" t="s">
        <v>7</v>
      </c>
      <c r="GW65" s="149" t="s">
        <v>7</v>
      </c>
      <c r="GX65" s="149" t="s">
        <v>7</v>
      </c>
      <c r="GY65" s="149" t="s">
        <v>7</v>
      </c>
      <c r="GZ65" s="149" t="s">
        <v>7</v>
      </c>
      <c r="HA65" s="144" t="s">
        <v>7</v>
      </c>
      <c r="HB65" s="10"/>
      <c r="HC65" s="144" t="s">
        <v>7</v>
      </c>
      <c r="HE65" s="22" t="s">
        <v>10</v>
      </c>
      <c r="HF65" s="195" t="s">
        <v>6</v>
      </c>
      <c r="HG65" s="195" t="s">
        <v>6</v>
      </c>
      <c r="HH65" s="195" t="s">
        <v>6</v>
      </c>
      <c r="HI65" s="195" t="s">
        <v>6</v>
      </c>
      <c r="HJ65" s="195" t="s">
        <v>6</v>
      </c>
      <c r="HK65" s="195" t="s">
        <v>6</v>
      </c>
      <c r="HL65" s="195" t="s">
        <v>6</v>
      </c>
      <c r="HM65" s="10"/>
      <c r="HN65" s="195" t="s">
        <v>6</v>
      </c>
      <c r="HP65" s="22" t="s">
        <v>10</v>
      </c>
      <c r="HQ65" s="197" t="s">
        <v>31</v>
      </c>
      <c r="HR65" s="197" t="s">
        <v>31</v>
      </c>
      <c r="HS65" s="197" t="s">
        <v>31</v>
      </c>
      <c r="HT65" s="197" t="s">
        <v>31</v>
      </c>
      <c r="HU65" s="197" t="s">
        <v>31</v>
      </c>
      <c r="HV65" s="197" t="s">
        <v>31</v>
      </c>
      <c r="HW65" s="197" t="s">
        <v>31</v>
      </c>
      <c r="HX65" s="10"/>
      <c r="HY65" s="197" t="s">
        <v>31</v>
      </c>
      <c r="IA65" s="22" t="s">
        <v>10</v>
      </c>
      <c r="IB65" s="155" t="s">
        <v>134</v>
      </c>
      <c r="IC65" s="155" t="s">
        <v>134</v>
      </c>
      <c r="ID65" s="155" t="s">
        <v>134</v>
      </c>
      <c r="IE65" s="155" t="s">
        <v>134</v>
      </c>
      <c r="IF65" s="155" t="s">
        <v>134</v>
      </c>
      <c r="IG65" s="155" t="s">
        <v>134</v>
      </c>
      <c r="IH65" s="155" t="s">
        <v>134</v>
      </c>
      <c r="II65" s="10"/>
      <c r="IJ65" s="155" t="s">
        <v>134</v>
      </c>
      <c r="IL65" s="22" t="s">
        <v>10</v>
      </c>
      <c r="IM65" s="150" t="s">
        <v>4</v>
      </c>
      <c r="IN65" s="150" t="s">
        <v>4</v>
      </c>
      <c r="IO65" s="150" t="s">
        <v>4</v>
      </c>
      <c r="IP65" s="150" t="s">
        <v>4</v>
      </c>
      <c r="IQ65" s="150" t="s">
        <v>4</v>
      </c>
      <c r="IR65" s="150" t="s">
        <v>4</v>
      </c>
      <c r="IS65" s="150" t="s">
        <v>4</v>
      </c>
      <c r="IT65" s="10"/>
      <c r="IU65" s="150" t="s">
        <v>4</v>
      </c>
      <c r="IW65" s="22" t="s">
        <v>10</v>
      </c>
      <c r="IX65" s="177" t="s">
        <v>3</v>
      </c>
      <c r="IY65" s="177" t="s">
        <v>3</v>
      </c>
      <c r="IZ65" s="177" t="s">
        <v>3</v>
      </c>
      <c r="JA65" s="177" t="s">
        <v>3</v>
      </c>
      <c r="JB65" s="177" t="s">
        <v>3</v>
      </c>
      <c r="JC65" s="177" t="s">
        <v>3</v>
      </c>
      <c r="JD65" s="177" t="s">
        <v>3</v>
      </c>
      <c r="JE65" s="10"/>
      <c r="JF65" s="177" t="s">
        <v>3</v>
      </c>
    </row>
    <row r="66" spans="2:266" ht="15.75" thickBot="1" x14ac:dyDescent="0.3">
      <c r="B66" s="8"/>
      <c r="C66" s="231">
        <v>100</v>
      </c>
      <c r="D66" s="231">
        <v>251</v>
      </c>
      <c r="E66" s="231">
        <v>76</v>
      </c>
      <c r="F66" s="231">
        <v>90</v>
      </c>
      <c r="G66" s="231">
        <v>144</v>
      </c>
      <c r="H66" s="231">
        <v>116</v>
      </c>
      <c r="I66" s="231">
        <v>166</v>
      </c>
      <c r="J66" s="240">
        <v>-420</v>
      </c>
      <c r="K66" s="178">
        <v>943</v>
      </c>
      <c r="L66" t="s">
        <v>0</v>
      </c>
      <c r="M66" s="8"/>
      <c r="N66" s="143">
        <v>100</v>
      </c>
      <c r="O66" s="231">
        <v>103</v>
      </c>
      <c r="P66" s="143">
        <v>12</v>
      </c>
      <c r="Q66" s="143">
        <v>8</v>
      </c>
      <c r="R66" s="231">
        <v>259</v>
      </c>
      <c r="S66" s="231">
        <v>190</v>
      </c>
      <c r="T66" s="231">
        <v>43</v>
      </c>
      <c r="U66" s="240">
        <v>-707</v>
      </c>
      <c r="V66" s="231">
        <v>475</v>
      </c>
      <c r="X66" s="8"/>
      <c r="Y66" s="143">
        <v>251</v>
      </c>
      <c r="Z66" s="143">
        <v>103</v>
      </c>
      <c r="AA66" s="143">
        <v>149</v>
      </c>
      <c r="AB66" s="143">
        <v>162</v>
      </c>
      <c r="AC66" s="231">
        <v>67</v>
      </c>
      <c r="AD66" s="143">
        <v>31</v>
      </c>
      <c r="AE66" s="143">
        <v>145</v>
      </c>
      <c r="AF66" s="240">
        <v>714</v>
      </c>
      <c r="AG66" s="143">
        <v>774</v>
      </c>
      <c r="AI66" s="8"/>
      <c r="AJ66" s="143">
        <v>76</v>
      </c>
      <c r="AK66" s="231">
        <v>12</v>
      </c>
      <c r="AL66" s="231">
        <v>149</v>
      </c>
      <c r="AM66" s="231">
        <v>8</v>
      </c>
      <c r="AN66" s="231">
        <v>92</v>
      </c>
      <c r="AO66" s="231">
        <v>67</v>
      </c>
      <c r="AP66" s="231">
        <v>28</v>
      </c>
      <c r="AQ66" s="240">
        <v>-272</v>
      </c>
      <c r="AR66" s="231">
        <v>280</v>
      </c>
      <c r="AS66" t="s">
        <v>0</v>
      </c>
      <c r="AT66" s="8"/>
      <c r="AU66" s="143">
        <v>90</v>
      </c>
      <c r="AV66" s="231">
        <v>8</v>
      </c>
      <c r="AW66" s="231">
        <v>162</v>
      </c>
      <c r="AX66" s="143">
        <v>8</v>
      </c>
      <c r="AY66" s="231">
        <v>102</v>
      </c>
      <c r="AZ66" s="231">
        <v>69</v>
      </c>
      <c r="BA66" s="231">
        <v>31</v>
      </c>
      <c r="BB66" s="240">
        <v>-368</v>
      </c>
      <c r="BC66" s="231">
        <v>274</v>
      </c>
      <c r="BE66" s="8"/>
      <c r="BF66" s="143">
        <v>144</v>
      </c>
      <c r="BG66" s="143">
        <v>259</v>
      </c>
      <c r="BH66" s="143">
        <v>67</v>
      </c>
      <c r="BI66" s="143">
        <v>92</v>
      </c>
      <c r="BJ66" s="143">
        <v>102</v>
      </c>
      <c r="BK66" s="143">
        <v>42</v>
      </c>
      <c r="BL66" s="143">
        <v>99</v>
      </c>
      <c r="BM66" s="240">
        <v>383</v>
      </c>
      <c r="BN66" s="143">
        <v>805</v>
      </c>
      <c r="BP66" s="8"/>
      <c r="BQ66" s="143">
        <v>116</v>
      </c>
      <c r="BR66" s="143">
        <v>190</v>
      </c>
      <c r="BS66" s="231">
        <v>31</v>
      </c>
      <c r="BT66" s="143">
        <v>67</v>
      </c>
      <c r="BU66" s="143">
        <v>69</v>
      </c>
      <c r="BV66" s="231">
        <v>42</v>
      </c>
      <c r="BW66" s="143">
        <v>65</v>
      </c>
      <c r="BX66" s="240">
        <v>152</v>
      </c>
      <c r="BY66" s="143">
        <v>434</v>
      </c>
      <c r="CA66" s="8"/>
      <c r="CB66" s="143">
        <v>166</v>
      </c>
      <c r="CC66" s="143">
        <v>43</v>
      </c>
      <c r="CD66" s="231">
        <v>145</v>
      </c>
      <c r="CE66" s="143">
        <v>28</v>
      </c>
      <c r="CF66" s="231">
        <v>99</v>
      </c>
      <c r="CG66" s="231">
        <v>65</v>
      </c>
      <c r="CH66" s="143">
        <v>31</v>
      </c>
      <c r="CI66" s="240">
        <v>518</v>
      </c>
      <c r="CJ66" s="231">
        <v>41</v>
      </c>
      <c r="CM66" s="8"/>
      <c r="CN66" s="229"/>
      <c r="CO66" s="229"/>
      <c r="CP66" s="229"/>
      <c r="CQ66" s="229"/>
      <c r="CR66" s="229"/>
      <c r="CS66" s="229"/>
      <c r="CT66" s="229"/>
      <c r="CU66" s="241"/>
      <c r="CV66" s="236"/>
      <c r="CX66" s="8"/>
      <c r="CY66" s="229"/>
      <c r="CZ66" s="229"/>
      <c r="DA66" s="229"/>
      <c r="DB66" s="229"/>
      <c r="DC66" s="229"/>
      <c r="DD66" s="229"/>
      <c r="DE66" s="229"/>
      <c r="DF66" s="241"/>
      <c r="DG66" s="229"/>
      <c r="DI66" s="8"/>
      <c r="DJ66" s="229"/>
      <c r="DK66" s="229"/>
      <c r="DL66" s="229"/>
      <c r="DM66" s="229"/>
      <c r="DN66" s="229"/>
      <c r="DO66" s="229"/>
      <c r="DP66" s="229"/>
      <c r="DQ66" s="241"/>
      <c r="DR66" s="229"/>
      <c r="DT66" s="8"/>
      <c r="DU66" s="229"/>
      <c r="DV66" s="229"/>
      <c r="DW66" s="229"/>
      <c r="DX66" s="229"/>
      <c r="DY66" s="229"/>
      <c r="DZ66" s="229"/>
      <c r="EA66" s="229"/>
      <c r="EB66" s="241"/>
      <c r="EC66" s="229"/>
      <c r="EE66" s="8"/>
      <c r="EF66" s="229"/>
      <c r="EG66" s="229"/>
      <c r="EH66" s="229"/>
      <c r="EI66" s="229"/>
      <c r="EJ66" s="229"/>
      <c r="EK66" s="229"/>
      <c r="EL66" s="229"/>
      <c r="EM66" s="241"/>
      <c r="EN66" s="229"/>
      <c r="EP66" s="8"/>
      <c r="EQ66" s="229"/>
      <c r="ER66" s="229"/>
      <c r="ES66" s="229"/>
      <c r="ET66" s="229"/>
      <c r="EU66" s="229"/>
      <c r="EV66" s="229"/>
      <c r="EW66" s="229"/>
      <c r="EX66" s="241"/>
      <c r="EY66" s="229"/>
      <c r="FA66" s="8"/>
      <c r="FB66" s="229"/>
      <c r="FC66" s="229"/>
      <c r="FD66" s="229"/>
      <c r="FE66" s="229"/>
      <c r="FF66" s="229"/>
      <c r="FG66" s="229"/>
      <c r="FH66" s="229"/>
      <c r="FI66" s="241"/>
      <c r="FJ66" s="229"/>
      <c r="FL66" s="8"/>
      <c r="FM66" s="229"/>
      <c r="FN66" s="229"/>
      <c r="FO66" s="229"/>
      <c r="FP66" s="229"/>
      <c r="FQ66" s="229"/>
      <c r="FR66" s="229"/>
      <c r="FS66" s="229"/>
      <c r="FT66" s="241"/>
      <c r="FU66" s="229"/>
      <c r="FX66" s="8"/>
      <c r="FY66" s="229"/>
      <c r="FZ66" s="229"/>
      <c r="GA66" s="229"/>
      <c r="GB66" s="229"/>
      <c r="GC66" s="229"/>
      <c r="GD66" s="229"/>
      <c r="GE66" s="229"/>
      <c r="GF66" s="241"/>
      <c r="GG66" s="236"/>
      <c r="GI66" s="8"/>
      <c r="GJ66" s="229"/>
      <c r="GK66" s="229"/>
      <c r="GL66" s="229"/>
      <c r="GM66" s="229"/>
      <c r="GN66" s="229"/>
      <c r="GO66" s="229"/>
      <c r="GP66" s="229"/>
      <c r="GQ66" s="241"/>
      <c r="GR66" s="229"/>
      <c r="GT66" s="8"/>
      <c r="GU66" s="229"/>
      <c r="GV66" s="229"/>
      <c r="GW66" s="229"/>
      <c r="GX66" s="229"/>
      <c r="GY66" s="229"/>
      <c r="GZ66" s="229"/>
      <c r="HA66" s="229"/>
      <c r="HB66" s="241"/>
      <c r="HC66" s="229"/>
      <c r="HE66" s="8"/>
      <c r="HF66" s="229"/>
      <c r="HG66" s="229"/>
      <c r="HH66" s="229"/>
      <c r="HI66" s="229"/>
      <c r="HJ66" s="229"/>
      <c r="HK66" s="229"/>
      <c r="HL66" s="229"/>
      <c r="HM66" s="241"/>
      <c r="HN66" s="229"/>
      <c r="HP66" s="8" t="s">
        <v>0</v>
      </c>
      <c r="HQ66" s="229"/>
      <c r="HR66" s="229"/>
      <c r="HS66" s="229"/>
      <c r="HT66" s="229"/>
      <c r="HU66" s="229"/>
      <c r="HV66" s="229"/>
      <c r="HW66" s="229"/>
      <c r="HX66" s="241"/>
      <c r="HY66" s="229"/>
      <c r="IA66" s="8"/>
      <c r="IB66" s="229"/>
      <c r="IC66" s="229"/>
      <c r="ID66" s="229"/>
      <c r="IE66" s="229"/>
      <c r="IF66" s="229"/>
      <c r="IG66" s="229"/>
      <c r="IH66" s="229"/>
      <c r="II66" s="241"/>
      <c r="IJ66" s="229"/>
      <c r="IL66" s="8"/>
      <c r="IM66" s="229"/>
      <c r="IN66" s="229"/>
      <c r="IO66" s="229"/>
      <c r="IP66" s="229"/>
      <c r="IQ66" s="229"/>
      <c r="IR66" s="229"/>
      <c r="IS66" s="229"/>
      <c r="IT66" s="241"/>
      <c r="IU66" s="229"/>
      <c r="IW66" s="8"/>
      <c r="IX66" s="229"/>
      <c r="IY66" s="229"/>
      <c r="IZ66" s="229"/>
      <c r="JA66" s="229"/>
      <c r="JB66" s="229"/>
      <c r="JC66" s="229"/>
      <c r="JD66" s="229"/>
      <c r="JE66" s="241"/>
      <c r="JF66" s="229"/>
    </row>
    <row r="67" spans="2:266" ht="15.75" thickBot="1" x14ac:dyDescent="0.3">
      <c r="BD67" t="s">
        <v>0</v>
      </c>
    </row>
    <row r="68" spans="2:266" ht="15.75" thickBot="1" x14ac:dyDescent="0.3">
      <c r="C68" t="s">
        <v>0</v>
      </c>
      <c r="D68" t="s">
        <v>0</v>
      </c>
      <c r="E68" t="s">
        <v>0</v>
      </c>
      <c r="F68" t="s">
        <v>0</v>
      </c>
      <c r="G68" s="21" t="s">
        <v>9</v>
      </c>
      <c r="J68" t="s">
        <v>0</v>
      </c>
      <c r="O68" t="s">
        <v>0</v>
      </c>
      <c r="P68" t="s">
        <v>0</v>
      </c>
      <c r="R68" s="27" t="s">
        <v>8</v>
      </c>
      <c r="U68" t="s">
        <v>0</v>
      </c>
      <c r="W68" t="s">
        <v>0</v>
      </c>
      <c r="Z68" t="s">
        <v>0</v>
      </c>
      <c r="AB68" t="s">
        <v>0</v>
      </c>
      <c r="AC68" s="19" t="s">
        <v>7</v>
      </c>
      <c r="AF68" t="s">
        <v>0</v>
      </c>
      <c r="AL68" t="s">
        <v>0</v>
      </c>
      <c r="AN68" s="18" t="s">
        <v>6</v>
      </c>
      <c r="AQ68" t="s">
        <v>0</v>
      </c>
      <c r="AS68" t="s">
        <v>0</v>
      </c>
      <c r="AX68" t="s">
        <v>0</v>
      </c>
      <c r="AY68" s="199" t="s">
        <v>31</v>
      </c>
      <c r="BB68" t="s">
        <v>0</v>
      </c>
      <c r="BI68" t="s">
        <v>0</v>
      </c>
      <c r="BJ68" s="17" t="s">
        <v>5</v>
      </c>
      <c r="BM68" t="s">
        <v>0</v>
      </c>
      <c r="BR68" t="s">
        <v>0</v>
      </c>
      <c r="BU68" s="16" t="s">
        <v>4</v>
      </c>
      <c r="BV68" t="s">
        <v>0</v>
      </c>
      <c r="BX68" t="s">
        <v>0</v>
      </c>
      <c r="CF68" s="14" t="s">
        <v>3</v>
      </c>
      <c r="CG68" t="s">
        <v>0</v>
      </c>
      <c r="CH68" t="s">
        <v>0</v>
      </c>
      <c r="CI68" t="s">
        <v>0</v>
      </c>
      <c r="CN68" t="s">
        <v>0</v>
      </c>
      <c r="CO68" t="s">
        <v>0</v>
      </c>
      <c r="CP68" t="s">
        <v>0</v>
      </c>
      <c r="CQ68" t="s">
        <v>0</v>
      </c>
      <c r="CR68" s="21" t="s">
        <v>9</v>
      </c>
      <c r="CU68" t="s">
        <v>0</v>
      </c>
      <c r="CZ68" t="s">
        <v>0</v>
      </c>
      <c r="DA68" t="s">
        <v>0</v>
      </c>
      <c r="DC68" s="27" t="s">
        <v>8</v>
      </c>
      <c r="DF68" t="s">
        <v>0</v>
      </c>
      <c r="DH68" t="s">
        <v>0</v>
      </c>
      <c r="DK68" t="s">
        <v>0</v>
      </c>
      <c r="DM68" t="s">
        <v>0</v>
      </c>
      <c r="DN68" s="19" t="s">
        <v>7</v>
      </c>
      <c r="DQ68" t="s">
        <v>0</v>
      </c>
      <c r="DW68" t="s">
        <v>0</v>
      </c>
      <c r="DY68" s="18" t="s">
        <v>6</v>
      </c>
      <c r="EB68" t="s">
        <v>0</v>
      </c>
      <c r="ED68" t="s">
        <v>0</v>
      </c>
      <c r="EI68" t="s">
        <v>0</v>
      </c>
      <c r="EJ68" s="199" t="s">
        <v>31</v>
      </c>
      <c r="EM68" t="s">
        <v>0</v>
      </c>
      <c r="ET68" t="s">
        <v>0</v>
      </c>
      <c r="EU68" s="17" t="s">
        <v>5</v>
      </c>
      <c r="EX68" t="s">
        <v>0</v>
      </c>
      <c r="FC68" t="s">
        <v>0</v>
      </c>
      <c r="FF68" s="16" t="s">
        <v>4</v>
      </c>
      <c r="FG68" t="s">
        <v>0</v>
      </c>
      <c r="FI68" t="s">
        <v>0</v>
      </c>
      <c r="FQ68" s="14" t="s">
        <v>3</v>
      </c>
      <c r="FR68" t="s">
        <v>0</v>
      </c>
      <c r="FS68" t="s">
        <v>0</v>
      </c>
      <c r="FT68" t="s">
        <v>0</v>
      </c>
      <c r="FY68" t="s">
        <v>0</v>
      </c>
      <c r="FZ68" t="s">
        <v>0</v>
      </c>
      <c r="GA68" t="s">
        <v>0</v>
      </c>
      <c r="GB68" t="s">
        <v>0</v>
      </c>
      <c r="GC68" s="21" t="s">
        <v>9</v>
      </c>
      <c r="GF68" t="s">
        <v>0</v>
      </c>
      <c r="GK68" t="s">
        <v>0</v>
      </c>
      <c r="GL68" t="s">
        <v>0</v>
      </c>
      <c r="GN68" s="27" t="s">
        <v>8</v>
      </c>
      <c r="GQ68" t="s">
        <v>0</v>
      </c>
      <c r="GS68" t="s">
        <v>0</v>
      </c>
      <c r="GV68" t="s">
        <v>0</v>
      </c>
      <c r="GX68" t="s">
        <v>0</v>
      </c>
      <c r="GY68" s="19" t="s">
        <v>7</v>
      </c>
      <c r="HB68" t="s">
        <v>0</v>
      </c>
      <c r="HH68" t="s">
        <v>0</v>
      </c>
      <c r="HJ68" s="18" t="s">
        <v>6</v>
      </c>
      <c r="HM68" t="s">
        <v>0</v>
      </c>
      <c r="HO68" t="s">
        <v>0</v>
      </c>
      <c r="HT68" t="s">
        <v>0</v>
      </c>
      <c r="HU68" s="199" t="s">
        <v>31</v>
      </c>
      <c r="HX68" t="s">
        <v>0</v>
      </c>
      <c r="IE68" t="s">
        <v>0</v>
      </c>
      <c r="IF68" s="17" t="s">
        <v>5</v>
      </c>
      <c r="II68" t="s">
        <v>0</v>
      </c>
      <c r="IL68" t="s">
        <v>0</v>
      </c>
      <c r="IN68" t="s">
        <v>0</v>
      </c>
      <c r="IQ68" s="16" t="s">
        <v>4</v>
      </c>
      <c r="IR68" t="s">
        <v>0</v>
      </c>
      <c r="IT68" t="s">
        <v>0</v>
      </c>
      <c r="IW68" t="s">
        <v>0</v>
      </c>
      <c r="JB68" s="14" t="s">
        <v>3</v>
      </c>
      <c r="JC68" t="s">
        <v>0</v>
      </c>
      <c r="JD68" t="s">
        <v>0</v>
      </c>
      <c r="JE68" t="s">
        <v>0</v>
      </c>
    </row>
    <row r="69" spans="2:266" ht="16.5" thickBot="1" x14ac:dyDescent="0.3">
      <c r="B69" s="134" t="s">
        <v>76</v>
      </c>
      <c r="C69" s="28" t="s">
        <v>0</v>
      </c>
      <c r="D69" s="28" t="s">
        <v>0</v>
      </c>
      <c r="E69" s="28" t="s">
        <v>0</v>
      </c>
      <c r="F69" s="28" t="s">
        <v>0</v>
      </c>
      <c r="G69" s="28"/>
      <c r="H69" s="28"/>
      <c r="I69" s="28" t="s">
        <v>0</v>
      </c>
      <c r="J69" s="28"/>
      <c r="K69" s="22" t="s">
        <v>15</v>
      </c>
      <c r="M69" s="134" t="s">
        <v>76</v>
      </c>
      <c r="N69" s="28" t="s">
        <v>0</v>
      </c>
      <c r="O69" s="28" t="s">
        <v>0</v>
      </c>
      <c r="P69" s="28" t="s">
        <v>0</v>
      </c>
      <c r="Q69" s="28" t="s">
        <v>0</v>
      </c>
      <c r="R69" s="28"/>
      <c r="S69" s="28"/>
      <c r="T69" s="28" t="s">
        <v>0</v>
      </c>
      <c r="U69" s="28"/>
      <c r="V69" s="22" t="s">
        <v>15</v>
      </c>
      <c r="X69" s="134" t="s">
        <v>76</v>
      </c>
      <c r="Y69" s="28" t="s">
        <v>0</v>
      </c>
      <c r="Z69" s="28" t="s">
        <v>0</v>
      </c>
      <c r="AA69" s="28" t="s">
        <v>0</v>
      </c>
      <c r="AB69" s="28" t="s">
        <v>0</v>
      </c>
      <c r="AC69" s="28"/>
      <c r="AD69" s="28"/>
      <c r="AE69" s="28" t="s">
        <v>0</v>
      </c>
      <c r="AF69" s="28"/>
      <c r="AG69" s="22" t="s">
        <v>15</v>
      </c>
      <c r="AH69" t="s">
        <v>0</v>
      </c>
      <c r="AI69" s="134" t="s">
        <v>76</v>
      </c>
      <c r="AJ69" s="28" t="s">
        <v>0</v>
      </c>
      <c r="AK69" s="28" t="s">
        <v>0</v>
      </c>
      <c r="AL69" s="28" t="s">
        <v>0</v>
      </c>
      <c r="AM69" s="28" t="s">
        <v>0</v>
      </c>
      <c r="AN69" s="28"/>
      <c r="AO69" s="28"/>
      <c r="AP69" s="28" t="s">
        <v>0</v>
      </c>
      <c r="AQ69" s="28"/>
      <c r="AR69" s="22" t="s">
        <v>15</v>
      </c>
      <c r="AT69" s="134" t="s">
        <v>76</v>
      </c>
      <c r="AU69" s="28" t="s">
        <v>0</v>
      </c>
      <c r="AV69" s="28" t="s">
        <v>0</v>
      </c>
      <c r="AW69" s="28" t="s">
        <v>0</v>
      </c>
      <c r="AX69" s="28" t="s">
        <v>0</v>
      </c>
      <c r="AY69" s="28"/>
      <c r="AZ69" s="28"/>
      <c r="BA69" s="28" t="s">
        <v>0</v>
      </c>
      <c r="BB69" s="28"/>
      <c r="BC69" s="22" t="s">
        <v>15</v>
      </c>
      <c r="BE69" s="134" t="s">
        <v>76</v>
      </c>
      <c r="BF69" s="28" t="s">
        <v>0</v>
      </c>
      <c r="BG69" s="28" t="s">
        <v>0</v>
      </c>
      <c r="BH69" s="28" t="s">
        <v>0</v>
      </c>
      <c r="BI69" s="28" t="s">
        <v>0</v>
      </c>
      <c r="BJ69" s="28"/>
      <c r="BK69" s="28"/>
      <c r="BL69" s="28" t="s">
        <v>0</v>
      </c>
      <c r="BM69" s="28"/>
      <c r="BN69" s="22" t="s">
        <v>15</v>
      </c>
      <c r="BO69" t="s">
        <v>0</v>
      </c>
      <c r="BP69" s="134" t="s">
        <v>76</v>
      </c>
      <c r="BQ69" s="28" t="s">
        <v>0</v>
      </c>
      <c r="BR69" s="28" t="s">
        <v>0</v>
      </c>
      <c r="BS69" s="28" t="s">
        <v>0</v>
      </c>
      <c r="BT69" s="28" t="s">
        <v>0</v>
      </c>
      <c r="BU69" s="28"/>
      <c r="BV69" s="28"/>
      <c r="BW69" s="28" t="s">
        <v>0</v>
      </c>
      <c r="BX69" s="28"/>
      <c r="BY69" s="22" t="s">
        <v>15</v>
      </c>
      <c r="CA69" s="134" t="s">
        <v>76</v>
      </c>
      <c r="CB69" s="28" t="s">
        <v>0</v>
      </c>
      <c r="CC69" s="28" t="s">
        <v>0</v>
      </c>
      <c r="CD69" s="28" t="s">
        <v>0</v>
      </c>
      <c r="CE69" s="28" t="s">
        <v>0</v>
      </c>
      <c r="CF69" s="28"/>
      <c r="CG69" s="28" t="s">
        <v>0</v>
      </c>
      <c r="CH69" s="28" t="s">
        <v>0</v>
      </c>
      <c r="CI69" s="28"/>
      <c r="CJ69" s="22" t="s">
        <v>15</v>
      </c>
      <c r="CM69" s="134" t="s">
        <v>26</v>
      </c>
      <c r="CN69" s="28" t="s">
        <v>0</v>
      </c>
      <c r="CO69" s="28" t="s">
        <v>0</v>
      </c>
      <c r="CP69" s="28" t="s">
        <v>0</v>
      </c>
      <c r="CQ69" s="28" t="s">
        <v>0</v>
      </c>
      <c r="CR69" s="28"/>
      <c r="CS69" s="28"/>
      <c r="CT69" s="28" t="s">
        <v>0</v>
      </c>
      <c r="CU69" s="28"/>
      <c r="CV69" s="22" t="s">
        <v>15</v>
      </c>
      <c r="CX69" s="134" t="s">
        <v>26</v>
      </c>
      <c r="CY69" s="28" t="s">
        <v>0</v>
      </c>
      <c r="CZ69" s="28" t="s">
        <v>0</v>
      </c>
      <c r="DA69" s="28" t="s">
        <v>0</v>
      </c>
      <c r="DB69" s="28" t="s">
        <v>0</v>
      </c>
      <c r="DC69" s="28"/>
      <c r="DD69" s="28"/>
      <c r="DE69" s="28" t="s">
        <v>0</v>
      </c>
      <c r="DF69" s="28"/>
      <c r="DG69" s="22" t="s">
        <v>15</v>
      </c>
      <c r="DI69" s="134" t="s">
        <v>26</v>
      </c>
      <c r="DJ69" s="28" t="s">
        <v>0</v>
      </c>
      <c r="DK69" s="28" t="s">
        <v>0</v>
      </c>
      <c r="DL69" s="28" t="s">
        <v>0</v>
      </c>
      <c r="DM69" s="28" t="s">
        <v>0</v>
      </c>
      <c r="DN69" s="28"/>
      <c r="DO69" s="28"/>
      <c r="DP69" s="28" t="s">
        <v>0</v>
      </c>
      <c r="DQ69" s="28"/>
      <c r="DR69" s="22" t="s">
        <v>15</v>
      </c>
      <c r="DS69" t="s">
        <v>0</v>
      </c>
      <c r="DT69" s="134" t="s">
        <v>26</v>
      </c>
      <c r="DU69" s="28" t="s">
        <v>0</v>
      </c>
      <c r="DV69" s="28" t="s">
        <v>0</v>
      </c>
      <c r="DW69" s="28" t="s">
        <v>0</v>
      </c>
      <c r="DX69" s="28" t="s">
        <v>0</v>
      </c>
      <c r="DY69" s="28"/>
      <c r="DZ69" s="28"/>
      <c r="EA69" s="28" t="s">
        <v>0</v>
      </c>
      <c r="EB69" s="28"/>
      <c r="EC69" s="22" t="s">
        <v>15</v>
      </c>
      <c r="EE69" s="134" t="s">
        <v>26</v>
      </c>
      <c r="EF69" s="28" t="s">
        <v>0</v>
      </c>
      <c r="EG69" s="28" t="s">
        <v>0</v>
      </c>
      <c r="EH69" s="28" t="s">
        <v>0</v>
      </c>
      <c r="EI69" s="28" t="s">
        <v>0</v>
      </c>
      <c r="EJ69" s="28"/>
      <c r="EK69" s="28"/>
      <c r="EL69" s="28" t="s">
        <v>0</v>
      </c>
      <c r="EM69" s="28"/>
      <c r="EN69" s="22" t="s">
        <v>15</v>
      </c>
      <c r="EP69" s="134" t="s">
        <v>26</v>
      </c>
      <c r="EQ69" s="28" t="s">
        <v>0</v>
      </c>
      <c r="ER69" s="28" t="s">
        <v>0</v>
      </c>
      <c r="ES69" s="28" t="s">
        <v>0</v>
      </c>
      <c r="ET69" s="28" t="s">
        <v>0</v>
      </c>
      <c r="EU69" s="28"/>
      <c r="EV69" s="28"/>
      <c r="EW69" s="28" t="s">
        <v>0</v>
      </c>
      <c r="EX69" s="28"/>
      <c r="EY69" s="22" t="s">
        <v>15</v>
      </c>
      <c r="EZ69" t="s">
        <v>0</v>
      </c>
      <c r="FA69" s="134" t="s">
        <v>26</v>
      </c>
      <c r="FB69" s="28" t="s">
        <v>0</v>
      </c>
      <c r="FC69" s="28" t="s">
        <v>0</v>
      </c>
      <c r="FD69" s="28" t="s">
        <v>0</v>
      </c>
      <c r="FE69" s="28" t="s">
        <v>0</v>
      </c>
      <c r="FF69" s="28"/>
      <c r="FG69" s="28"/>
      <c r="FH69" s="28" t="s">
        <v>0</v>
      </c>
      <c r="FI69" s="28"/>
      <c r="FJ69" s="22" t="s">
        <v>15</v>
      </c>
      <c r="FL69" s="134" t="s">
        <v>26</v>
      </c>
      <c r="FM69" s="28" t="s">
        <v>0</v>
      </c>
      <c r="FN69" s="28" t="s">
        <v>0</v>
      </c>
      <c r="FO69" s="28" t="s">
        <v>0</v>
      </c>
      <c r="FP69" s="28" t="s">
        <v>0</v>
      </c>
      <c r="FQ69" s="28"/>
      <c r="FR69" s="28" t="s">
        <v>0</v>
      </c>
      <c r="FS69" s="28" t="s">
        <v>0</v>
      </c>
      <c r="FT69" s="28"/>
      <c r="FU69" s="22" t="s">
        <v>15</v>
      </c>
      <c r="FX69" s="134"/>
      <c r="FY69" s="28" t="s">
        <v>0</v>
      </c>
      <c r="FZ69" s="28" t="s">
        <v>0</v>
      </c>
      <c r="GA69" s="28" t="s">
        <v>0</v>
      </c>
      <c r="GB69" s="28" t="s">
        <v>0</v>
      </c>
      <c r="GC69" s="28"/>
      <c r="GD69" s="28"/>
      <c r="GE69" s="28" t="s">
        <v>0</v>
      </c>
      <c r="GF69" s="28"/>
      <c r="GG69" s="22" t="s">
        <v>15</v>
      </c>
      <c r="GI69" s="134"/>
      <c r="GJ69" s="28" t="s">
        <v>0</v>
      </c>
      <c r="GK69" s="28" t="s">
        <v>0</v>
      </c>
      <c r="GL69" s="28" t="s">
        <v>0</v>
      </c>
      <c r="GM69" s="28" t="s">
        <v>0</v>
      </c>
      <c r="GN69" s="28"/>
      <c r="GO69" s="28"/>
      <c r="GP69" s="28" t="s">
        <v>0</v>
      </c>
      <c r="GQ69" s="28"/>
      <c r="GR69" s="22" t="s">
        <v>15</v>
      </c>
      <c r="GT69" s="134"/>
      <c r="GU69" s="28" t="s">
        <v>0</v>
      </c>
      <c r="GV69" s="28" t="s">
        <v>0</v>
      </c>
      <c r="GW69" s="28" t="s">
        <v>0</v>
      </c>
      <c r="GX69" s="28" t="s">
        <v>0</v>
      </c>
      <c r="GY69" s="28"/>
      <c r="GZ69" s="28"/>
      <c r="HA69" s="28" t="s">
        <v>0</v>
      </c>
      <c r="HB69" s="28"/>
      <c r="HC69" s="22" t="s">
        <v>15</v>
      </c>
      <c r="HD69" t="s">
        <v>0</v>
      </c>
      <c r="HE69" s="134"/>
      <c r="HF69" s="28" t="s">
        <v>0</v>
      </c>
      <c r="HG69" s="28" t="s">
        <v>0</v>
      </c>
      <c r="HH69" s="28" t="s">
        <v>0</v>
      </c>
      <c r="HI69" s="28" t="s">
        <v>0</v>
      </c>
      <c r="HJ69" s="28"/>
      <c r="HK69" s="28"/>
      <c r="HL69" s="28" t="s">
        <v>0</v>
      </c>
      <c r="HM69" s="28"/>
      <c r="HN69" s="22" t="s">
        <v>15</v>
      </c>
      <c r="HP69" s="134"/>
      <c r="HQ69" s="28" t="s">
        <v>0</v>
      </c>
      <c r="HR69" s="28" t="s">
        <v>0</v>
      </c>
      <c r="HS69" s="28" t="s">
        <v>0</v>
      </c>
      <c r="HT69" s="28" t="s">
        <v>0</v>
      </c>
      <c r="HU69" s="28"/>
      <c r="HV69" s="28"/>
      <c r="HW69" s="28" t="s">
        <v>0</v>
      </c>
      <c r="HX69" s="28"/>
      <c r="HY69" s="22" t="s">
        <v>15</v>
      </c>
      <c r="IA69" s="134"/>
      <c r="IB69" s="28" t="s">
        <v>0</v>
      </c>
      <c r="IC69" s="28" t="s">
        <v>0</v>
      </c>
      <c r="ID69" s="28" t="s">
        <v>0</v>
      </c>
      <c r="IE69" s="28" t="s">
        <v>0</v>
      </c>
      <c r="IF69" s="28"/>
      <c r="IG69" s="28"/>
      <c r="IH69" s="28" t="s">
        <v>0</v>
      </c>
      <c r="II69" s="28"/>
      <c r="IJ69" s="22" t="s">
        <v>15</v>
      </c>
      <c r="IK69" t="s">
        <v>0</v>
      </c>
      <c r="IL69" s="134"/>
      <c r="IM69" s="28" t="s">
        <v>0</v>
      </c>
      <c r="IN69" s="28" t="s">
        <v>0</v>
      </c>
      <c r="IO69" s="28" t="s">
        <v>0</v>
      </c>
      <c r="IP69" s="28" t="s">
        <v>0</v>
      </c>
      <c r="IQ69" s="28"/>
      <c r="IR69" s="28"/>
      <c r="IS69" s="28" t="s">
        <v>0</v>
      </c>
      <c r="IT69" s="28"/>
      <c r="IU69" s="22" t="s">
        <v>15</v>
      </c>
      <c r="IW69" s="134"/>
      <c r="IX69" s="28" t="s">
        <v>0</v>
      </c>
      <c r="IY69" s="28" t="s">
        <v>0</v>
      </c>
      <c r="IZ69" s="28" t="s">
        <v>0</v>
      </c>
      <c r="JA69" s="28" t="s">
        <v>0</v>
      </c>
      <c r="JB69" s="28"/>
      <c r="JC69" s="28" t="s">
        <v>0</v>
      </c>
      <c r="JD69" s="28" t="s">
        <v>0</v>
      </c>
      <c r="JE69" s="28"/>
      <c r="JF69" s="22" t="s">
        <v>15</v>
      </c>
    </row>
    <row r="70" spans="2:266" ht="15.75" thickBot="1" x14ac:dyDescent="0.3">
      <c r="B70" s="11"/>
      <c r="C70" s="27" t="s">
        <v>8</v>
      </c>
      <c r="D70" s="19" t="s">
        <v>7</v>
      </c>
      <c r="E70" s="18" t="s">
        <v>6</v>
      </c>
      <c r="F70" s="199" t="s">
        <v>31</v>
      </c>
      <c r="G70" s="17" t="s">
        <v>5</v>
      </c>
      <c r="H70" s="16" t="s">
        <v>4</v>
      </c>
      <c r="I70" s="14" t="s">
        <v>3</v>
      </c>
      <c r="J70" s="10"/>
      <c r="K70" s="228" t="s">
        <v>151</v>
      </c>
      <c r="M70" s="11"/>
      <c r="N70" s="21" t="s">
        <v>9</v>
      </c>
      <c r="O70" s="19" t="s">
        <v>7</v>
      </c>
      <c r="P70" s="18" t="s">
        <v>6</v>
      </c>
      <c r="Q70" s="199" t="s">
        <v>31</v>
      </c>
      <c r="R70" s="17" t="s">
        <v>5</v>
      </c>
      <c r="S70" s="16" t="s">
        <v>4</v>
      </c>
      <c r="T70" s="14" t="s">
        <v>3</v>
      </c>
      <c r="U70" s="10"/>
      <c r="V70" s="228" t="s">
        <v>148</v>
      </c>
      <c r="X70" s="11"/>
      <c r="Y70" s="21" t="s">
        <v>9</v>
      </c>
      <c r="Z70" s="27" t="s">
        <v>8</v>
      </c>
      <c r="AA70" s="18" t="s">
        <v>6</v>
      </c>
      <c r="AB70" s="199" t="s">
        <v>31</v>
      </c>
      <c r="AC70" s="17" t="s">
        <v>5</v>
      </c>
      <c r="AD70" s="16" t="s">
        <v>4</v>
      </c>
      <c r="AE70" s="14" t="s">
        <v>3</v>
      </c>
      <c r="AF70" s="10"/>
      <c r="AG70" s="228" t="s">
        <v>142</v>
      </c>
      <c r="AI70" s="11"/>
      <c r="AJ70" s="21" t="s">
        <v>9</v>
      </c>
      <c r="AK70" s="27" t="s">
        <v>8</v>
      </c>
      <c r="AL70" s="19" t="s">
        <v>7</v>
      </c>
      <c r="AM70" s="199" t="s">
        <v>31</v>
      </c>
      <c r="AN70" s="17" t="s">
        <v>5</v>
      </c>
      <c r="AO70" s="16" t="s">
        <v>4</v>
      </c>
      <c r="AP70" s="14" t="s">
        <v>3</v>
      </c>
      <c r="AQ70" s="10"/>
      <c r="AR70" s="228" t="s">
        <v>142</v>
      </c>
      <c r="AT70" s="11"/>
      <c r="AU70" s="21" t="s">
        <v>9</v>
      </c>
      <c r="AV70" s="27" t="s">
        <v>8</v>
      </c>
      <c r="AW70" s="19" t="s">
        <v>7</v>
      </c>
      <c r="AX70" s="18" t="s">
        <v>6</v>
      </c>
      <c r="AY70" s="17" t="s">
        <v>5</v>
      </c>
      <c r="AZ70" s="16" t="s">
        <v>4</v>
      </c>
      <c r="BA70" s="14" t="s">
        <v>3</v>
      </c>
      <c r="BB70" s="10"/>
      <c r="BC70" s="228" t="s">
        <v>145</v>
      </c>
      <c r="BE70" s="11"/>
      <c r="BF70" s="21" t="s">
        <v>9</v>
      </c>
      <c r="BG70" s="27" t="s">
        <v>8</v>
      </c>
      <c r="BH70" s="19" t="s">
        <v>7</v>
      </c>
      <c r="BI70" s="18" t="s">
        <v>6</v>
      </c>
      <c r="BJ70" s="199" t="s">
        <v>31</v>
      </c>
      <c r="BK70" s="16" t="s">
        <v>4</v>
      </c>
      <c r="BL70" s="14" t="s">
        <v>3</v>
      </c>
      <c r="BM70" s="10"/>
      <c r="BN70" s="228" t="s">
        <v>151</v>
      </c>
      <c r="BP70" s="11"/>
      <c r="BQ70" s="21" t="s">
        <v>9</v>
      </c>
      <c r="BR70" s="27" t="s">
        <v>8</v>
      </c>
      <c r="BS70" s="19" t="s">
        <v>7</v>
      </c>
      <c r="BT70" s="18" t="s">
        <v>6</v>
      </c>
      <c r="BU70" s="199" t="s">
        <v>31</v>
      </c>
      <c r="BV70" s="17" t="s">
        <v>5</v>
      </c>
      <c r="BW70" s="14" t="s">
        <v>3</v>
      </c>
      <c r="BX70" s="10"/>
      <c r="BY70" s="228" t="s">
        <v>148</v>
      </c>
      <c r="CA70" s="11"/>
      <c r="CB70" s="21" t="s">
        <v>9</v>
      </c>
      <c r="CC70" s="27" t="s">
        <v>8</v>
      </c>
      <c r="CD70" s="19" t="s">
        <v>7</v>
      </c>
      <c r="CE70" s="18" t="s">
        <v>6</v>
      </c>
      <c r="CF70" s="17" t="s">
        <v>5</v>
      </c>
      <c r="CG70" s="16" t="s">
        <v>4</v>
      </c>
      <c r="CH70" s="199" t="s">
        <v>31</v>
      </c>
      <c r="CI70" s="10"/>
      <c r="CJ70" s="228" t="s">
        <v>144</v>
      </c>
      <c r="CM70" s="11"/>
      <c r="CN70" s="27" t="s">
        <v>8</v>
      </c>
      <c r="CO70" s="19" t="s">
        <v>7</v>
      </c>
      <c r="CP70" s="18" t="s">
        <v>6</v>
      </c>
      <c r="CQ70" s="199" t="s">
        <v>31</v>
      </c>
      <c r="CR70" s="17" t="s">
        <v>5</v>
      </c>
      <c r="CS70" s="16" t="s">
        <v>4</v>
      </c>
      <c r="CT70" s="14" t="s">
        <v>3</v>
      </c>
      <c r="CU70" s="10"/>
      <c r="CV70" s="248"/>
      <c r="CX70" s="11"/>
      <c r="CY70" s="21" t="s">
        <v>9</v>
      </c>
      <c r="CZ70" s="19" t="s">
        <v>7</v>
      </c>
      <c r="DA70" s="18" t="s">
        <v>6</v>
      </c>
      <c r="DB70" s="199" t="s">
        <v>31</v>
      </c>
      <c r="DC70" s="17" t="s">
        <v>5</v>
      </c>
      <c r="DD70" s="16" t="s">
        <v>4</v>
      </c>
      <c r="DE70" s="14" t="s">
        <v>3</v>
      </c>
      <c r="DF70" s="10"/>
      <c r="DG70" s="248"/>
      <c r="DI70" s="11"/>
      <c r="DJ70" s="21" t="s">
        <v>9</v>
      </c>
      <c r="DK70" s="27" t="s">
        <v>8</v>
      </c>
      <c r="DL70" s="18" t="s">
        <v>6</v>
      </c>
      <c r="DM70" s="199" t="s">
        <v>31</v>
      </c>
      <c r="DN70" s="17" t="s">
        <v>5</v>
      </c>
      <c r="DO70" s="16" t="s">
        <v>4</v>
      </c>
      <c r="DP70" s="14" t="s">
        <v>3</v>
      </c>
      <c r="DQ70" s="10"/>
      <c r="DR70" s="248"/>
      <c r="DT70" s="11"/>
      <c r="DU70" s="21" t="s">
        <v>9</v>
      </c>
      <c r="DV70" s="27" t="s">
        <v>8</v>
      </c>
      <c r="DW70" s="19" t="s">
        <v>7</v>
      </c>
      <c r="DX70" s="199" t="s">
        <v>31</v>
      </c>
      <c r="DY70" s="17" t="s">
        <v>5</v>
      </c>
      <c r="DZ70" s="16" t="s">
        <v>4</v>
      </c>
      <c r="EA70" s="14" t="s">
        <v>3</v>
      </c>
      <c r="EB70" s="10"/>
      <c r="EC70" s="248"/>
      <c r="EE70" s="11"/>
      <c r="EF70" s="21" t="s">
        <v>9</v>
      </c>
      <c r="EG70" s="27" t="s">
        <v>8</v>
      </c>
      <c r="EH70" s="19" t="s">
        <v>7</v>
      </c>
      <c r="EI70" s="18" t="s">
        <v>6</v>
      </c>
      <c r="EJ70" s="17" t="s">
        <v>5</v>
      </c>
      <c r="EK70" s="16" t="s">
        <v>4</v>
      </c>
      <c r="EL70" s="14" t="s">
        <v>3</v>
      </c>
      <c r="EM70" s="10"/>
      <c r="EN70" s="248"/>
      <c r="EP70" s="11"/>
      <c r="EQ70" s="21" t="s">
        <v>9</v>
      </c>
      <c r="ER70" s="27" t="s">
        <v>8</v>
      </c>
      <c r="ES70" s="19" t="s">
        <v>7</v>
      </c>
      <c r="ET70" s="18" t="s">
        <v>6</v>
      </c>
      <c r="EU70" s="199" t="s">
        <v>31</v>
      </c>
      <c r="EV70" s="16" t="s">
        <v>4</v>
      </c>
      <c r="EW70" s="14" t="s">
        <v>3</v>
      </c>
      <c r="EX70" s="10"/>
      <c r="EY70" s="248"/>
      <c r="FA70" s="11"/>
      <c r="FB70" s="21" t="s">
        <v>9</v>
      </c>
      <c r="FC70" s="27" t="s">
        <v>8</v>
      </c>
      <c r="FD70" s="19" t="s">
        <v>7</v>
      </c>
      <c r="FE70" s="18" t="s">
        <v>6</v>
      </c>
      <c r="FF70" s="199" t="s">
        <v>31</v>
      </c>
      <c r="FG70" s="17" t="s">
        <v>5</v>
      </c>
      <c r="FH70" s="14" t="s">
        <v>3</v>
      </c>
      <c r="FI70" s="10"/>
      <c r="FJ70" s="248"/>
      <c r="FL70" s="11"/>
      <c r="FM70" s="21" t="s">
        <v>9</v>
      </c>
      <c r="FN70" s="27" t="s">
        <v>8</v>
      </c>
      <c r="FO70" s="19" t="s">
        <v>7</v>
      </c>
      <c r="FP70" s="18" t="s">
        <v>6</v>
      </c>
      <c r="FQ70" s="17" t="s">
        <v>5</v>
      </c>
      <c r="FR70" s="16" t="s">
        <v>4</v>
      </c>
      <c r="FS70" s="199" t="s">
        <v>31</v>
      </c>
      <c r="FT70" s="10"/>
      <c r="FU70" s="248"/>
      <c r="FX70" s="11"/>
      <c r="FY70" s="27" t="s">
        <v>8</v>
      </c>
      <c r="FZ70" s="19" t="s">
        <v>7</v>
      </c>
      <c r="GA70" s="18" t="s">
        <v>6</v>
      </c>
      <c r="GB70" s="199" t="s">
        <v>31</v>
      </c>
      <c r="GC70" s="17" t="s">
        <v>5</v>
      </c>
      <c r="GD70" s="16" t="s">
        <v>4</v>
      </c>
      <c r="GE70" s="14" t="s">
        <v>3</v>
      </c>
      <c r="GF70" s="10"/>
      <c r="GG70" s="248"/>
      <c r="GI70" s="11"/>
      <c r="GJ70" s="21" t="s">
        <v>9</v>
      </c>
      <c r="GK70" s="19" t="s">
        <v>7</v>
      </c>
      <c r="GL70" s="18" t="s">
        <v>6</v>
      </c>
      <c r="GM70" s="199" t="s">
        <v>31</v>
      </c>
      <c r="GN70" s="17" t="s">
        <v>5</v>
      </c>
      <c r="GO70" s="16" t="s">
        <v>4</v>
      </c>
      <c r="GP70" s="14" t="s">
        <v>3</v>
      </c>
      <c r="GQ70" s="10"/>
      <c r="GR70" s="248"/>
      <c r="GT70" s="11"/>
      <c r="GU70" s="21" t="s">
        <v>9</v>
      </c>
      <c r="GV70" s="27" t="s">
        <v>8</v>
      </c>
      <c r="GW70" s="18" t="s">
        <v>6</v>
      </c>
      <c r="GX70" s="199" t="s">
        <v>31</v>
      </c>
      <c r="GY70" s="17" t="s">
        <v>5</v>
      </c>
      <c r="GZ70" s="16" t="s">
        <v>4</v>
      </c>
      <c r="HA70" s="14" t="s">
        <v>3</v>
      </c>
      <c r="HB70" s="10"/>
      <c r="HC70" s="248"/>
      <c r="HE70" s="11"/>
      <c r="HF70" s="21" t="s">
        <v>9</v>
      </c>
      <c r="HG70" s="27" t="s">
        <v>8</v>
      </c>
      <c r="HH70" s="19" t="s">
        <v>7</v>
      </c>
      <c r="HI70" s="199" t="s">
        <v>31</v>
      </c>
      <c r="HJ70" s="17" t="s">
        <v>5</v>
      </c>
      <c r="HK70" s="16" t="s">
        <v>4</v>
      </c>
      <c r="HL70" s="14" t="s">
        <v>3</v>
      </c>
      <c r="HM70" s="10"/>
      <c r="HN70" s="248"/>
      <c r="HP70" s="11"/>
      <c r="HQ70" s="21" t="s">
        <v>9</v>
      </c>
      <c r="HR70" s="27" t="s">
        <v>8</v>
      </c>
      <c r="HS70" s="19" t="s">
        <v>7</v>
      </c>
      <c r="HT70" s="18" t="s">
        <v>6</v>
      </c>
      <c r="HU70" s="17" t="s">
        <v>5</v>
      </c>
      <c r="HV70" s="16" t="s">
        <v>4</v>
      </c>
      <c r="HW70" s="14" t="s">
        <v>3</v>
      </c>
      <c r="HX70" s="10"/>
      <c r="HY70" s="248"/>
      <c r="IA70" s="11"/>
      <c r="IB70" s="21" t="s">
        <v>9</v>
      </c>
      <c r="IC70" s="27" t="s">
        <v>8</v>
      </c>
      <c r="ID70" s="19" t="s">
        <v>7</v>
      </c>
      <c r="IE70" s="18" t="s">
        <v>6</v>
      </c>
      <c r="IF70" s="199" t="s">
        <v>31</v>
      </c>
      <c r="IG70" s="16" t="s">
        <v>4</v>
      </c>
      <c r="IH70" s="14" t="s">
        <v>3</v>
      </c>
      <c r="II70" s="10"/>
      <c r="IJ70" s="248"/>
      <c r="IL70" s="11"/>
      <c r="IM70" s="21" t="s">
        <v>9</v>
      </c>
      <c r="IN70" s="27" t="s">
        <v>8</v>
      </c>
      <c r="IO70" s="19" t="s">
        <v>7</v>
      </c>
      <c r="IP70" s="18" t="s">
        <v>6</v>
      </c>
      <c r="IQ70" s="199" t="s">
        <v>31</v>
      </c>
      <c r="IR70" s="17" t="s">
        <v>5</v>
      </c>
      <c r="IS70" s="14" t="s">
        <v>3</v>
      </c>
      <c r="IT70" s="10"/>
      <c r="IU70" s="248"/>
      <c r="IW70" s="11"/>
      <c r="IX70" s="21" t="s">
        <v>9</v>
      </c>
      <c r="IY70" s="27" t="s">
        <v>8</v>
      </c>
      <c r="IZ70" s="19" t="s">
        <v>7</v>
      </c>
      <c r="JA70" s="18" t="s">
        <v>6</v>
      </c>
      <c r="JB70" s="17" t="s">
        <v>5</v>
      </c>
      <c r="JC70" s="16" t="s">
        <v>4</v>
      </c>
      <c r="JD70" s="199" t="s">
        <v>31</v>
      </c>
      <c r="JE70" s="10"/>
      <c r="JF70" s="248"/>
    </row>
    <row r="71" spans="2:266" ht="15.75" thickBot="1" x14ac:dyDescent="0.3">
      <c r="B71" s="22" t="s">
        <v>268</v>
      </c>
      <c r="C71" s="146" t="s">
        <v>9</v>
      </c>
      <c r="D71" s="146" t="s">
        <v>9</v>
      </c>
      <c r="E71" s="146" t="s">
        <v>9</v>
      </c>
      <c r="F71" s="146" t="s">
        <v>9</v>
      </c>
      <c r="G71" s="146" t="s">
        <v>9</v>
      </c>
      <c r="H71" s="146" t="s">
        <v>9</v>
      </c>
      <c r="I71" s="146" t="s">
        <v>9</v>
      </c>
      <c r="J71" s="10"/>
      <c r="K71" s="234" t="s">
        <v>9</v>
      </c>
      <c r="M71" s="22" t="s">
        <v>268</v>
      </c>
      <c r="N71" s="145" t="s">
        <v>8</v>
      </c>
      <c r="O71" s="145" t="s">
        <v>8</v>
      </c>
      <c r="P71" s="145" t="s">
        <v>8</v>
      </c>
      <c r="Q71" s="145" t="s">
        <v>8</v>
      </c>
      <c r="R71" s="145" t="s">
        <v>8</v>
      </c>
      <c r="S71" s="145" t="s">
        <v>8</v>
      </c>
      <c r="T71" s="145" t="s">
        <v>8</v>
      </c>
      <c r="U71" s="10"/>
      <c r="V71" s="145" t="s">
        <v>8</v>
      </c>
      <c r="X71" s="22" t="s">
        <v>268</v>
      </c>
      <c r="Y71" s="149" t="s">
        <v>7</v>
      </c>
      <c r="Z71" s="149" t="s">
        <v>7</v>
      </c>
      <c r="AA71" s="149" t="s">
        <v>7</v>
      </c>
      <c r="AB71" s="149" t="s">
        <v>7</v>
      </c>
      <c r="AC71" s="149" t="s">
        <v>7</v>
      </c>
      <c r="AD71" s="149" t="s">
        <v>7</v>
      </c>
      <c r="AE71" s="144" t="s">
        <v>7</v>
      </c>
      <c r="AF71" s="10"/>
      <c r="AG71" s="144" t="s">
        <v>7</v>
      </c>
      <c r="AI71" s="22" t="s">
        <v>268</v>
      </c>
      <c r="AJ71" s="195" t="s">
        <v>6</v>
      </c>
      <c r="AK71" s="195" t="s">
        <v>6</v>
      </c>
      <c r="AL71" s="195" t="s">
        <v>6</v>
      </c>
      <c r="AM71" s="195" t="s">
        <v>6</v>
      </c>
      <c r="AN71" s="195" t="s">
        <v>6</v>
      </c>
      <c r="AO71" s="195" t="s">
        <v>6</v>
      </c>
      <c r="AP71" s="195" t="s">
        <v>6</v>
      </c>
      <c r="AQ71" s="10"/>
      <c r="AR71" s="195" t="s">
        <v>6</v>
      </c>
      <c r="AT71" s="22" t="s">
        <v>268</v>
      </c>
      <c r="AU71" s="197" t="s">
        <v>31</v>
      </c>
      <c r="AV71" s="197" t="s">
        <v>31</v>
      </c>
      <c r="AW71" s="197" t="s">
        <v>31</v>
      </c>
      <c r="AX71" s="197" t="s">
        <v>31</v>
      </c>
      <c r="AY71" s="197" t="s">
        <v>31</v>
      </c>
      <c r="AZ71" s="197" t="s">
        <v>31</v>
      </c>
      <c r="BA71" s="197" t="s">
        <v>31</v>
      </c>
      <c r="BB71" s="10"/>
      <c r="BC71" s="197" t="s">
        <v>31</v>
      </c>
      <c r="BE71" s="22" t="s">
        <v>268</v>
      </c>
      <c r="BF71" s="155" t="s">
        <v>134</v>
      </c>
      <c r="BG71" s="155" t="s">
        <v>134</v>
      </c>
      <c r="BH71" s="155" t="s">
        <v>134</v>
      </c>
      <c r="BI71" s="155" t="s">
        <v>134</v>
      </c>
      <c r="BJ71" s="155" t="s">
        <v>134</v>
      </c>
      <c r="BK71" s="155" t="s">
        <v>134</v>
      </c>
      <c r="BL71" s="155" t="s">
        <v>134</v>
      </c>
      <c r="BM71" s="10"/>
      <c r="BN71" s="155" t="s">
        <v>134</v>
      </c>
      <c r="BP71" s="22" t="s">
        <v>268</v>
      </c>
      <c r="BQ71" s="150" t="s">
        <v>4</v>
      </c>
      <c r="BR71" s="150" t="s">
        <v>4</v>
      </c>
      <c r="BS71" s="150" t="s">
        <v>4</v>
      </c>
      <c r="BT71" s="150" t="s">
        <v>4</v>
      </c>
      <c r="BU71" s="150" t="s">
        <v>4</v>
      </c>
      <c r="BV71" s="150" t="s">
        <v>4</v>
      </c>
      <c r="BW71" s="150" t="s">
        <v>4</v>
      </c>
      <c r="BX71" s="10"/>
      <c r="BY71" s="150" t="s">
        <v>4</v>
      </c>
      <c r="CA71" s="22" t="s">
        <v>268</v>
      </c>
      <c r="CB71" s="177" t="s">
        <v>3</v>
      </c>
      <c r="CC71" s="177" t="s">
        <v>3</v>
      </c>
      <c r="CD71" s="177" t="s">
        <v>3</v>
      </c>
      <c r="CE71" s="177" t="s">
        <v>3</v>
      </c>
      <c r="CF71" s="177" t="s">
        <v>3</v>
      </c>
      <c r="CG71" s="177" t="s">
        <v>3</v>
      </c>
      <c r="CH71" s="177" t="s">
        <v>3</v>
      </c>
      <c r="CI71" s="10"/>
      <c r="CJ71" s="177" t="s">
        <v>3</v>
      </c>
      <c r="CM71" s="22" t="s">
        <v>349</v>
      </c>
      <c r="CN71" s="146" t="s">
        <v>9</v>
      </c>
      <c r="CO71" s="146" t="s">
        <v>9</v>
      </c>
      <c r="CP71" s="146" t="s">
        <v>9</v>
      </c>
      <c r="CQ71" s="146" t="s">
        <v>9</v>
      </c>
      <c r="CR71" s="146" t="s">
        <v>9</v>
      </c>
      <c r="CS71" s="146" t="s">
        <v>9</v>
      </c>
      <c r="CT71" s="146" t="s">
        <v>9</v>
      </c>
      <c r="CU71" s="10"/>
      <c r="CV71" s="234" t="s">
        <v>9</v>
      </c>
      <c r="CX71" s="22" t="s">
        <v>349</v>
      </c>
      <c r="CY71" s="145" t="s">
        <v>8</v>
      </c>
      <c r="CZ71" s="145" t="s">
        <v>8</v>
      </c>
      <c r="DA71" s="145" t="s">
        <v>8</v>
      </c>
      <c r="DB71" s="145" t="s">
        <v>8</v>
      </c>
      <c r="DC71" s="145" t="s">
        <v>8</v>
      </c>
      <c r="DD71" s="145" t="s">
        <v>8</v>
      </c>
      <c r="DE71" s="145" t="s">
        <v>8</v>
      </c>
      <c r="DF71" s="10"/>
      <c r="DG71" s="145" t="s">
        <v>8</v>
      </c>
      <c r="DI71" s="22" t="s">
        <v>349</v>
      </c>
      <c r="DJ71" s="149" t="s">
        <v>7</v>
      </c>
      <c r="DK71" s="149" t="s">
        <v>7</v>
      </c>
      <c r="DL71" s="149" t="s">
        <v>7</v>
      </c>
      <c r="DM71" s="149" t="s">
        <v>7</v>
      </c>
      <c r="DN71" s="149" t="s">
        <v>7</v>
      </c>
      <c r="DO71" s="149" t="s">
        <v>7</v>
      </c>
      <c r="DP71" s="144" t="s">
        <v>7</v>
      </c>
      <c r="DQ71" s="10"/>
      <c r="DR71" s="144" t="s">
        <v>7</v>
      </c>
      <c r="DT71" s="22" t="s">
        <v>349</v>
      </c>
      <c r="DU71" s="195" t="s">
        <v>6</v>
      </c>
      <c r="DV71" s="195" t="s">
        <v>6</v>
      </c>
      <c r="DW71" s="195" t="s">
        <v>6</v>
      </c>
      <c r="DX71" s="195" t="s">
        <v>6</v>
      </c>
      <c r="DY71" s="195" t="s">
        <v>6</v>
      </c>
      <c r="DZ71" s="195" t="s">
        <v>6</v>
      </c>
      <c r="EA71" s="195" t="s">
        <v>6</v>
      </c>
      <c r="EB71" s="10"/>
      <c r="EC71" s="195" t="s">
        <v>6</v>
      </c>
      <c r="EE71" s="22" t="s">
        <v>349</v>
      </c>
      <c r="EF71" s="197" t="s">
        <v>31</v>
      </c>
      <c r="EG71" s="197" t="s">
        <v>31</v>
      </c>
      <c r="EH71" s="197" t="s">
        <v>31</v>
      </c>
      <c r="EI71" s="197" t="s">
        <v>31</v>
      </c>
      <c r="EJ71" s="197" t="s">
        <v>31</v>
      </c>
      <c r="EK71" s="197" t="s">
        <v>31</v>
      </c>
      <c r="EL71" s="197" t="s">
        <v>31</v>
      </c>
      <c r="EM71" s="10"/>
      <c r="EN71" s="197" t="s">
        <v>31</v>
      </c>
      <c r="EP71" s="22" t="s">
        <v>349</v>
      </c>
      <c r="EQ71" s="155" t="s">
        <v>134</v>
      </c>
      <c r="ER71" s="155" t="s">
        <v>134</v>
      </c>
      <c r="ES71" s="155" t="s">
        <v>134</v>
      </c>
      <c r="ET71" s="155" t="s">
        <v>134</v>
      </c>
      <c r="EU71" s="155" t="s">
        <v>134</v>
      </c>
      <c r="EV71" s="155" t="s">
        <v>134</v>
      </c>
      <c r="EW71" s="155" t="s">
        <v>134</v>
      </c>
      <c r="EX71" s="10"/>
      <c r="EY71" s="155" t="s">
        <v>134</v>
      </c>
      <c r="FA71" s="22" t="s">
        <v>349</v>
      </c>
      <c r="FB71" s="150" t="s">
        <v>4</v>
      </c>
      <c r="FC71" s="150" t="s">
        <v>4</v>
      </c>
      <c r="FD71" s="150" t="s">
        <v>4</v>
      </c>
      <c r="FE71" s="150" t="s">
        <v>4</v>
      </c>
      <c r="FF71" s="150" t="s">
        <v>4</v>
      </c>
      <c r="FG71" s="150" t="s">
        <v>4</v>
      </c>
      <c r="FH71" s="150" t="s">
        <v>4</v>
      </c>
      <c r="FI71" s="10"/>
      <c r="FJ71" s="150" t="s">
        <v>4</v>
      </c>
      <c r="FL71" s="22" t="s">
        <v>349</v>
      </c>
      <c r="FM71" s="177" t="s">
        <v>3</v>
      </c>
      <c r="FN71" s="177" t="s">
        <v>3</v>
      </c>
      <c r="FO71" s="177" t="s">
        <v>3</v>
      </c>
      <c r="FP71" s="177" t="s">
        <v>3</v>
      </c>
      <c r="FQ71" s="177" t="s">
        <v>3</v>
      </c>
      <c r="FR71" s="177" t="s">
        <v>3</v>
      </c>
      <c r="FS71" s="177" t="s">
        <v>3</v>
      </c>
      <c r="FT71" s="10"/>
      <c r="FU71" s="177" t="s">
        <v>3</v>
      </c>
      <c r="FX71" s="22" t="s">
        <v>14</v>
      </c>
      <c r="FY71" s="146" t="s">
        <v>9</v>
      </c>
      <c r="FZ71" s="146" t="s">
        <v>9</v>
      </c>
      <c r="GA71" s="146" t="s">
        <v>9</v>
      </c>
      <c r="GB71" s="146" t="s">
        <v>9</v>
      </c>
      <c r="GC71" s="146" t="s">
        <v>9</v>
      </c>
      <c r="GD71" s="146" t="s">
        <v>9</v>
      </c>
      <c r="GE71" s="146" t="s">
        <v>9</v>
      </c>
      <c r="GF71" s="10"/>
      <c r="GG71" s="234" t="s">
        <v>9</v>
      </c>
      <c r="GI71" s="22" t="s">
        <v>14</v>
      </c>
      <c r="GJ71" s="145" t="s">
        <v>8</v>
      </c>
      <c r="GK71" s="145" t="s">
        <v>8</v>
      </c>
      <c r="GL71" s="145" t="s">
        <v>8</v>
      </c>
      <c r="GM71" s="145" t="s">
        <v>8</v>
      </c>
      <c r="GN71" s="145" t="s">
        <v>8</v>
      </c>
      <c r="GO71" s="145" t="s">
        <v>8</v>
      </c>
      <c r="GP71" s="145" t="s">
        <v>8</v>
      </c>
      <c r="GQ71" s="10"/>
      <c r="GR71" s="145" t="s">
        <v>8</v>
      </c>
      <c r="GT71" s="22" t="s">
        <v>14</v>
      </c>
      <c r="GU71" s="149" t="s">
        <v>7</v>
      </c>
      <c r="GV71" s="149" t="s">
        <v>7</v>
      </c>
      <c r="GW71" s="149" t="s">
        <v>7</v>
      </c>
      <c r="GX71" s="149" t="s">
        <v>7</v>
      </c>
      <c r="GY71" s="149" t="s">
        <v>7</v>
      </c>
      <c r="GZ71" s="149" t="s">
        <v>7</v>
      </c>
      <c r="HA71" s="144" t="s">
        <v>7</v>
      </c>
      <c r="HB71" s="10"/>
      <c r="HC71" s="144" t="s">
        <v>7</v>
      </c>
      <c r="HE71" s="22" t="s">
        <v>14</v>
      </c>
      <c r="HF71" s="195" t="s">
        <v>6</v>
      </c>
      <c r="HG71" s="195" t="s">
        <v>6</v>
      </c>
      <c r="HH71" s="195" t="s">
        <v>6</v>
      </c>
      <c r="HI71" s="195" t="s">
        <v>6</v>
      </c>
      <c r="HJ71" s="195" t="s">
        <v>6</v>
      </c>
      <c r="HK71" s="195" t="s">
        <v>6</v>
      </c>
      <c r="HL71" s="195" t="s">
        <v>6</v>
      </c>
      <c r="HM71" s="10"/>
      <c r="HN71" s="195" t="s">
        <v>6</v>
      </c>
      <c r="HP71" s="22" t="s">
        <v>14</v>
      </c>
      <c r="HQ71" s="197" t="s">
        <v>31</v>
      </c>
      <c r="HR71" s="197" t="s">
        <v>31</v>
      </c>
      <c r="HS71" s="197" t="s">
        <v>31</v>
      </c>
      <c r="HT71" s="197" t="s">
        <v>31</v>
      </c>
      <c r="HU71" s="197" t="s">
        <v>31</v>
      </c>
      <c r="HV71" s="197" t="s">
        <v>31</v>
      </c>
      <c r="HW71" s="197" t="s">
        <v>31</v>
      </c>
      <c r="HX71" s="10"/>
      <c r="HY71" s="197" t="s">
        <v>31</v>
      </c>
      <c r="IA71" s="22" t="s">
        <v>14</v>
      </c>
      <c r="IB71" s="155" t="s">
        <v>134</v>
      </c>
      <c r="IC71" s="155" t="s">
        <v>134</v>
      </c>
      <c r="ID71" s="155" t="s">
        <v>134</v>
      </c>
      <c r="IE71" s="155" t="s">
        <v>134</v>
      </c>
      <c r="IF71" s="155" t="s">
        <v>134</v>
      </c>
      <c r="IG71" s="155" t="s">
        <v>134</v>
      </c>
      <c r="IH71" s="155" t="s">
        <v>134</v>
      </c>
      <c r="II71" s="10"/>
      <c r="IJ71" s="155" t="s">
        <v>134</v>
      </c>
      <c r="IL71" s="22" t="s">
        <v>14</v>
      </c>
      <c r="IM71" s="150" t="s">
        <v>4</v>
      </c>
      <c r="IN71" s="150" t="s">
        <v>4</v>
      </c>
      <c r="IO71" s="150" t="s">
        <v>4</v>
      </c>
      <c r="IP71" s="150" t="s">
        <v>4</v>
      </c>
      <c r="IQ71" s="150" t="s">
        <v>4</v>
      </c>
      <c r="IR71" s="150" t="s">
        <v>4</v>
      </c>
      <c r="IS71" s="150" t="s">
        <v>4</v>
      </c>
      <c r="IT71" s="10"/>
      <c r="IU71" s="150" t="s">
        <v>4</v>
      </c>
      <c r="IW71" s="22" t="s">
        <v>14</v>
      </c>
      <c r="IX71" s="177" t="s">
        <v>3</v>
      </c>
      <c r="IY71" s="177" t="s">
        <v>3</v>
      </c>
      <c r="IZ71" s="177" t="s">
        <v>3</v>
      </c>
      <c r="JA71" s="177" t="s">
        <v>3</v>
      </c>
      <c r="JB71" s="177" t="s">
        <v>3</v>
      </c>
      <c r="JC71" s="177" t="s">
        <v>3</v>
      </c>
      <c r="JD71" s="177" t="s">
        <v>3</v>
      </c>
      <c r="JE71" s="10"/>
      <c r="JF71" s="177" t="s">
        <v>3</v>
      </c>
    </row>
    <row r="72" spans="2:266" ht="15.75" thickBot="1" x14ac:dyDescent="0.3">
      <c r="B72" s="11"/>
      <c r="C72" s="231">
        <v>97</v>
      </c>
      <c r="D72" s="231">
        <v>236</v>
      </c>
      <c r="E72" s="231">
        <v>77</v>
      </c>
      <c r="F72" s="231">
        <v>101</v>
      </c>
      <c r="G72" s="231">
        <v>124</v>
      </c>
      <c r="H72" s="231">
        <v>105</v>
      </c>
      <c r="I72" s="231">
        <v>159</v>
      </c>
      <c r="J72" s="240">
        <v>211</v>
      </c>
      <c r="K72" s="178">
        <v>899</v>
      </c>
      <c r="L72" t="s">
        <v>0</v>
      </c>
      <c r="M72" s="11"/>
      <c r="N72" s="143">
        <v>97</v>
      </c>
      <c r="O72" s="231">
        <v>96</v>
      </c>
      <c r="P72" s="143">
        <v>8</v>
      </c>
      <c r="Q72" s="231">
        <v>5</v>
      </c>
      <c r="R72" s="231">
        <v>202</v>
      </c>
      <c r="S72" s="231">
        <v>158</v>
      </c>
      <c r="T72" s="231">
        <v>39</v>
      </c>
      <c r="U72" s="240">
        <v>544</v>
      </c>
      <c r="V72" s="231">
        <v>395</v>
      </c>
      <c r="W72" t="s">
        <v>0</v>
      </c>
      <c r="X72" s="11"/>
      <c r="Y72" s="143">
        <v>236</v>
      </c>
      <c r="Z72" s="143">
        <v>96</v>
      </c>
      <c r="AA72" s="143">
        <v>135</v>
      </c>
      <c r="AB72" s="143">
        <v>135</v>
      </c>
      <c r="AC72" s="231">
        <v>16</v>
      </c>
      <c r="AD72" s="143">
        <v>38</v>
      </c>
      <c r="AE72" s="143">
        <v>138</v>
      </c>
      <c r="AF72" s="240">
        <v>-698</v>
      </c>
      <c r="AG72" s="143">
        <v>762</v>
      </c>
      <c r="AI72" s="11"/>
      <c r="AJ72" s="143">
        <v>77</v>
      </c>
      <c r="AK72" s="231">
        <v>8</v>
      </c>
      <c r="AL72" s="231">
        <v>135</v>
      </c>
      <c r="AM72" s="231">
        <v>16</v>
      </c>
      <c r="AN72" s="231">
        <v>73</v>
      </c>
      <c r="AO72" s="231">
        <v>55</v>
      </c>
      <c r="AP72" s="231">
        <v>25</v>
      </c>
      <c r="AQ72" s="240">
        <v>155</v>
      </c>
      <c r="AR72" s="231">
        <v>235</v>
      </c>
      <c r="AT72" s="11"/>
      <c r="AU72" s="143">
        <v>101</v>
      </c>
      <c r="AV72" s="143">
        <v>5</v>
      </c>
      <c r="AW72" s="231">
        <v>135</v>
      </c>
      <c r="AX72" s="143">
        <v>16</v>
      </c>
      <c r="AY72" s="231">
        <v>73</v>
      </c>
      <c r="AZ72" s="231">
        <v>52</v>
      </c>
      <c r="BA72" s="231">
        <v>19</v>
      </c>
      <c r="BB72" s="240">
        <v>-225</v>
      </c>
      <c r="BC72" s="231">
        <v>157</v>
      </c>
      <c r="BE72" s="11"/>
      <c r="BF72" s="143">
        <v>124</v>
      </c>
      <c r="BG72" s="143">
        <v>202</v>
      </c>
      <c r="BH72" s="143">
        <v>16</v>
      </c>
      <c r="BI72" s="143">
        <v>73</v>
      </c>
      <c r="BJ72" s="143">
        <v>73</v>
      </c>
      <c r="BK72" s="143">
        <v>27</v>
      </c>
      <c r="BL72" s="143">
        <v>75</v>
      </c>
      <c r="BM72" s="240">
        <v>533</v>
      </c>
      <c r="BN72" s="143">
        <v>590</v>
      </c>
      <c r="BP72" s="11"/>
      <c r="BQ72" s="143">
        <v>105</v>
      </c>
      <c r="BR72" s="143">
        <v>158</v>
      </c>
      <c r="BS72" s="231">
        <v>38</v>
      </c>
      <c r="BT72" s="143">
        <v>55</v>
      </c>
      <c r="BU72" s="143">
        <v>52</v>
      </c>
      <c r="BV72" s="231">
        <v>27</v>
      </c>
      <c r="BW72" s="143">
        <v>54</v>
      </c>
      <c r="BX72" s="240">
        <v>231</v>
      </c>
      <c r="BY72" s="143">
        <v>359</v>
      </c>
      <c r="CA72" s="11"/>
      <c r="CB72" s="143">
        <v>159</v>
      </c>
      <c r="CC72" s="143">
        <v>39</v>
      </c>
      <c r="CD72" s="231">
        <v>138</v>
      </c>
      <c r="CE72" s="143">
        <v>25</v>
      </c>
      <c r="CF72" s="231">
        <v>75</v>
      </c>
      <c r="CG72" s="231">
        <v>54</v>
      </c>
      <c r="CH72" s="143">
        <v>19</v>
      </c>
      <c r="CI72" s="240">
        <v>-751</v>
      </c>
      <c r="CJ72" s="231">
        <v>25</v>
      </c>
      <c r="CM72" s="11"/>
      <c r="CN72" s="229"/>
      <c r="CO72" s="229"/>
      <c r="CP72" s="229"/>
      <c r="CQ72" s="229"/>
      <c r="CR72" s="229"/>
      <c r="CS72" s="229"/>
      <c r="CT72" s="229"/>
      <c r="CU72" s="240"/>
      <c r="CV72" s="236"/>
      <c r="CX72" s="11"/>
      <c r="CY72" s="229"/>
      <c r="CZ72" s="229"/>
      <c r="DA72" s="229"/>
      <c r="DB72" s="229"/>
      <c r="DC72" s="229"/>
      <c r="DD72" s="229"/>
      <c r="DE72" s="229"/>
      <c r="DF72" s="240"/>
      <c r="DG72" s="229"/>
      <c r="DI72" s="11"/>
      <c r="DJ72" s="229"/>
      <c r="DK72" s="229"/>
      <c r="DL72" s="229"/>
      <c r="DM72" s="229"/>
      <c r="DN72" s="229"/>
      <c r="DO72" s="229"/>
      <c r="DP72" s="229"/>
      <c r="DQ72" s="240"/>
      <c r="DR72" s="229"/>
      <c r="DT72" s="11"/>
      <c r="DU72" s="229"/>
      <c r="DV72" s="229"/>
      <c r="DW72" s="229"/>
      <c r="DX72" s="229"/>
      <c r="DY72" s="229"/>
      <c r="DZ72" s="229"/>
      <c r="EA72" s="229"/>
      <c r="EB72" s="240"/>
      <c r="EC72" s="229"/>
      <c r="EE72" s="11"/>
      <c r="EF72" s="229"/>
      <c r="EG72" s="229"/>
      <c r="EH72" s="229"/>
      <c r="EI72" s="229"/>
      <c r="EJ72" s="229"/>
      <c r="EK72" s="229"/>
      <c r="EL72" s="229"/>
      <c r="EM72" s="240"/>
      <c r="EN72" s="229"/>
      <c r="EP72" s="11"/>
      <c r="EQ72" s="229"/>
      <c r="ER72" s="229"/>
      <c r="ES72" s="229"/>
      <c r="ET72" s="229"/>
      <c r="EU72" s="229"/>
      <c r="EV72" s="229"/>
      <c r="EW72" s="229"/>
      <c r="EX72" s="240"/>
      <c r="EY72" s="229"/>
      <c r="FA72" s="11"/>
      <c r="FB72" s="229"/>
      <c r="FC72" s="229"/>
      <c r="FD72" s="229"/>
      <c r="FE72" s="229"/>
      <c r="FF72" s="229"/>
      <c r="FG72" s="229"/>
      <c r="FH72" s="229"/>
      <c r="FI72" s="240"/>
      <c r="FJ72" s="229"/>
      <c r="FL72" s="11"/>
      <c r="FM72" s="229"/>
      <c r="FN72" s="229"/>
      <c r="FO72" s="229"/>
      <c r="FP72" s="229"/>
      <c r="FQ72" s="229"/>
      <c r="FR72" s="229"/>
      <c r="FS72" s="229"/>
      <c r="FT72" s="240"/>
      <c r="FU72" s="229"/>
      <c r="FX72" s="11"/>
      <c r="FY72" s="229"/>
      <c r="FZ72" s="229"/>
      <c r="GA72" s="229"/>
      <c r="GB72" s="229"/>
      <c r="GC72" s="229"/>
      <c r="GD72" s="229"/>
      <c r="GE72" s="229"/>
      <c r="GF72" s="240"/>
      <c r="GG72" s="236"/>
      <c r="GI72" s="11"/>
      <c r="GJ72" s="229"/>
      <c r="GK72" s="229"/>
      <c r="GL72" s="229"/>
      <c r="GM72" s="229"/>
      <c r="GN72" s="229"/>
      <c r="GO72" s="229"/>
      <c r="GP72" s="229"/>
      <c r="GQ72" s="240"/>
      <c r="GR72" s="229"/>
      <c r="GT72" s="11"/>
      <c r="GU72" s="229"/>
      <c r="GV72" s="229"/>
      <c r="GW72" s="229"/>
      <c r="GX72" s="229"/>
      <c r="GY72" s="229"/>
      <c r="GZ72" s="229"/>
      <c r="HA72" s="229"/>
      <c r="HB72" s="240"/>
      <c r="HC72" s="229"/>
      <c r="HE72" s="11"/>
      <c r="HF72" s="229"/>
      <c r="HG72" s="229"/>
      <c r="HH72" s="229"/>
      <c r="HI72" s="229"/>
      <c r="HJ72" s="229"/>
      <c r="HK72" s="229"/>
      <c r="HL72" s="229"/>
      <c r="HM72" s="240"/>
      <c r="HN72" s="229"/>
      <c r="HP72" s="11" t="s">
        <v>0</v>
      </c>
      <c r="HQ72" s="229"/>
      <c r="HR72" s="229"/>
      <c r="HS72" s="229"/>
      <c r="HT72" s="229"/>
      <c r="HU72" s="229"/>
      <c r="HV72" s="229"/>
      <c r="HW72" s="229"/>
      <c r="HX72" s="240"/>
      <c r="HY72" s="229"/>
      <c r="IA72" s="11"/>
      <c r="IB72" s="229"/>
      <c r="IC72" s="229"/>
      <c r="ID72" s="229"/>
      <c r="IE72" s="229"/>
      <c r="IF72" s="229"/>
      <c r="IG72" s="229"/>
      <c r="IH72" s="229"/>
      <c r="II72" s="240"/>
      <c r="IJ72" s="229"/>
      <c r="IL72" s="11"/>
      <c r="IM72" s="229"/>
      <c r="IN72" s="229"/>
      <c r="IO72" s="229"/>
      <c r="IP72" s="229"/>
      <c r="IQ72" s="229"/>
      <c r="IR72" s="229"/>
      <c r="IS72" s="229"/>
      <c r="IT72" s="240"/>
      <c r="IU72" s="229"/>
      <c r="IW72" s="11"/>
      <c r="IX72" s="229"/>
      <c r="IY72" s="229"/>
      <c r="IZ72" s="229"/>
      <c r="JA72" s="229"/>
      <c r="JB72" s="229"/>
      <c r="JC72" s="229"/>
      <c r="JD72" s="229"/>
      <c r="JE72" s="240"/>
      <c r="JF72" s="229"/>
    </row>
    <row r="73" spans="2:266" ht="15.75" thickBot="1" x14ac:dyDescent="0.3">
      <c r="B73" s="11"/>
      <c r="C73" s="10"/>
      <c r="D73" s="10"/>
      <c r="E73" s="10"/>
      <c r="F73" s="10"/>
      <c r="G73" s="10"/>
      <c r="H73" s="10"/>
      <c r="I73" s="10"/>
      <c r="J73" s="10" t="s">
        <v>0</v>
      </c>
      <c r="K73" s="9"/>
      <c r="M73" s="11"/>
      <c r="N73" s="10"/>
      <c r="O73" s="10"/>
      <c r="P73" s="10"/>
      <c r="Q73" s="10" t="s">
        <v>0</v>
      </c>
      <c r="R73" s="10"/>
      <c r="S73" s="10"/>
      <c r="T73" s="10"/>
      <c r="U73" s="10" t="s">
        <v>0</v>
      </c>
      <c r="V73" s="9"/>
      <c r="X73" s="11"/>
      <c r="Y73" s="10"/>
      <c r="Z73" s="10"/>
      <c r="AA73" s="10"/>
      <c r="AB73" s="10"/>
      <c r="AC73" s="10"/>
      <c r="AD73" s="10"/>
      <c r="AE73" s="10"/>
      <c r="AF73" s="10" t="s">
        <v>0</v>
      </c>
      <c r="AG73" s="9"/>
      <c r="AI73" s="11"/>
      <c r="AJ73" s="10"/>
      <c r="AK73" s="10"/>
      <c r="AL73" s="10"/>
      <c r="AM73" s="10"/>
      <c r="AN73" s="10"/>
      <c r="AO73" s="10"/>
      <c r="AP73" s="10"/>
      <c r="AQ73" s="10" t="s">
        <v>0</v>
      </c>
      <c r="AR73" s="9"/>
      <c r="AT73" s="11"/>
      <c r="AU73" s="10"/>
      <c r="AV73" s="10"/>
      <c r="AW73" s="10"/>
      <c r="AX73" s="10"/>
      <c r="AY73" s="10"/>
      <c r="AZ73" s="10"/>
      <c r="BA73" s="10"/>
      <c r="BB73" s="10" t="s">
        <v>0</v>
      </c>
      <c r="BC73" s="9"/>
      <c r="BE73" s="11"/>
      <c r="BF73" s="10"/>
      <c r="BG73" s="10"/>
      <c r="BH73" s="10"/>
      <c r="BI73" s="10"/>
      <c r="BJ73" s="10"/>
      <c r="BK73" s="10"/>
      <c r="BL73" s="10"/>
      <c r="BM73" s="10" t="s">
        <v>0</v>
      </c>
      <c r="BN73" s="9"/>
      <c r="BP73" s="11"/>
      <c r="BQ73" s="10"/>
      <c r="BR73" s="10"/>
      <c r="BS73" s="10"/>
      <c r="BT73" s="10"/>
      <c r="BU73" s="10"/>
      <c r="BV73" s="10"/>
      <c r="BW73" s="10"/>
      <c r="BX73" s="10" t="s">
        <v>0</v>
      </c>
      <c r="BY73" s="9"/>
      <c r="CA73" s="11"/>
      <c r="CB73" s="10" t="s">
        <v>0</v>
      </c>
      <c r="CC73" s="10"/>
      <c r="CD73" s="10"/>
      <c r="CE73" s="10"/>
      <c r="CF73" s="10"/>
      <c r="CG73" s="10"/>
      <c r="CH73" s="10"/>
      <c r="CI73" s="10" t="s">
        <v>0</v>
      </c>
      <c r="CJ73" s="9"/>
      <c r="CM73" s="11"/>
      <c r="CN73" s="10"/>
      <c r="CO73" s="10"/>
      <c r="CP73" s="10"/>
      <c r="CQ73" s="10"/>
      <c r="CR73" s="10"/>
      <c r="CS73" s="10"/>
      <c r="CT73" s="10"/>
      <c r="CU73" s="10" t="s">
        <v>0</v>
      </c>
      <c r="CV73" s="9"/>
      <c r="CX73" s="11"/>
      <c r="CY73" s="10"/>
      <c r="CZ73" s="10"/>
      <c r="DA73" s="10"/>
      <c r="DB73" s="10" t="s">
        <v>0</v>
      </c>
      <c r="DC73" s="10"/>
      <c r="DD73" s="10"/>
      <c r="DE73" s="10"/>
      <c r="DF73" s="10" t="s">
        <v>0</v>
      </c>
      <c r="DG73" s="9"/>
      <c r="DI73" s="11"/>
      <c r="DJ73" s="10"/>
      <c r="DK73" s="10"/>
      <c r="DL73" s="10"/>
      <c r="DM73" s="10"/>
      <c r="DN73" s="10"/>
      <c r="DO73" s="10"/>
      <c r="DP73" s="10"/>
      <c r="DQ73" s="10" t="s">
        <v>0</v>
      </c>
      <c r="DR73" s="9"/>
      <c r="DT73" s="11"/>
      <c r="DU73" s="10"/>
      <c r="DV73" s="10"/>
      <c r="DW73" s="10"/>
      <c r="DX73" s="10"/>
      <c r="DY73" s="10"/>
      <c r="DZ73" s="10"/>
      <c r="EA73" s="10"/>
      <c r="EB73" s="10" t="s">
        <v>0</v>
      </c>
      <c r="EC73" s="9"/>
      <c r="EE73" s="11"/>
      <c r="EF73" s="10"/>
      <c r="EG73" s="10"/>
      <c r="EH73" s="10"/>
      <c r="EI73" s="10"/>
      <c r="EJ73" s="10"/>
      <c r="EK73" s="10"/>
      <c r="EL73" s="10"/>
      <c r="EM73" s="10" t="s">
        <v>0</v>
      </c>
      <c r="EN73" s="9"/>
      <c r="EP73" s="11"/>
      <c r="EQ73" s="10"/>
      <c r="ER73" s="10"/>
      <c r="ES73" s="10"/>
      <c r="ET73" s="10"/>
      <c r="EU73" s="10"/>
      <c r="EV73" s="10"/>
      <c r="EW73" s="10"/>
      <c r="EX73" s="10" t="s">
        <v>0</v>
      </c>
      <c r="EY73" s="9"/>
      <c r="FA73" s="11"/>
      <c r="FB73" s="10"/>
      <c r="FC73" s="10"/>
      <c r="FD73" s="10"/>
      <c r="FE73" s="10"/>
      <c r="FF73" s="10"/>
      <c r="FG73" s="10"/>
      <c r="FH73" s="10"/>
      <c r="FI73" s="10" t="s">
        <v>0</v>
      </c>
      <c r="FJ73" s="9"/>
      <c r="FL73" s="11"/>
      <c r="FM73" s="10" t="s">
        <v>0</v>
      </c>
      <c r="FN73" s="10"/>
      <c r="FO73" s="10"/>
      <c r="FP73" s="10"/>
      <c r="FQ73" s="10"/>
      <c r="FR73" s="10"/>
      <c r="FS73" s="10"/>
      <c r="FT73" s="10" t="s">
        <v>0</v>
      </c>
      <c r="FU73" s="9"/>
      <c r="FX73" s="11"/>
      <c r="FY73" s="10"/>
      <c r="FZ73" s="10"/>
      <c r="GA73" s="10"/>
      <c r="GB73" s="10"/>
      <c r="GC73" s="10"/>
      <c r="GD73" s="10"/>
      <c r="GE73" s="10"/>
      <c r="GF73" s="10" t="s">
        <v>0</v>
      </c>
      <c r="GG73" s="9"/>
      <c r="GI73" s="11"/>
      <c r="GJ73" s="10"/>
      <c r="GK73" s="10"/>
      <c r="GL73" s="10"/>
      <c r="GM73" s="10" t="s">
        <v>0</v>
      </c>
      <c r="GN73" s="10"/>
      <c r="GO73" s="10"/>
      <c r="GP73" s="10"/>
      <c r="GQ73" s="10" t="s">
        <v>0</v>
      </c>
      <c r="GR73" s="9"/>
      <c r="GT73" s="11"/>
      <c r="GU73" s="10"/>
      <c r="GV73" s="10"/>
      <c r="GW73" s="10"/>
      <c r="GX73" s="10"/>
      <c r="GY73" s="10"/>
      <c r="GZ73" s="10"/>
      <c r="HA73" s="10"/>
      <c r="HB73" s="10" t="s">
        <v>0</v>
      </c>
      <c r="HC73" s="9"/>
      <c r="HE73" s="11"/>
      <c r="HF73" s="10"/>
      <c r="HG73" s="10"/>
      <c r="HH73" s="10"/>
      <c r="HI73" s="10"/>
      <c r="HJ73" s="10"/>
      <c r="HK73" s="10"/>
      <c r="HL73" s="10"/>
      <c r="HM73" s="10" t="s">
        <v>0</v>
      </c>
      <c r="HN73" s="9"/>
      <c r="HP73" s="11"/>
      <c r="HQ73" s="10"/>
      <c r="HR73" s="10"/>
      <c r="HS73" s="10"/>
      <c r="HT73" s="10"/>
      <c r="HU73" s="10"/>
      <c r="HV73" s="10"/>
      <c r="HW73" s="10"/>
      <c r="HX73" s="10" t="s">
        <v>0</v>
      </c>
      <c r="HY73" s="9"/>
      <c r="IA73" s="11"/>
      <c r="IB73" s="10"/>
      <c r="IC73" s="10"/>
      <c r="ID73" s="10"/>
      <c r="IE73" s="10"/>
      <c r="IF73" s="10"/>
      <c r="IG73" s="10"/>
      <c r="IH73" s="10"/>
      <c r="II73" s="10" t="s">
        <v>0</v>
      </c>
      <c r="IJ73" s="9"/>
      <c r="IL73" s="11"/>
      <c r="IM73" s="10"/>
      <c r="IN73" s="10"/>
      <c r="IO73" s="10"/>
      <c r="IP73" s="10"/>
      <c r="IQ73" s="10"/>
      <c r="IR73" s="10"/>
      <c r="IS73" s="10"/>
      <c r="IT73" s="10" t="s">
        <v>0</v>
      </c>
      <c r="IU73" s="9"/>
      <c r="IW73" s="11"/>
      <c r="IX73" s="10" t="s">
        <v>0</v>
      </c>
      <c r="IY73" s="10"/>
      <c r="IZ73" s="10"/>
      <c r="JA73" s="10"/>
      <c r="JB73" s="10"/>
      <c r="JC73" s="10"/>
      <c r="JD73" s="10"/>
      <c r="JE73" s="10" t="s">
        <v>0</v>
      </c>
      <c r="JF73" s="9"/>
    </row>
    <row r="74" spans="2:266" ht="15.75" thickBot="1" x14ac:dyDescent="0.3">
      <c r="B74" s="11"/>
      <c r="C74" s="27" t="s">
        <v>8</v>
      </c>
      <c r="D74" s="19" t="s">
        <v>7</v>
      </c>
      <c r="E74" s="18" t="s">
        <v>6</v>
      </c>
      <c r="F74" s="199" t="s">
        <v>31</v>
      </c>
      <c r="G74" s="17" t="s">
        <v>5</v>
      </c>
      <c r="H74" s="16" t="s">
        <v>4</v>
      </c>
      <c r="I74" s="14" t="s">
        <v>3</v>
      </c>
      <c r="J74" s="10"/>
      <c r="K74" s="228" t="s">
        <v>151</v>
      </c>
      <c r="M74" s="11"/>
      <c r="N74" s="21" t="s">
        <v>9</v>
      </c>
      <c r="O74" s="19" t="s">
        <v>7</v>
      </c>
      <c r="P74" s="18" t="s">
        <v>6</v>
      </c>
      <c r="Q74" s="199" t="s">
        <v>31</v>
      </c>
      <c r="R74" s="17" t="s">
        <v>5</v>
      </c>
      <c r="S74" s="16" t="s">
        <v>4</v>
      </c>
      <c r="T74" s="14" t="s">
        <v>3</v>
      </c>
      <c r="U74" s="10"/>
      <c r="V74" s="228" t="s">
        <v>148</v>
      </c>
      <c r="X74" s="11"/>
      <c r="Y74" s="21" t="s">
        <v>9</v>
      </c>
      <c r="Z74" s="27" t="s">
        <v>8</v>
      </c>
      <c r="AA74" s="18" t="s">
        <v>6</v>
      </c>
      <c r="AB74" s="199" t="s">
        <v>31</v>
      </c>
      <c r="AC74" s="17" t="s">
        <v>5</v>
      </c>
      <c r="AD74" s="16" t="s">
        <v>4</v>
      </c>
      <c r="AE74" s="14" t="s">
        <v>3</v>
      </c>
      <c r="AF74" s="10"/>
      <c r="AG74" s="228" t="s">
        <v>151</v>
      </c>
      <c r="AI74" s="11"/>
      <c r="AJ74" s="21" t="s">
        <v>9</v>
      </c>
      <c r="AK74" s="27" t="s">
        <v>8</v>
      </c>
      <c r="AL74" s="19" t="s">
        <v>7</v>
      </c>
      <c r="AM74" s="199" t="s">
        <v>31</v>
      </c>
      <c r="AN74" s="17" t="s">
        <v>5</v>
      </c>
      <c r="AO74" s="16" t="s">
        <v>4</v>
      </c>
      <c r="AP74" s="14" t="s">
        <v>3</v>
      </c>
      <c r="AQ74" s="10"/>
      <c r="AR74" s="228" t="s">
        <v>142</v>
      </c>
      <c r="AT74" s="11"/>
      <c r="AU74" s="21" t="s">
        <v>9</v>
      </c>
      <c r="AV74" s="27" t="s">
        <v>8</v>
      </c>
      <c r="AW74" s="19" t="s">
        <v>7</v>
      </c>
      <c r="AX74" s="18" t="s">
        <v>6</v>
      </c>
      <c r="AY74" s="17" t="s">
        <v>5</v>
      </c>
      <c r="AZ74" s="16" t="s">
        <v>4</v>
      </c>
      <c r="BA74" s="14" t="s">
        <v>3</v>
      </c>
      <c r="BB74" s="10"/>
      <c r="BC74" s="228" t="s">
        <v>145</v>
      </c>
      <c r="BE74" s="11"/>
      <c r="BF74" s="21" t="s">
        <v>9</v>
      </c>
      <c r="BG74" s="27" t="s">
        <v>8</v>
      </c>
      <c r="BH74" s="19" t="s">
        <v>7</v>
      </c>
      <c r="BI74" s="18" t="s">
        <v>6</v>
      </c>
      <c r="BJ74" s="199" t="s">
        <v>31</v>
      </c>
      <c r="BK74" s="16" t="s">
        <v>4</v>
      </c>
      <c r="BL74" s="14" t="s">
        <v>3</v>
      </c>
      <c r="BM74" s="10"/>
      <c r="BN74" s="228" t="s">
        <v>142</v>
      </c>
      <c r="BP74" s="11"/>
      <c r="BQ74" s="21" t="s">
        <v>9</v>
      </c>
      <c r="BR74" s="27" t="s">
        <v>8</v>
      </c>
      <c r="BS74" s="19" t="s">
        <v>7</v>
      </c>
      <c r="BT74" s="18" t="s">
        <v>6</v>
      </c>
      <c r="BU74" s="199" t="s">
        <v>31</v>
      </c>
      <c r="BV74" s="17" t="s">
        <v>5</v>
      </c>
      <c r="BW74" s="14" t="s">
        <v>3</v>
      </c>
      <c r="BX74" s="10"/>
      <c r="BY74" s="228" t="s">
        <v>148</v>
      </c>
      <c r="CA74" s="11"/>
      <c r="CB74" s="21" t="s">
        <v>9</v>
      </c>
      <c r="CC74" s="27" t="s">
        <v>8</v>
      </c>
      <c r="CD74" s="19" t="s">
        <v>7</v>
      </c>
      <c r="CE74" s="18" t="s">
        <v>6</v>
      </c>
      <c r="CF74" s="17" t="s">
        <v>5</v>
      </c>
      <c r="CG74" s="16" t="s">
        <v>4</v>
      </c>
      <c r="CH74" s="199" t="s">
        <v>31</v>
      </c>
      <c r="CI74" s="10"/>
      <c r="CJ74" s="228" t="s">
        <v>145</v>
      </c>
      <c r="CM74" s="11"/>
      <c r="CN74" s="27" t="s">
        <v>8</v>
      </c>
      <c r="CO74" s="19" t="s">
        <v>7</v>
      </c>
      <c r="CP74" s="18" t="s">
        <v>6</v>
      </c>
      <c r="CQ74" s="199" t="s">
        <v>31</v>
      </c>
      <c r="CR74" s="17" t="s">
        <v>5</v>
      </c>
      <c r="CS74" s="16" t="s">
        <v>4</v>
      </c>
      <c r="CT74" s="14" t="s">
        <v>3</v>
      </c>
      <c r="CU74" s="10"/>
      <c r="CV74" s="248"/>
      <c r="CX74" s="11"/>
      <c r="CY74" s="21" t="s">
        <v>9</v>
      </c>
      <c r="CZ74" s="19" t="s">
        <v>7</v>
      </c>
      <c r="DA74" s="18" t="s">
        <v>6</v>
      </c>
      <c r="DB74" s="199" t="s">
        <v>31</v>
      </c>
      <c r="DC74" s="17" t="s">
        <v>5</v>
      </c>
      <c r="DD74" s="16" t="s">
        <v>4</v>
      </c>
      <c r="DE74" s="14" t="s">
        <v>3</v>
      </c>
      <c r="DF74" s="10"/>
      <c r="DG74" s="248"/>
      <c r="DI74" s="11"/>
      <c r="DJ74" s="21" t="s">
        <v>9</v>
      </c>
      <c r="DK74" s="27" t="s">
        <v>8</v>
      </c>
      <c r="DL74" s="18" t="s">
        <v>6</v>
      </c>
      <c r="DM74" s="199" t="s">
        <v>31</v>
      </c>
      <c r="DN74" s="17" t="s">
        <v>5</v>
      </c>
      <c r="DO74" s="16" t="s">
        <v>4</v>
      </c>
      <c r="DP74" s="14" t="s">
        <v>3</v>
      </c>
      <c r="DQ74" s="10"/>
      <c r="DR74" s="248"/>
      <c r="DT74" s="11"/>
      <c r="DU74" s="21" t="s">
        <v>9</v>
      </c>
      <c r="DV74" s="27" t="s">
        <v>8</v>
      </c>
      <c r="DW74" s="19" t="s">
        <v>7</v>
      </c>
      <c r="DX74" s="199" t="s">
        <v>31</v>
      </c>
      <c r="DY74" s="17" t="s">
        <v>5</v>
      </c>
      <c r="DZ74" s="16" t="s">
        <v>4</v>
      </c>
      <c r="EA74" s="14" t="s">
        <v>3</v>
      </c>
      <c r="EB74" s="10"/>
      <c r="EC74" s="248"/>
      <c r="EE74" s="11"/>
      <c r="EF74" s="21" t="s">
        <v>9</v>
      </c>
      <c r="EG74" s="27" t="s">
        <v>8</v>
      </c>
      <c r="EH74" s="19" t="s">
        <v>7</v>
      </c>
      <c r="EI74" s="18" t="s">
        <v>6</v>
      </c>
      <c r="EJ74" s="17" t="s">
        <v>5</v>
      </c>
      <c r="EK74" s="16" t="s">
        <v>4</v>
      </c>
      <c r="EL74" s="14" t="s">
        <v>3</v>
      </c>
      <c r="EM74" s="10"/>
      <c r="EN74" s="248"/>
      <c r="EP74" s="11"/>
      <c r="EQ74" s="21" t="s">
        <v>9</v>
      </c>
      <c r="ER74" s="27" t="s">
        <v>8</v>
      </c>
      <c r="ES74" s="19" t="s">
        <v>7</v>
      </c>
      <c r="ET74" s="18" t="s">
        <v>6</v>
      </c>
      <c r="EU74" s="199" t="s">
        <v>31</v>
      </c>
      <c r="EV74" s="16" t="s">
        <v>4</v>
      </c>
      <c r="EW74" s="14" t="s">
        <v>3</v>
      </c>
      <c r="EX74" s="10"/>
      <c r="EY74" s="248"/>
      <c r="FA74" s="11"/>
      <c r="FB74" s="21" t="s">
        <v>9</v>
      </c>
      <c r="FC74" s="27" t="s">
        <v>8</v>
      </c>
      <c r="FD74" s="19" t="s">
        <v>7</v>
      </c>
      <c r="FE74" s="18" t="s">
        <v>6</v>
      </c>
      <c r="FF74" s="199" t="s">
        <v>31</v>
      </c>
      <c r="FG74" s="17" t="s">
        <v>5</v>
      </c>
      <c r="FH74" s="14" t="s">
        <v>3</v>
      </c>
      <c r="FI74" s="10"/>
      <c r="FJ74" s="248"/>
      <c r="FL74" s="11"/>
      <c r="FM74" s="21" t="s">
        <v>9</v>
      </c>
      <c r="FN74" s="27" t="s">
        <v>8</v>
      </c>
      <c r="FO74" s="19" t="s">
        <v>7</v>
      </c>
      <c r="FP74" s="18" t="s">
        <v>6</v>
      </c>
      <c r="FQ74" s="17" t="s">
        <v>5</v>
      </c>
      <c r="FR74" s="16" t="s">
        <v>4</v>
      </c>
      <c r="FS74" s="199" t="s">
        <v>31</v>
      </c>
      <c r="FT74" s="10"/>
      <c r="FU74" s="248"/>
      <c r="FX74" s="11"/>
      <c r="FY74" s="27" t="s">
        <v>8</v>
      </c>
      <c r="FZ74" s="19" t="s">
        <v>7</v>
      </c>
      <c r="GA74" s="18" t="s">
        <v>6</v>
      </c>
      <c r="GB74" s="199" t="s">
        <v>31</v>
      </c>
      <c r="GC74" s="17" t="s">
        <v>5</v>
      </c>
      <c r="GD74" s="16" t="s">
        <v>4</v>
      </c>
      <c r="GE74" s="14" t="s">
        <v>3</v>
      </c>
      <c r="GF74" s="10"/>
      <c r="GG74" s="248"/>
      <c r="GI74" s="11"/>
      <c r="GJ74" s="21" t="s">
        <v>9</v>
      </c>
      <c r="GK74" s="19" t="s">
        <v>7</v>
      </c>
      <c r="GL74" s="18" t="s">
        <v>6</v>
      </c>
      <c r="GM74" s="199" t="s">
        <v>31</v>
      </c>
      <c r="GN74" s="17" t="s">
        <v>5</v>
      </c>
      <c r="GO74" s="16" t="s">
        <v>4</v>
      </c>
      <c r="GP74" s="14" t="s">
        <v>3</v>
      </c>
      <c r="GQ74" s="10"/>
      <c r="GR74" s="248"/>
      <c r="GT74" s="11"/>
      <c r="GU74" s="21" t="s">
        <v>9</v>
      </c>
      <c r="GV74" s="27" t="s">
        <v>8</v>
      </c>
      <c r="GW74" s="18" t="s">
        <v>6</v>
      </c>
      <c r="GX74" s="199" t="s">
        <v>31</v>
      </c>
      <c r="GY74" s="17" t="s">
        <v>5</v>
      </c>
      <c r="GZ74" s="16" t="s">
        <v>4</v>
      </c>
      <c r="HA74" s="14" t="s">
        <v>3</v>
      </c>
      <c r="HB74" s="10"/>
      <c r="HC74" s="248"/>
      <c r="HE74" s="11"/>
      <c r="HF74" s="21" t="s">
        <v>9</v>
      </c>
      <c r="HG74" s="27" t="s">
        <v>8</v>
      </c>
      <c r="HH74" s="19" t="s">
        <v>7</v>
      </c>
      <c r="HI74" s="199" t="s">
        <v>31</v>
      </c>
      <c r="HJ74" s="17" t="s">
        <v>5</v>
      </c>
      <c r="HK74" s="16" t="s">
        <v>4</v>
      </c>
      <c r="HL74" s="14" t="s">
        <v>3</v>
      </c>
      <c r="HM74" s="10"/>
      <c r="HN74" s="248"/>
      <c r="HP74" s="11"/>
      <c r="HQ74" s="21" t="s">
        <v>9</v>
      </c>
      <c r="HR74" s="27" t="s">
        <v>8</v>
      </c>
      <c r="HS74" s="19" t="s">
        <v>7</v>
      </c>
      <c r="HT74" s="18" t="s">
        <v>6</v>
      </c>
      <c r="HU74" s="17" t="s">
        <v>5</v>
      </c>
      <c r="HV74" s="16" t="s">
        <v>4</v>
      </c>
      <c r="HW74" s="14" t="s">
        <v>3</v>
      </c>
      <c r="HX74" s="10"/>
      <c r="HY74" s="248"/>
      <c r="IA74" s="11"/>
      <c r="IB74" s="21" t="s">
        <v>9</v>
      </c>
      <c r="IC74" s="27" t="s">
        <v>8</v>
      </c>
      <c r="ID74" s="19" t="s">
        <v>7</v>
      </c>
      <c r="IE74" s="18" t="s">
        <v>6</v>
      </c>
      <c r="IF74" s="199" t="s">
        <v>31</v>
      </c>
      <c r="IG74" s="16" t="s">
        <v>4</v>
      </c>
      <c r="IH74" s="14" t="s">
        <v>3</v>
      </c>
      <c r="II74" s="10"/>
      <c r="IJ74" s="248"/>
      <c r="IL74" s="11"/>
      <c r="IM74" s="21" t="s">
        <v>9</v>
      </c>
      <c r="IN74" s="27" t="s">
        <v>8</v>
      </c>
      <c r="IO74" s="19" t="s">
        <v>7</v>
      </c>
      <c r="IP74" s="18" t="s">
        <v>6</v>
      </c>
      <c r="IQ74" s="199" t="s">
        <v>31</v>
      </c>
      <c r="IR74" s="17" t="s">
        <v>5</v>
      </c>
      <c r="IS74" s="14" t="s">
        <v>3</v>
      </c>
      <c r="IT74" s="10"/>
      <c r="IU74" s="248"/>
      <c r="IW74" s="11"/>
      <c r="IX74" s="21" t="s">
        <v>9</v>
      </c>
      <c r="IY74" s="27" t="s">
        <v>8</v>
      </c>
      <c r="IZ74" s="19" t="s">
        <v>7</v>
      </c>
      <c r="JA74" s="18" t="s">
        <v>6</v>
      </c>
      <c r="JB74" s="17" t="s">
        <v>5</v>
      </c>
      <c r="JC74" s="16" t="s">
        <v>4</v>
      </c>
      <c r="JD74" s="199" t="s">
        <v>31</v>
      </c>
      <c r="JE74" s="10"/>
      <c r="JF74" s="248"/>
    </row>
    <row r="75" spans="2:266" ht="15.75" thickBot="1" x14ac:dyDescent="0.3">
      <c r="B75" s="22" t="s">
        <v>269</v>
      </c>
      <c r="C75" s="146" t="s">
        <v>9</v>
      </c>
      <c r="D75" s="146" t="s">
        <v>9</v>
      </c>
      <c r="E75" s="146" t="s">
        <v>9</v>
      </c>
      <c r="F75" s="146" t="s">
        <v>9</v>
      </c>
      <c r="G75" s="146" t="s">
        <v>9</v>
      </c>
      <c r="H75" s="146" t="s">
        <v>9</v>
      </c>
      <c r="I75" s="146" t="s">
        <v>9</v>
      </c>
      <c r="J75" s="10"/>
      <c r="K75" s="234" t="s">
        <v>9</v>
      </c>
      <c r="M75" s="22" t="s">
        <v>269</v>
      </c>
      <c r="N75" s="145" t="s">
        <v>8</v>
      </c>
      <c r="O75" s="145" t="s">
        <v>8</v>
      </c>
      <c r="P75" s="145" t="s">
        <v>8</v>
      </c>
      <c r="Q75" s="145" t="s">
        <v>8</v>
      </c>
      <c r="R75" s="145" t="s">
        <v>8</v>
      </c>
      <c r="S75" s="145" t="s">
        <v>8</v>
      </c>
      <c r="T75" s="145" t="s">
        <v>8</v>
      </c>
      <c r="U75" s="10"/>
      <c r="V75" s="145" t="s">
        <v>8</v>
      </c>
      <c r="X75" s="22" t="s">
        <v>269</v>
      </c>
      <c r="Y75" s="149" t="s">
        <v>7</v>
      </c>
      <c r="Z75" s="149" t="s">
        <v>7</v>
      </c>
      <c r="AA75" s="149" t="s">
        <v>7</v>
      </c>
      <c r="AB75" s="149" t="s">
        <v>7</v>
      </c>
      <c r="AC75" s="149" t="s">
        <v>7</v>
      </c>
      <c r="AD75" s="149" t="s">
        <v>7</v>
      </c>
      <c r="AE75" s="144" t="s">
        <v>7</v>
      </c>
      <c r="AF75" s="10"/>
      <c r="AG75" s="144" t="s">
        <v>7</v>
      </c>
      <c r="AI75" s="22" t="s">
        <v>269</v>
      </c>
      <c r="AJ75" s="195" t="s">
        <v>6</v>
      </c>
      <c r="AK75" s="195" t="s">
        <v>6</v>
      </c>
      <c r="AL75" s="195" t="s">
        <v>6</v>
      </c>
      <c r="AM75" s="195" t="s">
        <v>6</v>
      </c>
      <c r="AN75" s="195" t="s">
        <v>6</v>
      </c>
      <c r="AO75" s="195" t="s">
        <v>6</v>
      </c>
      <c r="AP75" s="195" t="s">
        <v>6</v>
      </c>
      <c r="AQ75" s="10"/>
      <c r="AR75" s="195" t="s">
        <v>6</v>
      </c>
      <c r="AT75" s="22" t="s">
        <v>269</v>
      </c>
      <c r="AU75" s="197" t="s">
        <v>31</v>
      </c>
      <c r="AV75" s="197" t="s">
        <v>31</v>
      </c>
      <c r="AW75" s="197" t="s">
        <v>31</v>
      </c>
      <c r="AX75" s="197" t="s">
        <v>31</v>
      </c>
      <c r="AY75" s="197" t="s">
        <v>31</v>
      </c>
      <c r="AZ75" s="197" t="s">
        <v>31</v>
      </c>
      <c r="BA75" s="197" t="s">
        <v>31</v>
      </c>
      <c r="BB75" s="10"/>
      <c r="BC75" s="197" t="s">
        <v>31</v>
      </c>
      <c r="BE75" s="22" t="s">
        <v>269</v>
      </c>
      <c r="BF75" s="155" t="s">
        <v>134</v>
      </c>
      <c r="BG75" s="155" t="s">
        <v>134</v>
      </c>
      <c r="BH75" s="155" t="s">
        <v>134</v>
      </c>
      <c r="BI75" s="155" t="s">
        <v>134</v>
      </c>
      <c r="BJ75" s="155" t="s">
        <v>134</v>
      </c>
      <c r="BK75" s="155" t="s">
        <v>134</v>
      </c>
      <c r="BL75" s="155" t="s">
        <v>134</v>
      </c>
      <c r="BM75" s="10"/>
      <c r="BN75" s="155" t="s">
        <v>134</v>
      </c>
      <c r="BP75" s="22" t="s">
        <v>269</v>
      </c>
      <c r="BQ75" s="150" t="s">
        <v>4</v>
      </c>
      <c r="BR75" s="150" t="s">
        <v>4</v>
      </c>
      <c r="BS75" s="150" t="s">
        <v>4</v>
      </c>
      <c r="BT75" s="150" t="s">
        <v>4</v>
      </c>
      <c r="BU75" s="150" t="s">
        <v>4</v>
      </c>
      <c r="BV75" s="150" t="s">
        <v>4</v>
      </c>
      <c r="BW75" s="150" t="s">
        <v>4</v>
      </c>
      <c r="BX75" s="10"/>
      <c r="BY75" s="150" t="s">
        <v>4</v>
      </c>
      <c r="CA75" s="22" t="s">
        <v>269</v>
      </c>
      <c r="CB75" s="177" t="s">
        <v>3</v>
      </c>
      <c r="CC75" s="177" t="s">
        <v>3</v>
      </c>
      <c r="CD75" s="177" t="s">
        <v>3</v>
      </c>
      <c r="CE75" s="177" t="s">
        <v>3</v>
      </c>
      <c r="CF75" s="177" t="s">
        <v>3</v>
      </c>
      <c r="CG75" s="177" t="s">
        <v>3</v>
      </c>
      <c r="CH75" s="177" t="s">
        <v>3</v>
      </c>
      <c r="CI75" s="10"/>
      <c r="CJ75" s="177" t="s">
        <v>3</v>
      </c>
      <c r="CM75" s="22" t="s">
        <v>350</v>
      </c>
      <c r="CN75" s="146" t="s">
        <v>9</v>
      </c>
      <c r="CO75" s="146" t="s">
        <v>9</v>
      </c>
      <c r="CP75" s="146" t="s">
        <v>9</v>
      </c>
      <c r="CQ75" s="146" t="s">
        <v>9</v>
      </c>
      <c r="CR75" s="146" t="s">
        <v>9</v>
      </c>
      <c r="CS75" s="146" t="s">
        <v>9</v>
      </c>
      <c r="CT75" s="146" t="s">
        <v>9</v>
      </c>
      <c r="CU75" s="10"/>
      <c r="CV75" s="234" t="s">
        <v>9</v>
      </c>
      <c r="CX75" s="22" t="s">
        <v>350</v>
      </c>
      <c r="CY75" s="145" t="s">
        <v>8</v>
      </c>
      <c r="CZ75" s="145" t="s">
        <v>8</v>
      </c>
      <c r="DA75" s="145" t="s">
        <v>8</v>
      </c>
      <c r="DB75" s="145" t="s">
        <v>8</v>
      </c>
      <c r="DC75" s="145" t="s">
        <v>8</v>
      </c>
      <c r="DD75" s="145" t="s">
        <v>8</v>
      </c>
      <c r="DE75" s="145" t="s">
        <v>8</v>
      </c>
      <c r="DF75" s="10"/>
      <c r="DG75" s="145" t="s">
        <v>8</v>
      </c>
      <c r="DI75" s="22" t="s">
        <v>350</v>
      </c>
      <c r="DJ75" s="149" t="s">
        <v>7</v>
      </c>
      <c r="DK75" s="149" t="s">
        <v>7</v>
      </c>
      <c r="DL75" s="149" t="s">
        <v>7</v>
      </c>
      <c r="DM75" s="149" t="s">
        <v>7</v>
      </c>
      <c r="DN75" s="149" t="s">
        <v>7</v>
      </c>
      <c r="DO75" s="149" t="s">
        <v>7</v>
      </c>
      <c r="DP75" s="144" t="s">
        <v>7</v>
      </c>
      <c r="DQ75" s="10"/>
      <c r="DR75" s="144" t="s">
        <v>7</v>
      </c>
      <c r="DT75" s="22" t="s">
        <v>350</v>
      </c>
      <c r="DU75" s="195" t="s">
        <v>6</v>
      </c>
      <c r="DV75" s="195" t="s">
        <v>6</v>
      </c>
      <c r="DW75" s="195" t="s">
        <v>6</v>
      </c>
      <c r="DX75" s="195" t="s">
        <v>6</v>
      </c>
      <c r="DY75" s="195" t="s">
        <v>6</v>
      </c>
      <c r="DZ75" s="195" t="s">
        <v>6</v>
      </c>
      <c r="EA75" s="195" t="s">
        <v>6</v>
      </c>
      <c r="EB75" s="10"/>
      <c r="EC75" s="195" t="s">
        <v>6</v>
      </c>
      <c r="EE75" s="22" t="s">
        <v>350</v>
      </c>
      <c r="EF75" s="197" t="s">
        <v>31</v>
      </c>
      <c r="EG75" s="197" t="s">
        <v>31</v>
      </c>
      <c r="EH75" s="197" t="s">
        <v>31</v>
      </c>
      <c r="EI75" s="197" t="s">
        <v>31</v>
      </c>
      <c r="EJ75" s="197" t="s">
        <v>31</v>
      </c>
      <c r="EK75" s="197" t="s">
        <v>31</v>
      </c>
      <c r="EL75" s="197" t="s">
        <v>31</v>
      </c>
      <c r="EM75" s="10"/>
      <c r="EN75" s="197" t="s">
        <v>31</v>
      </c>
      <c r="EP75" s="22" t="s">
        <v>350</v>
      </c>
      <c r="EQ75" s="155" t="s">
        <v>134</v>
      </c>
      <c r="ER75" s="155" t="s">
        <v>134</v>
      </c>
      <c r="ES75" s="155" t="s">
        <v>134</v>
      </c>
      <c r="ET75" s="155" t="s">
        <v>134</v>
      </c>
      <c r="EU75" s="155" t="s">
        <v>134</v>
      </c>
      <c r="EV75" s="155" t="s">
        <v>134</v>
      </c>
      <c r="EW75" s="155" t="s">
        <v>134</v>
      </c>
      <c r="EX75" s="10"/>
      <c r="EY75" s="155" t="s">
        <v>134</v>
      </c>
      <c r="FA75" s="22" t="s">
        <v>350</v>
      </c>
      <c r="FB75" s="150" t="s">
        <v>4</v>
      </c>
      <c r="FC75" s="150" t="s">
        <v>4</v>
      </c>
      <c r="FD75" s="150" t="s">
        <v>4</v>
      </c>
      <c r="FE75" s="150" t="s">
        <v>4</v>
      </c>
      <c r="FF75" s="150" t="s">
        <v>4</v>
      </c>
      <c r="FG75" s="150" t="s">
        <v>4</v>
      </c>
      <c r="FH75" s="150" t="s">
        <v>4</v>
      </c>
      <c r="FI75" s="10"/>
      <c r="FJ75" s="150" t="s">
        <v>4</v>
      </c>
      <c r="FL75" s="22" t="s">
        <v>350</v>
      </c>
      <c r="FM75" s="177" t="s">
        <v>3</v>
      </c>
      <c r="FN75" s="177" t="s">
        <v>3</v>
      </c>
      <c r="FO75" s="177" t="s">
        <v>3</v>
      </c>
      <c r="FP75" s="177" t="s">
        <v>3</v>
      </c>
      <c r="FQ75" s="177" t="s">
        <v>3</v>
      </c>
      <c r="FR75" s="177" t="s">
        <v>3</v>
      </c>
      <c r="FS75" s="177" t="s">
        <v>3</v>
      </c>
      <c r="FT75" s="10"/>
      <c r="FU75" s="177" t="s">
        <v>3</v>
      </c>
      <c r="FX75" s="22" t="s">
        <v>13</v>
      </c>
      <c r="FY75" s="146" t="s">
        <v>9</v>
      </c>
      <c r="FZ75" s="146" t="s">
        <v>9</v>
      </c>
      <c r="GA75" s="146" t="s">
        <v>9</v>
      </c>
      <c r="GB75" s="146" t="s">
        <v>9</v>
      </c>
      <c r="GC75" s="146" t="s">
        <v>9</v>
      </c>
      <c r="GD75" s="146" t="s">
        <v>9</v>
      </c>
      <c r="GE75" s="146" t="s">
        <v>9</v>
      </c>
      <c r="GF75" s="10"/>
      <c r="GG75" s="234" t="s">
        <v>9</v>
      </c>
      <c r="GI75" s="22" t="s">
        <v>13</v>
      </c>
      <c r="GJ75" s="145" t="s">
        <v>8</v>
      </c>
      <c r="GK75" s="145" t="s">
        <v>8</v>
      </c>
      <c r="GL75" s="145" t="s">
        <v>8</v>
      </c>
      <c r="GM75" s="145" t="s">
        <v>8</v>
      </c>
      <c r="GN75" s="145" t="s">
        <v>8</v>
      </c>
      <c r="GO75" s="145" t="s">
        <v>8</v>
      </c>
      <c r="GP75" s="145" t="s">
        <v>8</v>
      </c>
      <c r="GQ75" s="10"/>
      <c r="GR75" s="145" t="s">
        <v>8</v>
      </c>
      <c r="GT75" s="22" t="s">
        <v>13</v>
      </c>
      <c r="GU75" s="149" t="s">
        <v>7</v>
      </c>
      <c r="GV75" s="149" t="s">
        <v>7</v>
      </c>
      <c r="GW75" s="149" t="s">
        <v>7</v>
      </c>
      <c r="GX75" s="149" t="s">
        <v>7</v>
      </c>
      <c r="GY75" s="149" t="s">
        <v>7</v>
      </c>
      <c r="GZ75" s="149" t="s">
        <v>7</v>
      </c>
      <c r="HA75" s="144" t="s">
        <v>7</v>
      </c>
      <c r="HB75" s="10"/>
      <c r="HC75" s="144" t="s">
        <v>7</v>
      </c>
      <c r="HE75" s="22" t="s">
        <v>13</v>
      </c>
      <c r="HF75" s="195" t="s">
        <v>6</v>
      </c>
      <c r="HG75" s="195" t="s">
        <v>6</v>
      </c>
      <c r="HH75" s="195" t="s">
        <v>6</v>
      </c>
      <c r="HI75" s="195" t="s">
        <v>6</v>
      </c>
      <c r="HJ75" s="195" t="s">
        <v>6</v>
      </c>
      <c r="HK75" s="195" t="s">
        <v>6</v>
      </c>
      <c r="HL75" s="195" t="s">
        <v>6</v>
      </c>
      <c r="HM75" s="10"/>
      <c r="HN75" s="195" t="s">
        <v>6</v>
      </c>
      <c r="HP75" s="22" t="s">
        <v>13</v>
      </c>
      <c r="HQ75" s="197" t="s">
        <v>31</v>
      </c>
      <c r="HR75" s="197" t="s">
        <v>31</v>
      </c>
      <c r="HS75" s="197" t="s">
        <v>31</v>
      </c>
      <c r="HT75" s="197" t="s">
        <v>31</v>
      </c>
      <c r="HU75" s="197" t="s">
        <v>31</v>
      </c>
      <c r="HV75" s="197" t="s">
        <v>31</v>
      </c>
      <c r="HW75" s="197" t="s">
        <v>31</v>
      </c>
      <c r="HX75" s="10"/>
      <c r="HY75" s="197" t="s">
        <v>31</v>
      </c>
      <c r="IA75" s="22" t="s">
        <v>13</v>
      </c>
      <c r="IB75" s="155" t="s">
        <v>134</v>
      </c>
      <c r="IC75" s="155" t="s">
        <v>134</v>
      </c>
      <c r="ID75" s="155" t="s">
        <v>134</v>
      </c>
      <c r="IE75" s="155" t="s">
        <v>134</v>
      </c>
      <c r="IF75" s="155" t="s">
        <v>134</v>
      </c>
      <c r="IG75" s="155" t="s">
        <v>134</v>
      </c>
      <c r="IH75" s="155" t="s">
        <v>134</v>
      </c>
      <c r="II75" s="10"/>
      <c r="IJ75" s="155" t="s">
        <v>134</v>
      </c>
      <c r="IL75" s="22" t="s">
        <v>13</v>
      </c>
      <c r="IM75" s="150" t="s">
        <v>4</v>
      </c>
      <c r="IN75" s="150" t="s">
        <v>4</v>
      </c>
      <c r="IO75" s="150" t="s">
        <v>4</v>
      </c>
      <c r="IP75" s="150" t="s">
        <v>4</v>
      </c>
      <c r="IQ75" s="150" t="s">
        <v>4</v>
      </c>
      <c r="IR75" s="150" t="s">
        <v>4</v>
      </c>
      <c r="IS75" s="150" t="s">
        <v>4</v>
      </c>
      <c r="IT75" s="10"/>
      <c r="IU75" s="150" t="s">
        <v>4</v>
      </c>
      <c r="IW75" s="22" t="s">
        <v>13</v>
      </c>
      <c r="IX75" s="177" t="s">
        <v>3</v>
      </c>
      <c r="IY75" s="177" t="s">
        <v>3</v>
      </c>
      <c r="IZ75" s="177" t="s">
        <v>3</v>
      </c>
      <c r="JA75" s="177" t="s">
        <v>3</v>
      </c>
      <c r="JB75" s="177" t="s">
        <v>3</v>
      </c>
      <c r="JC75" s="177" t="s">
        <v>3</v>
      </c>
      <c r="JD75" s="177" t="s">
        <v>3</v>
      </c>
      <c r="JE75" s="10"/>
      <c r="JF75" s="177" t="s">
        <v>3</v>
      </c>
    </row>
    <row r="76" spans="2:266" ht="15.75" thickBot="1" x14ac:dyDescent="0.3">
      <c r="B76" s="11"/>
      <c r="C76" s="231">
        <v>81</v>
      </c>
      <c r="D76" s="231">
        <v>184</v>
      </c>
      <c r="E76" s="231">
        <v>68</v>
      </c>
      <c r="F76" s="231">
        <v>99</v>
      </c>
      <c r="G76" s="231">
        <v>89</v>
      </c>
      <c r="H76" s="231">
        <v>77</v>
      </c>
      <c r="I76" s="231">
        <v>141</v>
      </c>
      <c r="J76" s="240">
        <v>-579</v>
      </c>
      <c r="K76" s="178">
        <v>739</v>
      </c>
      <c r="M76" s="11"/>
      <c r="N76" s="143">
        <v>81</v>
      </c>
      <c r="O76" s="231">
        <v>69</v>
      </c>
      <c r="P76" s="143">
        <v>3</v>
      </c>
      <c r="Q76" s="231">
        <v>21</v>
      </c>
      <c r="R76" s="231">
        <v>122</v>
      </c>
      <c r="S76" s="231">
        <v>99</v>
      </c>
      <c r="T76" s="231">
        <v>42</v>
      </c>
      <c r="U76" s="240">
        <v>-443</v>
      </c>
      <c r="V76" s="231">
        <v>269</v>
      </c>
      <c r="W76" t="s">
        <v>0</v>
      </c>
      <c r="X76" s="11"/>
      <c r="Y76" s="143">
        <v>184</v>
      </c>
      <c r="Z76" s="143">
        <v>69</v>
      </c>
      <c r="AA76" s="143">
        <v>96</v>
      </c>
      <c r="AB76" s="143">
        <v>81</v>
      </c>
      <c r="AC76" s="143">
        <v>16</v>
      </c>
      <c r="AD76" s="143">
        <v>39</v>
      </c>
      <c r="AE76" s="143">
        <v>87</v>
      </c>
      <c r="AF76" s="240">
        <v>917</v>
      </c>
      <c r="AG76" s="143">
        <v>572</v>
      </c>
      <c r="AH76" t="s">
        <v>0</v>
      </c>
      <c r="AI76" s="11"/>
      <c r="AJ76" s="143">
        <v>68</v>
      </c>
      <c r="AK76" s="231">
        <v>3</v>
      </c>
      <c r="AL76" s="231">
        <v>96</v>
      </c>
      <c r="AM76" s="231">
        <v>25</v>
      </c>
      <c r="AN76" s="231">
        <v>44</v>
      </c>
      <c r="AO76" s="231">
        <v>34</v>
      </c>
      <c r="AP76" s="231">
        <v>22</v>
      </c>
      <c r="AQ76" s="240">
        <v>-299</v>
      </c>
      <c r="AR76" s="231">
        <v>156</v>
      </c>
      <c r="AT76" s="11"/>
      <c r="AU76" s="143">
        <v>99</v>
      </c>
      <c r="AV76" s="143">
        <v>21</v>
      </c>
      <c r="AW76" s="231">
        <v>81</v>
      </c>
      <c r="AX76" s="143">
        <v>25</v>
      </c>
      <c r="AY76" s="231">
        <v>35</v>
      </c>
      <c r="AZ76" s="231">
        <v>25</v>
      </c>
      <c r="BA76" s="231">
        <v>8</v>
      </c>
      <c r="BB76" s="240">
        <v>-656</v>
      </c>
      <c r="BC76" s="231">
        <v>4</v>
      </c>
      <c r="BE76" s="11"/>
      <c r="BF76" s="143">
        <v>89</v>
      </c>
      <c r="BG76" s="143">
        <v>122</v>
      </c>
      <c r="BH76" s="231">
        <v>16</v>
      </c>
      <c r="BI76" s="143">
        <v>44</v>
      </c>
      <c r="BJ76" s="143">
        <v>35</v>
      </c>
      <c r="BK76" s="143">
        <v>15</v>
      </c>
      <c r="BL76" s="143">
        <v>36</v>
      </c>
      <c r="BM76" s="240">
        <v>935</v>
      </c>
      <c r="BN76" s="143">
        <v>325</v>
      </c>
      <c r="BP76" s="11"/>
      <c r="BQ76" s="143">
        <v>77</v>
      </c>
      <c r="BR76" s="143">
        <v>99</v>
      </c>
      <c r="BS76" s="231">
        <v>39</v>
      </c>
      <c r="BT76" s="143">
        <v>34</v>
      </c>
      <c r="BU76" s="143">
        <v>25</v>
      </c>
      <c r="BV76" s="231">
        <v>15</v>
      </c>
      <c r="BW76" s="143">
        <v>26</v>
      </c>
      <c r="BX76" s="240">
        <v>703</v>
      </c>
      <c r="BY76" s="143">
        <v>207</v>
      </c>
      <c r="CA76" s="11"/>
      <c r="CB76" s="143">
        <v>141</v>
      </c>
      <c r="CC76" s="143">
        <v>42</v>
      </c>
      <c r="CD76" s="231">
        <v>87</v>
      </c>
      <c r="CE76" s="143">
        <v>22</v>
      </c>
      <c r="CF76" s="231">
        <v>36</v>
      </c>
      <c r="CG76" s="231">
        <v>26</v>
      </c>
      <c r="CH76" s="143">
        <v>8</v>
      </c>
      <c r="CI76" s="240">
        <v>-578</v>
      </c>
      <c r="CJ76" s="143">
        <v>64</v>
      </c>
      <c r="CM76" s="11"/>
      <c r="CN76" s="229"/>
      <c r="CO76" s="229"/>
      <c r="CP76" s="229"/>
      <c r="CQ76" s="229"/>
      <c r="CR76" s="229"/>
      <c r="CS76" s="229"/>
      <c r="CT76" s="229"/>
      <c r="CU76" s="240"/>
      <c r="CV76" s="236"/>
      <c r="CX76" s="11"/>
      <c r="CY76" s="229"/>
      <c r="CZ76" s="229"/>
      <c r="DA76" s="229"/>
      <c r="DB76" s="229"/>
      <c r="DC76" s="229"/>
      <c r="DD76" s="229"/>
      <c r="DE76" s="229"/>
      <c r="DF76" s="240"/>
      <c r="DG76" s="229"/>
      <c r="DI76" s="11"/>
      <c r="DJ76" s="229"/>
      <c r="DK76" s="229"/>
      <c r="DL76" s="229"/>
      <c r="DM76" s="229"/>
      <c r="DN76" s="229"/>
      <c r="DO76" s="229"/>
      <c r="DP76" s="229"/>
      <c r="DQ76" s="240"/>
      <c r="DR76" s="229"/>
      <c r="DT76" s="11"/>
      <c r="DU76" s="229"/>
      <c r="DV76" s="229"/>
      <c r="DW76" s="229"/>
      <c r="DX76" s="229"/>
      <c r="DY76" s="229"/>
      <c r="DZ76" s="229"/>
      <c r="EA76" s="229"/>
      <c r="EB76" s="240"/>
      <c r="EC76" s="229"/>
      <c r="EE76" s="11"/>
      <c r="EF76" s="229"/>
      <c r="EG76" s="229"/>
      <c r="EH76" s="229"/>
      <c r="EI76" s="229"/>
      <c r="EJ76" s="229"/>
      <c r="EK76" s="229"/>
      <c r="EL76" s="229"/>
      <c r="EM76" s="240"/>
      <c r="EN76" s="229"/>
      <c r="EP76" s="11"/>
      <c r="EQ76" s="229"/>
      <c r="ER76" s="229"/>
      <c r="ES76" s="229"/>
      <c r="ET76" s="229"/>
      <c r="EU76" s="229"/>
      <c r="EV76" s="229"/>
      <c r="EW76" s="229"/>
      <c r="EX76" s="240"/>
      <c r="EY76" s="229"/>
      <c r="FA76" s="11"/>
      <c r="FB76" s="229"/>
      <c r="FC76" s="229"/>
      <c r="FD76" s="229"/>
      <c r="FE76" s="229"/>
      <c r="FF76" s="229"/>
      <c r="FG76" s="229"/>
      <c r="FH76" s="229"/>
      <c r="FI76" s="240"/>
      <c r="FJ76" s="229"/>
      <c r="FL76" s="11"/>
      <c r="FM76" s="229"/>
      <c r="FN76" s="229"/>
      <c r="FO76" s="229"/>
      <c r="FP76" s="229"/>
      <c r="FQ76" s="229"/>
      <c r="FR76" s="229"/>
      <c r="FS76" s="229"/>
      <c r="FT76" s="240"/>
      <c r="FU76" s="229"/>
      <c r="FX76" s="11"/>
      <c r="FY76" s="229"/>
      <c r="FZ76" s="229"/>
      <c r="GA76" s="229"/>
      <c r="GB76" s="229"/>
      <c r="GC76" s="229"/>
      <c r="GD76" s="229"/>
      <c r="GE76" s="229"/>
      <c r="GF76" s="240"/>
      <c r="GG76" s="236"/>
      <c r="GI76" s="11"/>
      <c r="GJ76" s="229"/>
      <c r="GK76" s="229"/>
      <c r="GL76" s="229"/>
      <c r="GM76" s="229"/>
      <c r="GN76" s="229"/>
      <c r="GO76" s="229"/>
      <c r="GP76" s="229"/>
      <c r="GQ76" s="240"/>
      <c r="GR76" s="229"/>
      <c r="GT76" s="11"/>
      <c r="GU76" s="229"/>
      <c r="GV76" s="229"/>
      <c r="GW76" s="229"/>
      <c r="GX76" s="229"/>
      <c r="GY76" s="229"/>
      <c r="GZ76" s="229"/>
      <c r="HA76" s="229"/>
      <c r="HB76" s="240"/>
      <c r="HC76" s="229"/>
      <c r="HE76" s="11"/>
      <c r="HF76" s="229"/>
      <c r="HG76" s="229"/>
      <c r="HH76" s="229"/>
      <c r="HI76" s="229"/>
      <c r="HJ76" s="229"/>
      <c r="HK76" s="229"/>
      <c r="HL76" s="229"/>
      <c r="HM76" s="240"/>
      <c r="HN76" s="229"/>
      <c r="HP76" s="11" t="s">
        <v>0</v>
      </c>
      <c r="HQ76" s="229"/>
      <c r="HR76" s="229"/>
      <c r="HS76" s="229"/>
      <c r="HT76" s="229"/>
      <c r="HU76" s="229"/>
      <c r="HV76" s="229"/>
      <c r="HW76" s="229"/>
      <c r="HX76" s="240"/>
      <c r="HY76" s="229"/>
      <c r="IA76" s="11"/>
      <c r="IB76" s="229"/>
      <c r="IC76" s="229"/>
      <c r="ID76" s="229"/>
      <c r="IE76" s="229"/>
      <c r="IF76" s="229"/>
      <c r="IG76" s="229"/>
      <c r="IH76" s="229"/>
      <c r="II76" s="240"/>
      <c r="IJ76" s="229"/>
      <c r="IL76" s="11"/>
      <c r="IM76" s="229"/>
      <c r="IN76" s="229"/>
      <c r="IO76" s="229"/>
      <c r="IP76" s="229"/>
      <c r="IQ76" s="229"/>
      <c r="IR76" s="229"/>
      <c r="IS76" s="229"/>
      <c r="IT76" s="240"/>
      <c r="IU76" s="229"/>
      <c r="IW76" s="11"/>
      <c r="IX76" s="229"/>
      <c r="IY76" s="229"/>
      <c r="IZ76" s="229"/>
      <c r="JA76" s="229"/>
      <c r="JB76" s="229"/>
      <c r="JC76" s="229"/>
      <c r="JD76" s="229"/>
      <c r="JE76" s="240"/>
      <c r="JF76" s="229"/>
    </row>
    <row r="77" spans="2:266" ht="15.75" thickBot="1" x14ac:dyDescent="0.3">
      <c r="B77" s="11"/>
      <c r="C77" s="2"/>
      <c r="D77" s="2"/>
      <c r="E77" s="2"/>
      <c r="F77" s="2"/>
      <c r="G77" s="2"/>
      <c r="H77" s="2"/>
      <c r="I77" s="2"/>
      <c r="J77" s="10"/>
      <c r="K77" s="235"/>
      <c r="M77" s="11"/>
      <c r="N77" s="10"/>
      <c r="O77" s="10"/>
      <c r="P77" s="10"/>
      <c r="Q77" s="10"/>
      <c r="R77" s="10"/>
      <c r="S77" s="10"/>
      <c r="T77" s="10"/>
      <c r="U77" s="10"/>
      <c r="V77" s="9"/>
      <c r="X77" s="11"/>
      <c r="Y77" s="10"/>
      <c r="Z77" s="10"/>
      <c r="AA77" s="10"/>
      <c r="AB77" s="10"/>
      <c r="AC77" s="10"/>
      <c r="AD77" s="10"/>
      <c r="AE77" s="10"/>
      <c r="AF77" s="10"/>
      <c r="AG77" s="9"/>
      <c r="AI77" s="11"/>
      <c r="AJ77" s="10"/>
      <c r="AK77" s="10"/>
      <c r="AL77" s="10"/>
      <c r="AM77" s="10"/>
      <c r="AN77" s="10"/>
      <c r="AO77" s="10"/>
      <c r="AP77" s="10"/>
      <c r="AQ77" s="10"/>
      <c r="AR77" s="9"/>
      <c r="AT77" s="11"/>
      <c r="AU77" s="10"/>
      <c r="AV77" s="10"/>
      <c r="AW77" s="10"/>
      <c r="AX77" s="10"/>
      <c r="AY77" s="10"/>
      <c r="AZ77" s="10"/>
      <c r="BA77" s="10"/>
      <c r="BB77" s="10"/>
      <c r="BC77" s="9"/>
      <c r="BE77" s="11"/>
      <c r="BF77" s="10"/>
      <c r="BG77" s="10"/>
      <c r="BH77" s="10"/>
      <c r="BI77" s="10"/>
      <c r="BJ77" s="10"/>
      <c r="BK77" s="10"/>
      <c r="BL77" s="10"/>
      <c r="BM77" s="10"/>
      <c r="BN77" s="9"/>
      <c r="BP77" s="11"/>
      <c r="BQ77" s="10"/>
      <c r="BR77" s="10"/>
      <c r="BS77" s="10"/>
      <c r="BT77" s="10"/>
      <c r="BU77" s="10"/>
      <c r="BV77" s="10"/>
      <c r="BW77" s="10"/>
      <c r="BX77" s="10"/>
      <c r="BY77" s="9"/>
      <c r="CA77" s="11"/>
      <c r="CB77" s="10"/>
      <c r="CC77" s="10"/>
      <c r="CD77" s="10"/>
      <c r="CE77" s="10"/>
      <c r="CF77" s="10"/>
      <c r="CG77" s="10"/>
      <c r="CH77" s="10"/>
      <c r="CI77" s="10"/>
      <c r="CJ77" s="9"/>
      <c r="CK77" t="s">
        <v>0</v>
      </c>
      <c r="CM77" s="11"/>
      <c r="CN77" s="2"/>
      <c r="CO77" s="2"/>
      <c r="CP77" s="2"/>
      <c r="CQ77" s="2"/>
      <c r="CR77" s="2"/>
      <c r="CS77" s="2"/>
      <c r="CT77" s="2"/>
      <c r="CU77" s="10"/>
      <c r="CV77" s="235"/>
      <c r="CX77" s="11"/>
      <c r="CY77" s="10"/>
      <c r="CZ77" s="10"/>
      <c r="DA77" s="10"/>
      <c r="DB77" s="10"/>
      <c r="DC77" s="10"/>
      <c r="DD77" s="10"/>
      <c r="DE77" s="10"/>
      <c r="DF77" s="10"/>
      <c r="DG77" s="9"/>
      <c r="DI77" s="11"/>
      <c r="DJ77" s="10"/>
      <c r="DK77" s="10"/>
      <c r="DL77" s="10"/>
      <c r="DM77" s="10"/>
      <c r="DN77" s="10"/>
      <c r="DO77" s="10"/>
      <c r="DP77" s="10"/>
      <c r="DQ77" s="10"/>
      <c r="DR77" s="9"/>
      <c r="DT77" s="11"/>
      <c r="DU77" s="10"/>
      <c r="DV77" s="10"/>
      <c r="DW77" s="10"/>
      <c r="DX77" s="10"/>
      <c r="DY77" s="10"/>
      <c r="DZ77" s="10"/>
      <c r="EA77" s="10"/>
      <c r="EB77" s="10"/>
      <c r="EC77" s="9"/>
      <c r="EE77" s="11"/>
      <c r="EF77" s="10"/>
      <c r="EG77" s="10"/>
      <c r="EH77" s="10"/>
      <c r="EI77" s="10"/>
      <c r="EJ77" s="10"/>
      <c r="EK77" s="10"/>
      <c r="EL77" s="10"/>
      <c r="EM77" s="10"/>
      <c r="EN77" s="9"/>
      <c r="EP77" s="11"/>
      <c r="EQ77" s="10"/>
      <c r="ER77" s="10"/>
      <c r="ES77" s="10"/>
      <c r="ET77" s="10"/>
      <c r="EU77" s="10"/>
      <c r="EV77" s="10"/>
      <c r="EW77" s="10"/>
      <c r="EX77" s="10"/>
      <c r="EY77" s="9"/>
      <c r="FA77" s="11"/>
      <c r="FB77" s="10"/>
      <c r="FC77" s="10"/>
      <c r="FD77" s="10"/>
      <c r="FE77" s="10"/>
      <c r="FF77" s="10"/>
      <c r="FG77" s="10"/>
      <c r="FH77" s="10"/>
      <c r="FI77" s="10"/>
      <c r="FJ77" s="9"/>
      <c r="FL77" s="11"/>
      <c r="FM77" s="10"/>
      <c r="FN77" s="10"/>
      <c r="FO77" s="10"/>
      <c r="FP77" s="10"/>
      <c r="FQ77" s="10"/>
      <c r="FR77" s="10"/>
      <c r="FS77" s="10"/>
      <c r="FT77" s="10"/>
      <c r="FU77" s="9"/>
      <c r="FX77" s="11"/>
      <c r="FY77" s="2"/>
      <c r="FZ77" s="2"/>
      <c r="GA77" s="2"/>
      <c r="GB77" s="2"/>
      <c r="GC77" s="2"/>
      <c r="GD77" s="2"/>
      <c r="GE77" s="2"/>
      <c r="GF77" s="10"/>
      <c r="GG77" s="235"/>
      <c r="GI77" s="11"/>
      <c r="GJ77" s="10"/>
      <c r="GK77" s="10"/>
      <c r="GL77" s="10"/>
      <c r="GM77" s="10"/>
      <c r="GN77" s="10"/>
      <c r="GO77" s="10"/>
      <c r="GP77" s="10"/>
      <c r="GQ77" s="10"/>
      <c r="GR77" s="9"/>
      <c r="GT77" s="11"/>
      <c r="GU77" s="10"/>
      <c r="GV77" s="10"/>
      <c r="GW77" s="10"/>
      <c r="GX77" s="10"/>
      <c r="GY77" s="10"/>
      <c r="GZ77" s="10"/>
      <c r="HA77" s="10"/>
      <c r="HB77" s="10"/>
      <c r="HC77" s="9"/>
      <c r="HE77" s="11"/>
      <c r="HF77" s="10"/>
      <c r="HG77" s="10"/>
      <c r="HH77" s="10"/>
      <c r="HI77" s="10"/>
      <c r="HJ77" s="10"/>
      <c r="HK77" s="10"/>
      <c r="HL77" s="10"/>
      <c r="HM77" s="10"/>
      <c r="HN77" s="9"/>
      <c r="HP77" s="11"/>
      <c r="HQ77" s="10"/>
      <c r="HR77" s="10"/>
      <c r="HS77" s="10"/>
      <c r="HT77" s="10"/>
      <c r="HU77" s="10"/>
      <c r="HV77" s="10"/>
      <c r="HW77" s="10"/>
      <c r="HX77" s="10"/>
      <c r="HY77" s="9"/>
      <c r="IA77" s="11"/>
      <c r="IB77" s="10"/>
      <c r="IC77" s="10"/>
      <c r="ID77" s="10"/>
      <c r="IE77" s="10"/>
      <c r="IF77" s="10"/>
      <c r="IG77" s="10"/>
      <c r="IH77" s="10"/>
      <c r="II77" s="10"/>
      <c r="IJ77" s="9"/>
      <c r="IL77" s="11"/>
      <c r="IM77" s="10"/>
      <c r="IN77" s="10"/>
      <c r="IO77" s="10"/>
      <c r="IP77" s="10"/>
      <c r="IQ77" s="10"/>
      <c r="IR77" s="10"/>
      <c r="IS77" s="10"/>
      <c r="IT77" s="10"/>
      <c r="IU77" s="9"/>
      <c r="IW77" s="11"/>
      <c r="IX77" s="10"/>
      <c r="IY77" s="10"/>
      <c r="IZ77" s="10"/>
      <c r="JA77" s="10"/>
      <c r="JB77" s="10"/>
      <c r="JC77" s="10"/>
      <c r="JD77" s="10"/>
      <c r="JE77" s="10"/>
      <c r="JF77" s="9"/>
    </row>
    <row r="78" spans="2:266" ht="15.75" thickBot="1" x14ac:dyDescent="0.3">
      <c r="B78" s="11"/>
      <c r="C78" s="27" t="s">
        <v>8</v>
      </c>
      <c r="D78" s="19" t="s">
        <v>7</v>
      </c>
      <c r="E78" s="18" t="s">
        <v>6</v>
      </c>
      <c r="F78" s="199" t="s">
        <v>31</v>
      </c>
      <c r="G78" s="17" t="s">
        <v>5</v>
      </c>
      <c r="H78" s="16" t="s">
        <v>4</v>
      </c>
      <c r="I78" s="14" t="s">
        <v>3</v>
      </c>
      <c r="J78" s="10"/>
      <c r="K78" s="228" t="s">
        <v>151</v>
      </c>
      <c r="M78" s="11"/>
      <c r="N78" s="21" t="s">
        <v>9</v>
      </c>
      <c r="O78" s="19" t="s">
        <v>7</v>
      </c>
      <c r="P78" s="18" t="s">
        <v>6</v>
      </c>
      <c r="Q78" s="199" t="s">
        <v>31</v>
      </c>
      <c r="R78" s="17" t="s">
        <v>5</v>
      </c>
      <c r="S78" s="16" t="s">
        <v>4</v>
      </c>
      <c r="T78" s="14" t="s">
        <v>3</v>
      </c>
      <c r="U78" s="10"/>
      <c r="V78" s="228" t="s">
        <v>142</v>
      </c>
      <c r="X78" s="11"/>
      <c r="Y78" s="21" t="s">
        <v>9</v>
      </c>
      <c r="Z78" s="27" t="s">
        <v>8</v>
      </c>
      <c r="AA78" s="18" t="s">
        <v>6</v>
      </c>
      <c r="AB78" s="199" t="s">
        <v>31</v>
      </c>
      <c r="AC78" s="17" t="s">
        <v>5</v>
      </c>
      <c r="AD78" s="16" t="s">
        <v>4</v>
      </c>
      <c r="AE78" s="14" t="s">
        <v>3</v>
      </c>
      <c r="AF78" s="10"/>
      <c r="AG78" s="228" t="s">
        <v>151</v>
      </c>
      <c r="AI78" s="11"/>
      <c r="AJ78" s="21" t="s">
        <v>9</v>
      </c>
      <c r="AK78" s="27" t="s">
        <v>8</v>
      </c>
      <c r="AL78" s="19" t="s">
        <v>7</v>
      </c>
      <c r="AM78" s="199" t="s">
        <v>31</v>
      </c>
      <c r="AN78" s="17" t="s">
        <v>5</v>
      </c>
      <c r="AO78" s="16" t="s">
        <v>4</v>
      </c>
      <c r="AP78" s="14" t="s">
        <v>3</v>
      </c>
      <c r="AQ78" s="10"/>
      <c r="AR78" s="228" t="s">
        <v>148</v>
      </c>
      <c r="AT78" s="11"/>
      <c r="AU78" s="21" t="s">
        <v>9</v>
      </c>
      <c r="AV78" s="27" t="s">
        <v>8</v>
      </c>
      <c r="AW78" s="19" t="s">
        <v>7</v>
      </c>
      <c r="AX78" s="18" t="s">
        <v>6</v>
      </c>
      <c r="AY78" s="17" t="s">
        <v>5</v>
      </c>
      <c r="AZ78" s="16" t="s">
        <v>4</v>
      </c>
      <c r="BA78" s="14" t="s">
        <v>3</v>
      </c>
      <c r="BB78" s="10"/>
      <c r="BC78" s="228" t="s">
        <v>145</v>
      </c>
      <c r="BE78" s="11"/>
      <c r="BF78" s="21" t="s">
        <v>9</v>
      </c>
      <c r="BG78" s="27" t="s">
        <v>8</v>
      </c>
      <c r="BH78" s="19" t="s">
        <v>7</v>
      </c>
      <c r="BI78" s="18" t="s">
        <v>6</v>
      </c>
      <c r="BJ78" s="199" t="s">
        <v>31</v>
      </c>
      <c r="BK78" s="16" t="s">
        <v>4</v>
      </c>
      <c r="BL78" s="14" t="s">
        <v>3</v>
      </c>
      <c r="BM78" s="10"/>
      <c r="BN78" s="228" t="s">
        <v>142</v>
      </c>
      <c r="BP78" s="11"/>
      <c r="BQ78" s="21" t="s">
        <v>9</v>
      </c>
      <c r="BR78" s="27" t="s">
        <v>8</v>
      </c>
      <c r="BS78" s="19" t="s">
        <v>7</v>
      </c>
      <c r="BT78" s="18" t="s">
        <v>6</v>
      </c>
      <c r="BU78" s="199" t="s">
        <v>31</v>
      </c>
      <c r="BV78" s="17" t="s">
        <v>5</v>
      </c>
      <c r="BW78" s="14" t="s">
        <v>3</v>
      </c>
      <c r="BX78" s="10"/>
      <c r="BY78" s="228" t="s">
        <v>148</v>
      </c>
      <c r="CA78" s="11"/>
      <c r="CB78" s="21" t="s">
        <v>9</v>
      </c>
      <c r="CC78" s="27" t="s">
        <v>8</v>
      </c>
      <c r="CD78" s="19" t="s">
        <v>7</v>
      </c>
      <c r="CE78" s="18" t="s">
        <v>6</v>
      </c>
      <c r="CF78" s="17" t="s">
        <v>5</v>
      </c>
      <c r="CG78" s="16" t="s">
        <v>4</v>
      </c>
      <c r="CH78" s="199" t="s">
        <v>31</v>
      </c>
      <c r="CI78" s="10"/>
      <c r="CJ78" s="228" t="s">
        <v>145</v>
      </c>
      <c r="CM78" s="11"/>
      <c r="CN78" s="27" t="s">
        <v>8</v>
      </c>
      <c r="CO78" s="19" t="s">
        <v>7</v>
      </c>
      <c r="CP78" s="18" t="s">
        <v>6</v>
      </c>
      <c r="CQ78" s="199" t="s">
        <v>31</v>
      </c>
      <c r="CR78" s="17" t="s">
        <v>5</v>
      </c>
      <c r="CS78" s="16" t="s">
        <v>4</v>
      </c>
      <c r="CT78" s="14" t="s">
        <v>3</v>
      </c>
      <c r="CU78" s="10"/>
      <c r="CV78" s="248"/>
      <c r="CX78" s="11"/>
      <c r="CY78" s="21" t="s">
        <v>9</v>
      </c>
      <c r="CZ78" s="19" t="s">
        <v>7</v>
      </c>
      <c r="DA78" s="18" t="s">
        <v>6</v>
      </c>
      <c r="DB78" s="199" t="s">
        <v>31</v>
      </c>
      <c r="DC78" s="17" t="s">
        <v>5</v>
      </c>
      <c r="DD78" s="16" t="s">
        <v>4</v>
      </c>
      <c r="DE78" s="14" t="s">
        <v>3</v>
      </c>
      <c r="DF78" s="10"/>
      <c r="DG78" s="248"/>
      <c r="DI78" s="11"/>
      <c r="DJ78" s="21" t="s">
        <v>9</v>
      </c>
      <c r="DK78" s="27" t="s">
        <v>8</v>
      </c>
      <c r="DL78" s="18" t="s">
        <v>6</v>
      </c>
      <c r="DM78" s="199" t="s">
        <v>31</v>
      </c>
      <c r="DN78" s="17" t="s">
        <v>5</v>
      </c>
      <c r="DO78" s="16" t="s">
        <v>4</v>
      </c>
      <c r="DP78" s="14" t="s">
        <v>3</v>
      </c>
      <c r="DQ78" s="10"/>
      <c r="DR78" s="248"/>
      <c r="DT78" s="11"/>
      <c r="DU78" s="21" t="s">
        <v>9</v>
      </c>
      <c r="DV78" s="27" t="s">
        <v>8</v>
      </c>
      <c r="DW78" s="19" t="s">
        <v>7</v>
      </c>
      <c r="DX78" s="199" t="s">
        <v>31</v>
      </c>
      <c r="DY78" s="17" t="s">
        <v>5</v>
      </c>
      <c r="DZ78" s="16" t="s">
        <v>4</v>
      </c>
      <c r="EA78" s="14" t="s">
        <v>3</v>
      </c>
      <c r="EB78" s="10"/>
      <c r="EC78" s="248"/>
      <c r="EE78" s="11"/>
      <c r="EF78" s="21" t="s">
        <v>9</v>
      </c>
      <c r="EG78" s="27" t="s">
        <v>8</v>
      </c>
      <c r="EH78" s="19" t="s">
        <v>7</v>
      </c>
      <c r="EI78" s="18" t="s">
        <v>6</v>
      </c>
      <c r="EJ78" s="17" t="s">
        <v>5</v>
      </c>
      <c r="EK78" s="16" t="s">
        <v>4</v>
      </c>
      <c r="EL78" s="14" t="s">
        <v>3</v>
      </c>
      <c r="EM78" s="10"/>
      <c r="EN78" s="248"/>
      <c r="EP78" s="11"/>
      <c r="EQ78" s="21" t="s">
        <v>9</v>
      </c>
      <c r="ER78" s="27" t="s">
        <v>8</v>
      </c>
      <c r="ES78" s="19" t="s">
        <v>7</v>
      </c>
      <c r="ET78" s="18" t="s">
        <v>6</v>
      </c>
      <c r="EU78" s="199" t="s">
        <v>31</v>
      </c>
      <c r="EV78" s="16" t="s">
        <v>4</v>
      </c>
      <c r="EW78" s="14" t="s">
        <v>3</v>
      </c>
      <c r="EX78" s="10"/>
      <c r="EY78" s="248"/>
      <c r="FA78" s="11"/>
      <c r="FB78" s="21" t="s">
        <v>9</v>
      </c>
      <c r="FC78" s="27" t="s">
        <v>8</v>
      </c>
      <c r="FD78" s="19" t="s">
        <v>7</v>
      </c>
      <c r="FE78" s="18" t="s">
        <v>6</v>
      </c>
      <c r="FF78" s="199" t="s">
        <v>31</v>
      </c>
      <c r="FG78" s="17" t="s">
        <v>5</v>
      </c>
      <c r="FH78" s="14" t="s">
        <v>3</v>
      </c>
      <c r="FI78" s="10"/>
      <c r="FJ78" s="248"/>
      <c r="FL78" s="11"/>
      <c r="FM78" s="21" t="s">
        <v>9</v>
      </c>
      <c r="FN78" s="27" t="s">
        <v>8</v>
      </c>
      <c r="FO78" s="19" t="s">
        <v>7</v>
      </c>
      <c r="FP78" s="18" t="s">
        <v>6</v>
      </c>
      <c r="FQ78" s="17" t="s">
        <v>5</v>
      </c>
      <c r="FR78" s="16" t="s">
        <v>4</v>
      </c>
      <c r="FS78" s="199" t="s">
        <v>31</v>
      </c>
      <c r="FT78" s="10"/>
      <c r="FU78" s="248"/>
      <c r="FX78" s="11"/>
      <c r="FY78" s="27" t="s">
        <v>8</v>
      </c>
      <c r="FZ78" s="19" t="s">
        <v>7</v>
      </c>
      <c r="GA78" s="18" t="s">
        <v>6</v>
      </c>
      <c r="GB78" s="199" t="s">
        <v>31</v>
      </c>
      <c r="GC78" s="17" t="s">
        <v>5</v>
      </c>
      <c r="GD78" s="16" t="s">
        <v>4</v>
      </c>
      <c r="GE78" s="14" t="s">
        <v>3</v>
      </c>
      <c r="GF78" s="10"/>
      <c r="GG78" s="248"/>
      <c r="GI78" s="11"/>
      <c r="GJ78" s="21" t="s">
        <v>9</v>
      </c>
      <c r="GK78" s="19" t="s">
        <v>7</v>
      </c>
      <c r="GL78" s="18" t="s">
        <v>6</v>
      </c>
      <c r="GM78" s="199" t="s">
        <v>31</v>
      </c>
      <c r="GN78" s="17" t="s">
        <v>5</v>
      </c>
      <c r="GO78" s="16" t="s">
        <v>4</v>
      </c>
      <c r="GP78" s="14" t="s">
        <v>3</v>
      </c>
      <c r="GQ78" s="10"/>
      <c r="GR78" s="248"/>
      <c r="GT78" s="11"/>
      <c r="GU78" s="21" t="s">
        <v>9</v>
      </c>
      <c r="GV78" s="27" t="s">
        <v>8</v>
      </c>
      <c r="GW78" s="18" t="s">
        <v>6</v>
      </c>
      <c r="GX78" s="199" t="s">
        <v>31</v>
      </c>
      <c r="GY78" s="17" t="s">
        <v>5</v>
      </c>
      <c r="GZ78" s="16" t="s">
        <v>4</v>
      </c>
      <c r="HA78" s="14" t="s">
        <v>3</v>
      </c>
      <c r="HB78" s="10"/>
      <c r="HC78" s="248"/>
      <c r="HE78" s="11"/>
      <c r="HF78" s="21" t="s">
        <v>9</v>
      </c>
      <c r="HG78" s="27" t="s">
        <v>8</v>
      </c>
      <c r="HH78" s="19" t="s">
        <v>7</v>
      </c>
      <c r="HI78" s="199" t="s">
        <v>31</v>
      </c>
      <c r="HJ78" s="17" t="s">
        <v>5</v>
      </c>
      <c r="HK78" s="16" t="s">
        <v>4</v>
      </c>
      <c r="HL78" s="14" t="s">
        <v>3</v>
      </c>
      <c r="HM78" s="10"/>
      <c r="HN78" s="248"/>
      <c r="HP78" s="11"/>
      <c r="HQ78" s="21" t="s">
        <v>9</v>
      </c>
      <c r="HR78" s="27" t="s">
        <v>8</v>
      </c>
      <c r="HS78" s="19" t="s">
        <v>7</v>
      </c>
      <c r="HT78" s="18" t="s">
        <v>6</v>
      </c>
      <c r="HU78" s="17" t="s">
        <v>5</v>
      </c>
      <c r="HV78" s="16" t="s">
        <v>4</v>
      </c>
      <c r="HW78" s="14" t="s">
        <v>3</v>
      </c>
      <c r="HX78" s="10"/>
      <c r="HY78" s="248"/>
      <c r="IA78" s="11"/>
      <c r="IB78" s="21" t="s">
        <v>9</v>
      </c>
      <c r="IC78" s="27" t="s">
        <v>8</v>
      </c>
      <c r="ID78" s="19" t="s">
        <v>7</v>
      </c>
      <c r="IE78" s="18" t="s">
        <v>6</v>
      </c>
      <c r="IF78" s="199" t="s">
        <v>31</v>
      </c>
      <c r="IG78" s="16" t="s">
        <v>4</v>
      </c>
      <c r="IH78" s="14" t="s">
        <v>3</v>
      </c>
      <c r="II78" s="10"/>
      <c r="IJ78" s="248"/>
      <c r="IL78" s="11"/>
      <c r="IM78" s="21" t="s">
        <v>9</v>
      </c>
      <c r="IN78" s="27" t="s">
        <v>8</v>
      </c>
      <c r="IO78" s="19" t="s">
        <v>7</v>
      </c>
      <c r="IP78" s="18" t="s">
        <v>6</v>
      </c>
      <c r="IQ78" s="199" t="s">
        <v>31</v>
      </c>
      <c r="IR78" s="17" t="s">
        <v>5</v>
      </c>
      <c r="IS78" s="14" t="s">
        <v>3</v>
      </c>
      <c r="IT78" s="10"/>
      <c r="IU78" s="248"/>
      <c r="IW78" s="11"/>
      <c r="IX78" s="21" t="s">
        <v>9</v>
      </c>
      <c r="IY78" s="27" t="s">
        <v>8</v>
      </c>
      <c r="IZ78" s="19" t="s">
        <v>7</v>
      </c>
      <c r="JA78" s="18" t="s">
        <v>6</v>
      </c>
      <c r="JB78" s="17" t="s">
        <v>5</v>
      </c>
      <c r="JC78" s="16" t="s">
        <v>4</v>
      </c>
      <c r="JD78" s="199" t="s">
        <v>31</v>
      </c>
      <c r="JE78" s="10"/>
      <c r="JF78" s="248"/>
    </row>
    <row r="79" spans="2:266" ht="15.75" thickBot="1" x14ac:dyDescent="0.3">
      <c r="B79" s="22" t="s">
        <v>270</v>
      </c>
      <c r="C79" s="146" t="s">
        <v>9</v>
      </c>
      <c r="D79" s="146" t="s">
        <v>9</v>
      </c>
      <c r="E79" s="146" t="s">
        <v>9</v>
      </c>
      <c r="F79" s="146" t="s">
        <v>9</v>
      </c>
      <c r="G79" s="146" t="s">
        <v>9</v>
      </c>
      <c r="H79" s="146" t="s">
        <v>9</v>
      </c>
      <c r="I79" s="146" t="s">
        <v>9</v>
      </c>
      <c r="J79" s="10"/>
      <c r="K79" s="234" t="s">
        <v>9</v>
      </c>
      <c r="M79" s="22" t="s">
        <v>270</v>
      </c>
      <c r="N79" s="145" t="s">
        <v>8</v>
      </c>
      <c r="O79" s="145" t="s">
        <v>8</v>
      </c>
      <c r="P79" s="145" t="s">
        <v>8</v>
      </c>
      <c r="Q79" s="145" t="s">
        <v>8</v>
      </c>
      <c r="R79" s="145" t="s">
        <v>8</v>
      </c>
      <c r="S79" s="145" t="s">
        <v>8</v>
      </c>
      <c r="T79" s="145" t="s">
        <v>8</v>
      </c>
      <c r="U79" s="10"/>
      <c r="V79" s="145" t="s">
        <v>8</v>
      </c>
      <c r="X79" s="22" t="s">
        <v>270</v>
      </c>
      <c r="Y79" s="149" t="s">
        <v>7</v>
      </c>
      <c r="Z79" s="149" t="s">
        <v>7</v>
      </c>
      <c r="AA79" s="149" t="s">
        <v>7</v>
      </c>
      <c r="AB79" s="149" t="s">
        <v>7</v>
      </c>
      <c r="AC79" s="149" t="s">
        <v>7</v>
      </c>
      <c r="AD79" s="149" t="s">
        <v>7</v>
      </c>
      <c r="AE79" s="144" t="s">
        <v>7</v>
      </c>
      <c r="AF79" s="10"/>
      <c r="AG79" s="144" t="s">
        <v>7</v>
      </c>
      <c r="AI79" s="22" t="s">
        <v>270</v>
      </c>
      <c r="AJ79" s="195" t="s">
        <v>6</v>
      </c>
      <c r="AK79" s="195" t="s">
        <v>6</v>
      </c>
      <c r="AL79" s="195" t="s">
        <v>6</v>
      </c>
      <c r="AM79" s="195" t="s">
        <v>6</v>
      </c>
      <c r="AN79" s="195" t="s">
        <v>6</v>
      </c>
      <c r="AO79" s="195" t="s">
        <v>6</v>
      </c>
      <c r="AP79" s="195" t="s">
        <v>6</v>
      </c>
      <c r="AQ79" s="10"/>
      <c r="AR79" s="195" t="s">
        <v>6</v>
      </c>
      <c r="AT79" s="22" t="s">
        <v>270</v>
      </c>
      <c r="AU79" s="197" t="s">
        <v>31</v>
      </c>
      <c r="AV79" s="197" t="s">
        <v>31</v>
      </c>
      <c r="AW79" s="197" t="s">
        <v>31</v>
      </c>
      <c r="AX79" s="197" t="s">
        <v>31</v>
      </c>
      <c r="AY79" s="197" t="s">
        <v>31</v>
      </c>
      <c r="AZ79" s="197" t="s">
        <v>31</v>
      </c>
      <c r="BA79" s="197" t="s">
        <v>31</v>
      </c>
      <c r="BB79" s="10"/>
      <c r="BC79" s="197" t="s">
        <v>31</v>
      </c>
      <c r="BE79" s="22" t="s">
        <v>270</v>
      </c>
      <c r="BF79" s="155" t="s">
        <v>134</v>
      </c>
      <c r="BG79" s="155" t="s">
        <v>134</v>
      </c>
      <c r="BH79" s="155" t="s">
        <v>134</v>
      </c>
      <c r="BI79" s="155" t="s">
        <v>134</v>
      </c>
      <c r="BJ79" s="155" t="s">
        <v>134</v>
      </c>
      <c r="BK79" s="155" t="s">
        <v>134</v>
      </c>
      <c r="BL79" s="155" t="s">
        <v>134</v>
      </c>
      <c r="BM79" s="10"/>
      <c r="BN79" s="155" t="s">
        <v>134</v>
      </c>
      <c r="BP79" s="22" t="s">
        <v>270</v>
      </c>
      <c r="BQ79" s="150" t="s">
        <v>4</v>
      </c>
      <c r="BR79" s="150" t="s">
        <v>4</v>
      </c>
      <c r="BS79" s="150" t="s">
        <v>4</v>
      </c>
      <c r="BT79" s="150" t="s">
        <v>4</v>
      </c>
      <c r="BU79" s="150" t="s">
        <v>4</v>
      </c>
      <c r="BV79" s="150" t="s">
        <v>4</v>
      </c>
      <c r="BW79" s="150" t="s">
        <v>4</v>
      </c>
      <c r="BX79" s="10"/>
      <c r="BY79" s="150" t="s">
        <v>4</v>
      </c>
      <c r="CA79" s="22" t="s">
        <v>270</v>
      </c>
      <c r="CB79" s="177" t="s">
        <v>3</v>
      </c>
      <c r="CC79" s="177" t="s">
        <v>3</v>
      </c>
      <c r="CD79" s="177" t="s">
        <v>3</v>
      </c>
      <c r="CE79" s="177" t="s">
        <v>3</v>
      </c>
      <c r="CF79" s="177" t="s">
        <v>3</v>
      </c>
      <c r="CG79" s="177" t="s">
        <v>3</v>
      </c>
      <c r="CH79" s="177" t="s">
        <v>3</v>
      </c>
      <c r="CI79" s="10"/>
      <c r="CJ79" s="177" t="s">
        <v>3</v>
      </c>
      <c r="CM79" s="22" t="s">
        <v>351</v>
      </c>
      <c r="CN79" s="146" t="s">
        <v>9</v>
      </c>
      <c r="CO79" s="146" t="s">
        <v>9</v>
      </c>
      <c r="CP79" s="146" t="s">
        <v>9</v>
      </c>
      <c r="CQ79" s="146" t="s">
        <v>9</v>
      </c>
      <c r="CR79" s="146" t="s">
        <v>9</v>
      </c>
      <c r="CS79" s="146" t="s">
        <v>9</v>
      </c>
      <c r="CT79" s="146" t="s">
        <v>9</v>
      </c>
      <c r="CU79" s="10"/>
      <c r="CV79" s="234" t="s">
        <v>9</v>
      </c>
      <c r="CX79" s="22" t="s">
        <v>351</v>
      </c>
      <c r="CY79" s="145" t="s">
        <v>8</v>
      </c>
      <c r="CZ79" s="145" t="s">
        <v>8</v>
      </c>
      <c r="DA79" s="145" t="s">
        <v>8</v>
      </c>
      <c r="DB79" s="145" t="s">
        <v>8</v>
      </c>
      <c r="DC79" s="145" t="s">
        <v>8</v>
      </c>
      <c r="DD79" s="145" t="s">
        <v>8</v>
      </c>
      <c r="DE79" s="145" t="s">
        <v>8</v>
      </c>
      <c r="DF79" s="10"/>
      <c r="DG79" s="145" t="s">
        <v>8</v>
      </c>
      <c r="DI79" s="22" t="s">
        <v>351</v>
      </c>
      <c r="DJ79" s="149" t="s">
        <v>7</v>
      </c>
      <c r="DK79" s="149" t="s">
        <v>7</v>
      </c>
      <c r="DL79" s="149" t="s">
        <v>7</v>
      </c>
      <c r="DM79" s="149" t="s">
        <v>7</v>
      </c>
      <c r="DN79" s="149" t="s">
        <v>7</v>
      </c>
      <c r="DO79" s="149" t="s">
        <v>7</v>
      </c>
      <c r="DP79" s="144" t="s">
        <v>7</v>
      </c>
      <c r="DQ79" s="10"/>
      <c r="DR79" s="144" t="s">
        <v>7</v>
      </c>
      <c r="DT79" s="22" t="s">
        <v>351</v>
      </c>
      <c r="DU79" s="195" t="s">
        <v>6</v>
      </c>
      <c r="DV79" s="195" t="s">
        <v>6</v>
      </c>
      <c r="DW79" s="195" t="s">
        <v>6</v>
      </c>
      <c r="DX79" s="195" t="s">
        <v>6</v>
      </c>
      <c r="DY79" s="195" t="s">
        <v>6</v>
      </c>
      <c r="DZ79" s="195" t="s">
        <v>6</v>
      </c>
      <c r="EA79" s="195" t="s">
        <v>6</v>
      </c>
      <c r="EB79" s="10"/>
      <c r="EC79" s="195" t="s">
        <v>6</v>
      </c>
      <c r="EE79" s="22" t="s">
        <v>351</v>
      </c>
      <c r="EF79" s="197" t="s">
        <v>31</v>
      </c>
      <c r="EG79" s="197" t="s">
        <v>31</v>
      </c>
      <c r="EH79" s="197" t="s">
        <v>31</v>
      </c>
      <c r="EI79" s="197" t="s">
        <v>31</v>
      </c>
      <c r="EJ79" s="197" t="s">
        <v>31</v>
      </c>
      <c r="EK79" s="197" t="s">
        <v>31</v>
      </c>
      <c r="EL79" s="197" t="s">
        <v>31</v>
      </c>
      <c r="EM79" s="10"/>
      <c r="EN79" s="197" t="s">
        <v>31</v>
      </c>
      <c r="EP79" s="22" t="s">
        <v>351</v>
      </c>
      <c r="EQ79" s="155" t="s">
        <v>134</v>
      </c>
      <c r="ER79" s="155" t="s">
        <v>134</v>
      </c>
      <c r="ES79" s="155" t="s">
        <v>134</v>
      </c>
      <c r="ET79" s="155" t="s">
        <v>134</v>
      </c>
      <c r="EU79" s="155" t="s">
        <v>134</v>
      </c>
      <c r="EV79" s="155" t="s">
        <v>134</v>
      </c>
      <c r="EW79" s="155" t="s">
        <v>134</v>
      </c>
      <c r="EX79" s="10"/>
      <c r="EY79" s="155" t="s">
        <v>134</v>
      </c>
      <c r="FA79" s="22" t="s">
        <v>351</v>
      </c>
      <c r="FB79" s="150" t="s">
        <v>4</v>
      </c>
      <c r="FC79" s="150" t="s">
        <v>4</v>
      </c>
      <c r="FD79" s="150" t="s">
        <v>4</v>
      </c>
      <c r="FE79" s="150" t="s">
        <v>4</v>
      </c>
      <c r="FF79" s="150" t="s">
        <v>4</v>
      </c>
      <c r="FG79" s="150" t="s">
        <v>4</v>
      </c>
      <c r="FH79" s="150" t="s">
        <v>4</v>
      </c>
      <c r="FI79" s="10"/>
      <c r="FJ79" s="150" t="s">
        <v>4</v>
      </c>
      <c r="FL79" s="22" t="s">
        <v>351</v>
      </c>
      <c r="FM79" s="177" t="s">
        <v>3</v>
      </c>
      <c r="FN79" s="177" t="s">
        <v>3</v>
      </c>
      <c r="FO79" s="177" t="s">
        <v>3</v>
      </c>
      <c r="FP79" s="177" t="s">
        <v>3</v>
      </c>
      <c r="FQ79" s="177" t="s">
        <v>3</v>
      </c>
      <c r="FR79" s="177" t="s">
        <v>3</v>
      </c>
      <c r="FS79" s="177" t="s">
        <v>3</v>
      </c>
      <c r="FT79" s="10"/>
      <c r="FU79" s="177" t="s">
        <v>3</v>
      </c>
      <c r="FX79" s="22" t="s">
        <v>12</v>
      </c>
      <c r="FY79" s="146" t="s">
        <v>9</v>
      </c>
      <c r="FZ79" s="146" t="s">
        <v>9</v>
      </c>
      <c r="GA79" s="146" t="s">
        <v>9</v>
      </c>
      <c r="GB79" s="146" t="s">
        <v>9</v>
      </c>
      <c r="GC79" s="146" t="s">
        <v>9</v>
      </c>
      <c r="GD79" s="146" t="s">
        <v>9</v>
      </c>
      <c r="GE79" s="146" t="s">
        <v>9</v>
      </c>
      <c r="GF79" s="10"/>
      <c r="GG79" s="234" t="s">
        <v>9</v>
      </c>
      <c r="GI79" s="22" t="s">
        <v>12</v>
      </c>
      <c r="GJ79" s="145" t="s">
        <v>8</v>
      </c>
      <c r="GK79" s="145" t="s">
        <v>8</v>
      </c>
      <c r="GL79" s="145" t="s">
        <v>8</v>
      </c>
      <c r="GM79" s="145" t="s">
        <v>8</v>
      </c>
      <c r="GN79" s="145" t="s">
        <v>8</v>
      </c>
      <c r="GO79" s="145" t="s">
        <v>8</v>
      </c>
      <c r="GP79" s="145" t="s">
        <v>8</v>
      </c>
      <c r="GQ79" s="10"/>
      <c r="GR79" s="145" t="s">
        <v>8</v>
      </c>
      <c r="GT79" s="22" t="s">
        <v>12</v>
      </c>
      <c r="GU79" s="149" t="s">
        <v>7</v>
      </c>
      <c r="GV79" s="149" t="s">
        <v>7</v>
      </c>
      <c r="GW79" s="149" t="s">
        <v>7</v>
      </c>
      <c r="GX79" s="149" t="s">
        <v>7</v>
      </c>
      <c r="GY79" s="149" t="s">
        <v>7</v>
      </c>
      <c r="GZ79" s="149" t="s">
        <v>7</v>
      </c>
      <c r="HA79" s="144" t="s">
        <v>7</v>
      </c>
      <c r="HB79" s="10"/>
      <c r="HC79" s="144" t="s">
        <v>7</v>
      </c>
      <c r="HE79" s="22" t="s">
        <v>12</v>
      </c>
      <c r="HF79" s="195" t="s">
        <v>6</v>
      </c>
      <c r="HG79" s="195" t="s">
        <v>6</v>
      </c>
      <c r="HH79" s="195" t="s">
        <v>6</v>
      </c>
      <c r="HI79" s="195" t="s">
        <v>6</v>
      </c>
      <c r="HJ79" s="195" t="s">
        <v>6</v>
      </c>
      <c r="HK79" s="195" t="s">
        <v>6</v>
      </c>
      <c r="HL79" s="195" t="s">
        <v>6</v>
      </c>
      <c r="HM79" s="10"/>
      <c r="HN79" s="195" t="s">
        <v>6</v>
      </c>
      <c r="HP79" s="22" t="s">
        <v>12</v>
      </c>
      <c r="HQ79" s="197" t="s">
        <v>31</v>
      </c>
      <c r="HR79" s="197" t="s">
        <v>31</v>
      </c>
      <c r="HS79" s="197" t="s">
        <v>31</v>
      </c>
      <c r="HT79" s="197" t="s">
        <v>31</v>
      </c>
      <c r="HU79" s="197" t="s">
        <v>31</v>
      </c>
      <c r="HV79" s="197" t="s">
        <v>31</v>
      </c>
      <c r="HW79" s="197" t="s">
        <v>31</v>
      </c>
      <c r="HX79" s="10"/>
      <c r="HY79" s="197" t="s">
        <v>31</v>
      </c>
      <c r="IA79" s="22" t="s">
        <v>12</v>
      </c>
      <c r="IB79" s="155" t="s">
        <v>134</v>
      </c>
      <c r="IC79" s="155" t="s">
        <v>134</v>
      </c>
      <c r="ID79" s="155" t="s">
        <v>134</v>
      </c>
      <c r="IE79" s="155" t="s">
        <v>134</v>
      </c>
      <c r="IF79" s="155" t="s">
        <v>134</v>
      </c>
      <c r="IG79" s="155" t="s">
        <v>134</v>
      </c>
      <c r="IH79" s="155" t="s">
        <v>134</v>
      </c>
      <c r="II79" s="10"/>
      <c r="IJ79" s="155" t="s">
        <v>134</v>
      </c>
      <c r="IL79" s="22" t="s">
        <v>12</v>
      </c>
      <c r="IM79" s="150" t="s">
        <v>4</v>
      </c>
      <c r="IN79" s="150" t="s">
        <v>4</v>
      </c>
      <c r="IO79" s="150" t="s">
        <v>4</v>
      </c>
      <c r="IP79" s="150" t="s">
        <v>4</v>
      </c>
      <c r="IQ79" s="150" t="s">
        <v>4</v>
      </c>
      <c r="IR79" s="150" t="s">
        <v>4</v>
      </c>
      <c r="IS79" s="150" t="s">
        <v>4</v>
      </c>
      <c r="IT79" s="10"/>
      <c r="IU79" s="150" t="s">
        <v>4</v>
      </c>
      <c r="IW79" s="22" t="s">
        <v>12</v>
      </c>
      <c r="IX79" s="177" t="s">
        <v>3</v>
      </c>
      <c r="IY79" s="177" t="s">
        <v>3</v>
      </c>
      <c r="IZ79" s="177" t="s">
        <v>3</v>
      </c>
      <c r="JA79" s="177" t="s">
        <v>3</v>
      </c>
      <c r="JB79" s="177" t="s">
        <v>3</v>
      </c>
      <c r="JC79" s="177" t="s">
        <v>3</v>
      </c>
      <c r="JD79" s="177" t="s">
        <v>3</v>
      </c>
      <c r="JE79" s="10"/>
      <c r="JF79" s="177" t="s">
        <v>3</v>
      </c>
    </row>
    <row r="80" spans="2:266" ht="15.75" thickBot="1" x14ac:dyDescent="0.3">
      <c r="B80" s="11"/>
      <c r="C80" s="231">
        <v>54</v>
      </c>
      <c r="D80" s="231">
        <v>129</v>
      </c>
      <c r="E80" s="231">
        <v>52</v>
      </c>
      <c r="F80" s="231">
        <v>92</v>
      </c>
      <c r="G80" s="231">
        <v>64</v>
      </c>
      <c r="H80" s="231">
        <v>54</v>
      </c>
      <c r="I80" s="231">
        <v>86</v>
      </c>
      <c r="J80" s="240">
        <v>-555</v>
      </c>
      <c r="K80" s="178">
        <v>531</v>
      </c>
      <c r="M80" s="11"/>
      <c r="N80" s="143">
        <v>54</v>
      </c>
      <c r="O80" s="231">
        <v>48</v>
      </c>
      <c r="P80" s="231">
        <v>6</v>
      </c>
      <c r="Q80" s="231">
        <v>42</v>
      </c>
      <c r="R80" s="231">
        <v>91</v>
      </c>
      <c r="S80" s="231">
        <v>73</v>
      </c>
      <c r="T80" s="231">
        <v>18</v>
      </c>
      <c r="U80" s="240">
        <v>314</v>
      </c>
      <c r="V80" s="231">
        <v>224</v>
      </c>
      <c r="W80" t="s">
        <v>0</v>
      </c>
      <c r="X80" s="11"/>
      <c r="Y80" s="143">
        <v>129</v>
      </c>
      <c r="Z80" s="143">
        <v>48</v>
      </c>
      <c r="AA80" s="143">
        <v>59</v>
      </c>
      <c r="AB80" s="143">
        <v>29</v>
      </c>
      <c r="AC80" s="143">
        <v>6</v>
      </c>
      <c r="AD80" s="143">
        <v>21</v>
      </c>
      <c r="AE80" s="143">
        <v>74</v>
      </c>
      <c r="AF80" s="240">
        <v>546</v>
      </c>
      <c r="AG80" s="143">
        <v>366</v>
      </c>
      <c r="AI80" s="11"/>
      <c r="AJ80" s="143">
        <v>52</v>
      </c>
      <c r="AK80" s="143">
        <v>6</v>
      </c>
      <c r="AL80" s="231">
        <v>59</v>
      </c>
      <c r="AM80" s="231">
        <v>34</v>
      </c>
      <c r="AN80" s="231">
        <v>28</v>
      </c>
      <c r="AO80" s="231">
        <v>20</v>
      </c>
      <c r="AP80" s="231">
        <v>5</v>
      </c>
      <c r="AQ80" s="240">
        <v>-94</v>
      </c>
      <c r="AR80" s="231">
        <v>88</v>
      </c>
      <c r="AT80" s="11"/>
      <c r="AU80" s="143">
        <v>92</v>
      </c>
      <c r="AV80" s="143">
        <v>42</v>
      </c>
      <c r="AW80" s="231">
        <v>29</v>
      </c>
      <c r="AX80" s="143">
        <v>34</v>
      </c>
      <c r="AY80" s="231">
        <v>13</v>
      </c>
      <c r="AZ80" s="231">
        <v>5</v>
      </c>
      <c r="BA80" s="143">
        <v>17</v>
      </c>
      <c r="BB80" s="240">
        <v>-468</v>
      </c>
      <c r="BC80" s="143">
        <v>138</v>
      </c>
      <c r="BD80" t="s">
        <v>0</v>
      </c>
      <c r="BE80" s="11"/>
      <c r="BF80" s="143">
        <v>64</v>
      </c>
      <c r="BG80" s="143">
        <v>91</v>
      </c>
      <c r="BH80" s="231">
        <v>6</v>
      </c>
      <c r="BI80" s="143">
        <v>28</v>
      </c>
      <c r="BJ80" s="143">
        <v>13</v>
      </c>
      <c r="BK80" s="143">
        <v>12</v>
      </c>
      <c r="BL80" s="143">
        <v>35</v>
      </c>
      <c r="BM80" s="240">
        <v>-574</v>
      </c>
      <c r="BN80" s="143">
        <v>237</v>
      </c>
      <c r="BP80" s="11"/>
      <c r="BQ80" s="143">
        <v>54</v>
      </c>
      <c r="BR80" s="143">
        <v>73</v>
      </c>
      <c r="BS80" s="231">
        <v>21</v>
      </c>
      <c r="BT80" s="143">
        <v>20</v>
      </c>
      <c r="BU80" s="143">
        <v>5</v>
      </c>
      <c r="BV80" s="231">
        <v>12</v>
      </c>
      <c r="BW80" s="143">
        <v>26</v>
      </c>
      <c r="BX80" s="240">
        <v>-266</v>
      </c>
      <c r="BY80" s="143">
        <v>145</v>
      </c>
      <c r="CA80" s="11"/>
      <c r="CB80" s="143">
        <v>86</v>
      </c>
      <c r="CC80" s="143">
        <v>18</v>
      </c>
      <c r="CD80" s="231">
        <v>74</v>
      </c>
      <c r="CE80" s="143">
        <v>5</v>
      </c>
      <c r="CF80" s="231">
        <v>35</v>
      </c>
      <c r="CG80" s="231">
        <v>26</v>
      </c>
      <c r="CH80" s="231">
        <v>17</v>
      </c>
      <c r="CI80" s="240">
        <v>1097</v>
      </c>
      <c r="CJ80" s="231">
        <v>43</v>
      </c>
      <c r="CK80" t="s">
        <v>0</v>
      </c>
      <c r="CM80" s="11"/>
      <c r="CN80" s="229"/>
      <c r="CO80" s="229"/>
      <c r="CP80" s="229"/>
      <c r="CQ80" s="229"/>
      <c r="CR80" s="229"/>
      <c r="CS80" s="229"/>
      <c r="CT80" s="229"/>
      <c r="CU80" s="240"/>
      <c r="CV80" s="236"/>
      <c r="CX80" s="11"/>
      <c r="CY80" s="229"/>
      <c r="CZ80" s="229"/>
      <c r="DA80" s="229"/>
      <c r="DB80" s="229"/>
      <c r="DC80" s="229"/>
      <c r="DD80" s="229"/>
      <c r="DE80" s="229"/>
      <c r="DF80" s="240"/>
      <c r="DG80" s="229"/>
      <c r="DI80" s="11"/>
      <c r="DJ80" s="229"/>
      <c r="DK80" s="229"/>
      <c r="DL80" s="229"/>
      <c r="DM80" s="229"/>
      <c r="DN80" s="229"/>
      <c r="DO80" s="229"/>
      <c r="DP80" s="229"/>
      <c r="DQ80" s="240"/>
      <c r="DR80" s="229"/>
      <c r="DT80" s="11"/>
      <c r="DU80" s="229"/>
      <c r="DV80" s="229"/>
      <c r="DW80" s="229"/>
      <c r="DX80" s="229"/>
      <c r="DY80" s="229"/>
      <c r="DZ80" s="229"/>
      <c r="EA80" s="229"/>
      <c r="EB80" s="240"/>
      <c r="EC80" s="229"/>
      <c r="EE80" s="11"/>
      <c r="EF80" s="229"/>
      <c r="EG80" s="229"/>
      <c r="EH80" s="229"/>
      <c r="EI80" s="229"/>
      <c r="EJ80" s="229"/>
      <c r="EK80" s="229"/>
      <c r="EL80" s="229"/>
      <c r="EM80" s="240"/>
      <c r="EN80" s="229"/>
      <c r="EP80" s="11"/>
      <c r="EQ80" s="229"/>
      <c r="ER80" s="229"/>
      <c r="ES80" s="229"/>
      <c r="ET80" s="229"/>
      <c r="EU80" s="229"/>
      <c r="EV80" s="229"/>
      <c r="EW80" s="229"/>
      <c r="EX80" s="240"/>
      <c r="EY80" s="229"/>
      <c r="FA80" s="11"/>
      <c r="FB80" s="229"/>
      <c r="FC80" s="229"/>
      <c r="FD80" s="229"/>
      <c r="FE80" s="229"/>
      <c r="FF80" s="229"/>
      <c r="FG80" s="229"/>
      <c r="FH80" s="229"/>
      <c r="FI80" s="240"/>
      <c r="FJ80" s="229"/>
      <c r="FL80" s="11"/>
      <c r="FM80" s="229"/>
      <c r="FN80" s="229"/>
      <c r="FO80" s="229"/>
      <c r="FP80" s="229"/>
      <c r="FQ80" s="229"/>
      <c r="FR80" s="229"/>
      <c r="FS80" s="229"/>
      <c r="FT80" s="240"/>
      <c r="FU80" s="229"/>
      <c r="FX80" s="11"/>
      <c r="FY80" s="229"/>
      <c r="FZ80" s="229"/>
      <c r="GA80" s="229"/>
      <c r="GB80" s="229"/>
      <c r="GC80" s="229"/>
      <c r="GD80" s="229"/>
      <c r="GE80" s="229"/>
      <c r="GF80" s="240"/>
      <c r="GG80" s="236"/>
      <c r="GI80" s="11"/>
      <c r="GJ80" s="229"/>
      <c r="GK80" s="229"/>
      <c r="GL80" s="229"/>
      <c r="GM80" s="229"/>
      <c r="GN80" s="229"/>
      <c r="GO80" s="229"/>
      <c r="GP80" s="229"/>
      <c r="GQ80" s="240"/>
      <c r="GR80" s="229"/>
      <c r="GT80" s="11"/>
      <c r="GU80" s="229"/>
      <c r="GV80" s="229"/>
      <c r="GW80" s="229"/>
      <c r="GX80" s="229"/>
      <c r="GY80" s="229"/>
      <c r="GZ80" s="229"/>
      <c r="HA80" s="229"/>
      <c r="HB80" s="240"/>
      <c r="HC80" s="229"/>
      <c r="HE80" s="11"/>
      <c r="HF80" s="229"/>
      <c r="HG80" s="229"/>
      <c r="HH80" s="229"/>
      <c r="HI80" s="229"/>
      <c r="HJ80" s="229"/>
      <c r="HK80" s="229"/>
      <c r="HL80" s="229"/>
      <c r="HM80" s="240"/>
      <c r="HN80" s="229"/>
      <c r="HP80" s="11" t="s">
        <v>0</v>
      </c>
      <c r="HQ80" s="229"/>
      <c r="HR80" s="229"/>
      <c r="HS80" s="229"/>
      <c r="HT80" s="229"/>
      <c r="HU80" s="229"/>
      <c r="HV80" s="229"/>
      <c r="HW80" s="229"/>
      <c r="HX80" s="240"/>
      <c r="HY80" s="229"/>
      <c r="IA80" s="11"/>
      <c r="IB80" s="229"/>
      <c r="IC80" s="229"/>
      <c r="ID80" s="229"/>
      <c r="IE80" s="229"/>
      <c r="IF80" s="229"/>
      <c r="IG80" s="229"/>
      <c r="IH80" s="229"/>
      <c r="II80" s="240"/>
      <c r="IJ80" s="229"/>
      <c r="IL80" s="11"/>
      <c r="IM80" s="229"/>
      <c r="IN80" s="229"/>
      <c r="IO80" s="229"/>
      <c r="IP80" s="229"/>
      <c r="IQ80" s="229"/>
      <c r="IR80" s="229"/>
      <c r="IS80" s="229"/>
      <c r="IT80" s="240"/>
      <c r="IU80" s="229"/>
      <c r="IW80" s="11"/>
      <c r="IX80" s="229"/>
      <c r="IY80" s="229"/>
      <c r="IZ80" s="229"/>
      <c r="JA80" s="229"/>
      <c r="JB80" s="229"/>
      <c r="JC80" s="229"/>
      <c r="JD80" s="229"/>
      <c r="JE80" s="240"/>
      <c r="JF80" s="229"/>
    </row>
    <row r="81" spans="2:266" ht="15.75" thickBot="1" x14ac:dyDescent="0.3">
      <c r="B81" s="11"/>
      <c r="C81" s="10"/>
      <c r="D81" s="10"/>
      <c r="E81" s="10"/>
      <c r="F81" s="10"/>
      <c r="G81" s="10"/>
      <c r="H81" s="10"/>
      <c r="I81" s="10"/>
      <c r="J81" s="10"/>
      <c r="K81" s="9"/>
      <c r="M81" s="11"/>
      <c r="N81" s="10"/>
      <c r="O81" s="10"/>
      <c r="P81" s="10"/>
      <c r="Q81" s="10"/>
      <c r="R81" s="10"/>
      <c r="S81" s="10"/>
      <c r="T81" s="10"/>
      <c r="U81" s="10"/>
      <c r="V81" s="9"/>
      <c r="X81" s="11"/>
      <c r="Y81" s="10"/>
      <c r="Z81" s="10"/>
      <c r="AA81" s="10"/>
      <c r="AB81" s="10"/>
      <c r="AC81" s="10"/>
      <c r="AD81" s="10"/>
      <c r="AE81" s="10"/>
      <c r="AF81" s="10"/>
      <c r="AG81" s="9"/>
      <c r="AI81" s="11"/>
      <c r="AJ81" s="10"/>
      <c r="AK81" s="10"/>
      <c r="AL81" s="10"/>
      <c r="AM81" s="10"/>
      <c r="AN81" s="10"/>
      <c r="AO81" s="10"/>
      <c r="AP81" s="10"/>
      <c r="AQ81" s="10"/>
      <c r="AR81" s="9"/>
      <c r="AT81" s="11"/>
      <c r="AU81" s="10"/>
      <c r="AV81" s="10"/>
      <c r="AW81" s="10"/>
      <c r="AX81" s="10"/>
      <c r="AY81" s="10"/>
      <c r="AZ81" s="10"/>
      <c r="BA81" s="10"/>
      <c r="BB81" s="10"/>
      <c r="BC81" s="9"/>
      <c r="BE81" s="11"/>
      <c r="BF81" s="10"/>
      <c r="BG81" s="10"/>
      <c r="BH81" s="10"/>
      <c r="BI81" s="10"/>
      <c r="BJ81" s="10"/>
      <c r="BK81" s="10"/>
      <c r="BL81" s="10"/>
      <c r="BM81" s="10"/>
      <c r="BN81" s="9"/>
      <c r="BP81" s="11"/>
      <c r="BQ81" s="10"/>
      <c r="BR81" s="10"/>
      <c r="BS81" s="10"/>
      <c r="BT81" s="10"/>
      <c r="BU81" s="10"/>
      <c r="BV81" s="10"/>
      <c r="BW81" s="10"/>
      <c r="BX81" s="10"/>
      <c r="BY81" s="9"/>
      <c r="CA81" s="11"/>
      <c r="CB81" s="10"/>
      <c r="CC81" s="10"/>
      <c r="CD81" s="10"/>
      <c r="CE81" s="10"/>
      <c r="CF81" s="10"/>
      <c r="CG81" s="10"/>
      <c r="CH81" s="10"/>
      <c r="CI81" s="10"/>
      <c r="CJ81" s="9"/>
      <c r="CM81" s="11"/>
      <c r="CN81" s="10"/>
      <c r="CO81" s="10"/>
      <c r="CP81" s="10"/>
      <c r="CQ81" s="10"/>
      <c r="CR81" s="10"/>
      <c r="CS81" s="10"/>
      <c r="CT81" s="10"/>
      <c r="CU81" s="10"/>
      <c r="CV81" s="9"/>
      <c r="CX81" s="11"/>
      <c r="CY81" s="10"/>
      <c r="CZ81" s="10"/>
      <c r="DA81" s="10"/>
      <c r="DB81" s="10"/>
      <c r="DC81" s="10"/>
      <c r="DD81" s="10"/>
      <c r="DE81" s="10"/>
      <c r="DF81" s="10"/>
      <c r="DG81" s="9"/>
      <c r="DI81" s="11"/>
      <c r="DJ81" s="10"/>
      <c r="DK81" s="10"/>
      <c r="DL81" s="10"/>
      <c r="DM81" s="10"/>
      <c r="DN81" s="10"/>
      <c r="DO81" s="10"/>
      <c r="DP81" s="10"/>
      <c r="DQ81" s="10"/>
      <c r="DR81" s="9"/>
      <c r="DT81" s="11"/>
      <c r="DU81" s="10"/>
      <c r="DV81" s="10"/>
      <c r="DW81" s="10"/>
      <c r="DX81" s="10"/>
      <c r="DY81" s="10"/>
      <c r="DZ81" s="10"/>
      <c r="EA81" s="10"/>
      <c r="EB81" s="10"/>
      <c r="EC81" s="9"/>
      <c r="EE81" s="11"/>
      <c r="EF81" s="10"/>
      <c r="EG81" s="10"/>
      <c r="EH81" s="10"/>
      <c r="EI81" s="10"/>
      <c r="EJ81" s="10"/>
      <c r="EK81" s="10"/>
      <c r="EL81" s="10"/>
      <c r="EM81" s="10"/>
      <c r="EN81" s="9"/>
      <c r="EP81" s="11"/>
      <c r="EQ81" s="10"/>
      <c r="ER81" s="10"/>
      <c r="ES81" s="10"/>
      <c r="ET81" s="10"/>
      <c r="EU81" s="10"/>
      <c r="EV81" s="10"/>
      <c r="EW81" s="10"/>
      <c r="EX81" s="10"/>
      <c r="EY81" s="9"/>
      <c r="FA81" s="11"/>
      <c r="FB81" s="10"/>
      <c r="FC81" s="10"/>
      <c r="FD81" s="10"/>
      <c r="FE81" s="10"/>
      <c r="FF81" s="10"/>
      <c r="FG81" s="10"/>
      <c r="FH81" s="10"/>
      <c r="FI81" s="10"/>
      <c r="FJ81" s="9"/>
      <c r="FL81" s="11"/>
      <c r="FM81" s="10"/>
      <c r="FN81" s="10"/>
      <c r="FO81" s="10"/>
      <c r="FP81" s="10"/>
      <c r="FQ81" s="10"/>
      <c r="FR81" s="10"/>
      <c r="FS81" s="10"/>
      <c r="FT81" s="10"/>
      <c r="FU81" s="9"/>
      <c r="FX81" s="11"/>
      <c r="FY81" s="10"/>
      <c r="FZ81" s="10"/>
      <c r="GA81" s="10"/>
      <c r="GB81" s="10"/>
      <c r="GC81" s="10"/>
      <c r="GD81" s="10"/>
      <c r="GE81" s="10"/>
      <c r="GF81" s="10"/>
      <c r="GG81" s="9"/>
      <c r="GI81" s="11"/>
      <c r="GJ81" s="10"/>
      <c r="GK81" s="10"/>
      <c r="GL81" s="10"/>
      <c r="GM81" s="10"/>
      <c r="GN81" s="10"/>
      <c r="GO81" s="10"/>
      <c r="GP81" s="10"/>
      <c r="GQ81" s="10"/>
      <c r="GR81" s="9"/>
      <c r="GT81" s="11"/>
      <c r="GU81" s="10"/>
      <c r="GV81" s="10"/>
      <c r="GW81" s="10"/>
      <c r="GX81" s="10"/>
      <c r="GY81" s="10"/>
      <c r="GZ81" s="10"/>
      <c r="HA81" s="10"/>
      <c r="HB81" s="10"/>
      <c r="HC81" s="9"/>
      <c r="HE81" s="11"/>
      <c r="HF81" s="10"/>
      <c r="HG81" s="10"/>
      <c r="HH81" s="10"/>
      <c r="HI81" s="10"/>
      <c r="HJ81" s="10"/>
      <c r="HK81" s="10"/>
      <c r="HL81" s="10"/>
      <c r="HM81" s="10"/>
      <c r="HN81" s="9"/>
      <c r="HP81" s="11"/>
      <c r="HQ81" s="10"/>
      <c r="HR81" s="10"/>
      <c r="HS81" s="10"/>
      <c r="HT81" s="10"/>
      <c r="HU81" s="10"/>
      <c r="HV81" s="10"/>
      <c r="HW81" s="10"/>
      <c r="HX81" s="10"/>
      <c r="HY81" s="9"/>
      <c r="IA81" s="11"/>
      <c r="IB81" s="10"/>
      <c r="IC81" s="10"/>
      <c r="ID81" s="10"/>
      <c r="IE81" s="10"/>
      <c r="IF81" s="10"/>
      <c r="IG81" s="10"/>
      <c r="IH81" s="10"/>
      <c r="II81" s="10"/>
      <c r="IJ81" s="9"/>
      <c r="IL81" s="11"/>
      <c r="IM81" s="10"/>
      <c r="IN81" s="10"/>
      <c r="IO81" s="10"/>
      <c r="IP81" s="10"/>
      <c r="IQ81" s="10"/>
      <c r="IR81" s="10"/>
      <c r="IS81" s="10"/>
      <c r="IT81" s="10"/>
      <c r="IU81" s="9"/>
      <c r="IW81" s="11"/>
      <c r="IX81" s="10"/>
      <c r="IY81" s="10"/>
      <c r="IZ81" s="10"/>
      <c r="JA81" s="10"/>
      <c r="JB81" s="10"/>
      <c r="JC81" s="10"/>
      <c r="JD81" s="10"/>
      <c r="JE81" s="10"/>
      <c r="JF81" s="9"/>
    </row>
    <row r="82" spans="2:266" ht="15.75" thickBot="1" x14ac:dyDescent="0.3">
      <c r="B82" s="11"/>
      <c r="C82" s="27" t="s">
        <v>8</v>
      </c>
      <c r="D82" s="19" t="s">
        <v>7</v>
      </c>
      <c r="E82" s="18" t="s">
        <v>6</v>
      </c>
      <c r="F82" s="199" t="s">
        <v>31</v>
      </c>
      <c r="G82" s="17" t="s">
        <v>5</v>
      </c>
      <c r="H82" s="16" t="s">
        <v>4</v>
      </c>
      <c r="I82" s="14" t="s">
        <v>3</v>
      </c>
      <c r="J82" s="10"/>
      <c r="K82" s="228" t="s">
        <v>151</v>
      </c>
      <c r="M82" s="11"/>
      <c r="N82" s="21" t="s">
        <v>9</v>
      </c>
      <c r="O82" s="19" t="s">
        <v>7</v>
      </c>
      <c r="P82" s="18" t="s">
        <v>6</v>
      </c>
      <c r="Q82" s="199" t="s">
        <v>31</v>
      </c>
      <c r="R82" s="17" t="s">
        <v>5</v>
      </c>
      <c r="S82" s="16" t="s">
        <v>4</v>
      </c>
      <c r="T82" s="14" t="s">
        <v>3</v>
      </c>
      <c r="U82" s="10"/>
      <c r="V82" s="228" t="s">
        <v>142</v>
      </c>
      <c r="X82" s="11"/>
      <c r="Y82" s="21" t="s">
        <v>9</v>
      </c>
      <c r="Z82" s="27" t="s">
        <v>8</v>
      </c>
      <c r="AA82" s="18" t="s">
        <v>6</v>
      </c>
      <c r="AB82" s="199" t="s">
        <v>31</v>
      </c>
      <c r="AC82" s="17" t="s">
        <v>5</v>
      </c>
      <c r="AD82" s="16" t="s">
        <v>4</v>
      </c>
      <c r="AE82" s="14" t="s">
        <v>3</v>
      </c>
      <c r="AF82" s="10"/>
      <c r="AG82" s="228" t="s">
        <v>145</v>
      </c>
      <c r="AI82" s="11"/>
      <c r="AJ82" s="21" t="s">
        <v>9</v>
      </c>
      <c r="AK82" s="27" t="s">
        <v>8</v>
      </c>
      <c r="AL82" s="19" t="s">
        <v>7</v>
      </c>
      <c r="AM82" s="199" t="s">
        <v>31</v>
      </c>
      <c r="AN82" s="17" t="s">
        <v>5</v>
      </c>
      <c r="AO82" s="16" t="s">
        <v>4</v>
      </c>
      <c r="AP82" s="14" t="s">
        <v>3</v>
      </c>
      <c r="AQ82" s="10"/>
      <c r="AR82" s="228" t="s">
        <v>145</v>
      </c>
      <c r="AT82" s="11"/>
      <c r="AU82" s="21" t="s">
        <v>9</v>
      </c>
      <c r="AV82" s="27" t="s">
        <v>8</v>
      </c>
      <c r="AW82" s="19" t="s">
        <v>7</v>
      </c>
      <c r="AX82" s="18" t="s">
        <v>6</v>
      </c>
      <c r="AY82" s="17" t="s">
        <v>5</v>
      </c>
      <c r="AZ82" s="16" t="s">
        <v>4</v>
      </c>
      <c r="BA82" s="14" t="s">
        <v>3</v>
      </c>
      <c r="BB82" s="10"/>
      <c r="BC82" s="228" t="s">
        <v>151</v>
      </c>
      <c r="BE82" s="11"/>
      <c r="BF82" s="21" t="s">
        <v>9</v>
      </c>
      <c r="BG82" s="27" t="s">
        <v>8</v>
      </c>
      <c r="BH82" s="19" t="s">
        <v>7</v>
      </c>
      <c r="BI82" s="18" t="s">
        <v>6</v>
      </c>
      <c r="BJ82" s="199" t="s">
        <v>31</v>
      </c>
      <c r="BK82" s="16" t="s">
        <v>4</v>
      </c>
      <c r="BL82" s="14" t="s">
        <v>3</v>
      </c>
      <c r="BM82" s="10"/>
      <c r="BN82" s="228" t="s">
        <v>142</v>
      </c>
      <c r="BP82" s="11"/>
      <c r="BQ82" s="21" t="s">
        <v>9</v>
      </c>
      <c r="BR82" s="27" t="s">
        <v>8</v>
      </c>
      <c r="BS82" s="19" t="s">
        <v>7</v>
      </c>
      <c r="BT82" s="18" t="s">
        <v>6</v>
      </c>
      <c r="BU82" s="199" t="s">
        <v>31</v>
      </c>
      <c r="BV82" s="17" t="s">
        <v>5</v>
      </c>
      <c r="BW82" s="14" t="s">
        <v>3</v>
      </c>
      <c r="BX82" s="10"/>
      <c r="BY82" s="228" t="s">
        <v>148</v>
      </c>
      <c r="CA82" s="11"/>
      <c r="CB82" s="21" t="s">
        <v>9</v>
      </c>
      <c r="CC82" s="27" t="s">
        <v>8</v>
      </c>
      <c r="CD82" s="19" t="s">
        <v>7</v>
      </c>
      <c r="CE82" s="18" t="s">
        <v>6</v>
      </c>
      <c r="CF82" s="17" t="s">
        <v>5</v>
      </c>
      <c r="CG82" s="16" t="s">
        <v>4</v>
      </c>
      <c r="CH82" s="199" t="s">
        <v>31</v>
      </c>
      <c r="CI82" s="10"/>
      <c r="CJ82" s="228" t="s">
        <v>148</v>
      </c>
      <c r="CK82" t="s">
        <v>0</v>
      </c>
      <c r="CM82" s="11"/>
      <c r="CN82" s="27" t="s">
        <v>8</v>
      </c>
      <c r="CO82" s="19" t="s">
        <v>7</v>
      </c>
      <c r="CP82" s="18" t="s">
        <v>6</v>
      </c>
      <c r="CQ82" s="199" t="s">
        <v>31</v>
      </c>
      <c r="CR82" s="17" t="s">
        <v>5</v>
      </c>
      <c r="CS82" s="16" t="s">
        <v>4</v>
      </c>
      <c r="CT82" s="14" t="s">
        <v>3</v>
      </c>
      <c r="CU82" s="10"/>
      <c r="CV82" s="248"/>
      <c r="CX82" s="11"/>
      <c r="CY82" s="21" t="s">
        <v>9</v>
      </c>
      <c r="CZ82" s="19" t="s">
        <v>7</v>
      </c>
      <c r="DA82" s="18" t="s">
        <v>6</v>
      </c>
      <c r="DB82" s="199" t="s">
        <v>31</v>
      </c>
      <c r="DC82" s="17" t="s">
        <v>5</v>
      </c>
      <c r="DD82" s="16" t="s">
        <v>4</v>
      </c>
      <c r="DE82" s="14" t="s">
        <v>3</v>
      </c>
      <c r="DF82" s="10"/>
      <c r="DG82" s="248"/>
      <c r="DI82" s="11"/>
      <c r="DJ82" s="21" t="s">
        <v>9</v>
      </c>
      <c r="DK82" s="27" t="s">
        <v>8</v>
      </c>
      <c r="DL82" s="18" t="s">
        <v>6</v>
      </c>
      <c r="DM82" s="199" t="s">
        <v>31</v>
      </c>
      <c r="DN82" s="17" t="s">
        <v>5</v>
      </c>
      <c r="DO82" s="16" t="s">
        <v>4</v>
      </c>
      <c r="DP82" s="14" t="s">
        <v>3</v>
      </c>
      <c r="DQ82" s="10"/>
      <c r="DR82" s="248"/>
      <c r="DT82" s="11"/>
      <c r="DU82" s="21" t="s">
        <v>9</v>
      </c>
      <c r="DV82" s="27" t="s">
        <v>8</v>
      </c>
      <c r="DW82" s="19" t="s">
        <v>7</v>
      </c>
      <c r="DX82" s="199" t="s">
        <v>31</v>
      </c>
      <c r="DY82" s="17" t="s">
        <v>5</v>
      </c>
      <c r="DZ82" s="16" t="s">
        <v>4</v>
      </c>
      <c r="EA82" s="14" t="s">
        <v>3</v>
      </c>
      <c r="EB82" s="10"/>
      <c r="EC82" s="248"/>
      <c r="EE82" s="11"/>
      <c r="EF82" s="21" t="s">
        <v>9</v>
      </c>
      <c r="EG82" s="27" t="s">
        <v>8</v>
      </c>
      <c r="EH82" s="19" t="s">
        <v>7</v>
      </c>
      <c r="EI82" s="18" t="s">
        <v>6</v>
      </c>
      <c r="EJ82" s="17" t="s">
        <v>5</v>
      </c>
      <c r="EK82" s="16" t="s">
        <v>4</v>
      </c>
      <c r="EL82" s="14" t="s">
        <v>3</v>
      </c>
      <c r="EM82" s="10"/>
      <c r="EN82" s="248"/>
      <c r="EP82" s="11"/>
      <c r="EQ82" s="21" t="s">
        <v>9</v>
      </c>
      <c r="ER82" s="27" t="s">
        <v>8</v>
      </c>
      <c r="ES82" s="19" t="s">
        <v>7</v>
      </c>
      <c r="ET82" s="18" t="s">
        <v>6</v>
      </c>
      <c r="EU82" s="199" t="s">
        <v>31</v>
      </c>
      <c r="EV82" s="16" t="s">
        <v>4</v>
      </c>
      <c r="EW82" s="14" t="s">
        <v>3</v>
      </c>
      <c r="EX82" s="10"/>
      <c r="EY82" s="248"/>
      <c r="FA82" s="11"/>
      <c r="FB82" s="21" t="s">
        <v>9</v>
      </c>
      <c r="FC82" s="27" t="s">
        <v>8</v>
      </c>
      <c r="FD82" s="19" t="s">
        <v>7</v>
      </c>
      <c r="FE82" s="18" t="s">
        <v>6</v>
      </c>
      <c r="FF82" s="199" t="s">
        <v>31</v>
      </c>
      <c r="FG82" s="17" t="s">
        <v>5</v>
      </c>
      <c r="FH82" s="14" t="s">
        <v>3</v>
      </c>
      <c r="FI82" s="10"/>
      <c r="FJ82" s="248"/>
      <c r="FL82" s="11"/>
      <c r="FM82" s="21" t="s">
        <v>9</v>
      </c>
      <c r="FN82" s="27" t="s">
        <v>8</v>
      </c>
      <c r="FO82" s="19" t="s">
        <v>7</v>
      </c>
      <c r="FP82" s="18" t="s">
        <v>6</v>
      </c>
      <c r="FQ82" s="17" t="s">
        <v>5</v>
      </c>
      <c r="FR82" s="16" t="s">
        <v>4</v>
      </c>
      <c r="FS82" s="199" t="s">
        <v>31</v>
      </c>
      <c r="FT82" s="10"/>
      <c r="FU82" s="248"/>
      <c r="FX82" s="11"/>
      <c r="FY82" s="27" t="s">
        <v>8</v>
      </c>
      <c r="FZ82" s="19" t="s">
        <v>7</v>
      </c>
      <c r="GA82" s="18" t="s">
        <v>6</v>
      </c>
      <c r="GB82" s="199" t="s">
        <v>31</v>
      </c>
      <c r="GC82" s="17" t="s">
        <v>5</v>
      </c>
      <c r="GD82" s="16" t="s">
        <v>4</v>
      </c>
      <c r="GE82" s="14" t="s">
        <v>3</v>
      </c>
      <c r="GF82" s="10"/>
      <c r="GG82" s="248"/>
      <c r="GI82" s="11"/>
      <c r="GJ82" s="21" t="s">
        <v>9</v>
      </c>
      <c r="GK82" s="19" t="s">
        <v>7</v>
      </c>
      <c r="GL82" s="18" t="s">
        <v>6</v>
      </c>
      <c r="GM82" s="199" t="s">
        <v>31</v>
      </c>
      <c r="GN82" s="17" t="s">
        <v>5</v>
      </c>
      <c r="GO82" s="16" t="s">
        <v>4</v>
      </c>
      <c r="GP82" s="14" t="s">
        <v>3</v>
      </c>
      <c r="GQ82" s="10"/>
      <c r="GR82" s="248"/>
      <c r="GT82" s="11"/>
      <c r="GU82" s="21" t="s">
        <v>9</v>
      </c>
      <c r="GV82" s="27" t="s">
        <v>8</v>
      </c>
      <c r="GW82" s="18" t="s">
        <v>6</v>
      </c>
      <c r="GX82" s="199" t="s">
        <v>31</v>
      </c>
      <c r="GY82" s="17" t="s">
        <v>5</v>
      </c>
      <c r="GZ82" s="16" t="s">
        <v>4</v>
      </c>
      <c r="HA82" s="14" t="s">
        <v>3</v>
      </c>
      <c r="HB82" s="10"/>
      <c r="HC82" s="248"/>
      <c r="HE82" s="11"/>
      <c r="HF82" s="21" t="s">
        <v>9</v>
      </c>
      <c r="HG82" s="27" t="s">
        <v>8</v>
      </c>
      <c r="HH82" s="19" t="s">
        <v>7</v>
      </c>
      <c r="HI82" s="199" t="s">
        <v>31</v>
      </c>
      <c r="HJ82" s="17" t="s">
        <v>5</v>
      </c>
      <c r="HK82" s="16" t="s">
        <v>4</v>
      </c>
      <c r="HL82" s="14" t="s">
        <v>3</v>
      </c>
      <c r="HM82" s="10"/>
      <c r="HN82" s="248"/>
      <c r="HP82" s="11"/>
      <c r="HQ82" s="21" t="s">
        <v>9</v>
      </c>
      <c r="HR82" s="27" t="s">
        <v>8</v>
      </c>
      <c r="HS82" s="19" t="s">
        <v>7</v>
      </c>
      <c r="HT82" s="18" t="s">
        <v>6</v>
      </c>
      <c r="HU82" s="17" t="s">
        <v>5</v>
      </c>
      <c r="HV82" s="16" t="s">
        <v>4</v>
      </c>
      <c r="HW82" s="14" t="s">
        <v>3</v>
      </c>
      <c r="HX82" s="10"/>
      <c r="HY82" s="248"/>
      <c r="IA82" s="11"/>
      <c r="IB82" s="21" t="s">
        <v>9</v>
      </c>
      <c r="IC82" s="27" t="s">
        <v>8</v>
      </c>
      <c r="ID82" s="19" t="s">
        <v>7</v>
      </c>
      <c r="IE82" s="18" t="s">
        <v>6</v>
      </c>
      <c r="IF82" s="199" t="s">
        <v>31</v>
      </c>
      <c r="IG82" s="16" t="s">
        <v>4</v>
      </c>
      <c r="IH82" s="14" t="s">
        <v>3</v>
      </c>
      <c r="II82" s="10"/>
      <c r="IJ82" s="248"/>
      <c r="IL82" s="11"/>
      <c r="IM82" s="21" t="s">
        <v>9</v>
      </c>
      <c r="IN82" s="27" t="s">
        <v>8</v>
      </c>
      <c r="IO82" s="19" t="s">
        <v>7</v>
      </c>
      <c r="IP82" s="18" t="s">
        <v>6</v>
      </c>
      <c r="IQ82" s="199" t="s">
        <v>31</v>
      </c>
      <c r="IR82" s="17" t="s">
        <v>5</v>
      </c>
      <c r="IS82" s="14" t="s">
        <v>3</v>
      </c>
      <c r="IT82" s="10"/>
      <c r="IU82" s="248"/>
      <c r="IW82" s="11"/>
      <c r="IX82" s="21" t="s">
        <v>9</v>
      </c>
      <c r="IY82" s="27" t="s">
        <v>8</v>
      </c>
      <c r="IZ82" s="19" t="s">
        <v>7</v>
      </c>
      <c r="JA82" s="18" t="s">
        <v>6</v>
      </c>
      <c r="JB82" s="17" t="s">
        <v>5</v>
      </c>
      <c r="JC82" s="16" t="s">
        <v>4</v>
      </c>
      <c r="JD82" s="199" t="s">
        <v>31</v>
      </c>
      <c r="JE82" s="10"/>
      <c r="JF82" s="248"/>
    </row>
    <row r="83" spans="2:266" ht="15.75" thickBot="1" x14ac:dyDescent="0.3">
      <c r="B83" s="22" t="s">
        <v>271</v>
      </c>
      <c r="C83" s="146" t="s">
        <v>9</v>
      </c>
      <c r="D83" s="146" t="s">
        <v>9</v>
      </c>
      <c r="E83" s="146" t="s">
        <v>9</v>
      </c>
      <c r="F83" s="146" t="s">
        <v>9</v>
      </c>
      <c r="G83" s="146" t="s">
        <v>9</v>
      </c>
      <c r="H83" s="146" t="s">
        <v>9</v>
      </c>
      <c r="I83" s="146" t="s">
        <v>9</v>
      </c>
      <c r="J83" s="10"/>
      <c r="K83" s="234" t="s">
        <v>9</v>
      </c>
      <c r="M83" s="22" t="s">
        <v>271</v>
      </c>
      <c r="N83" s="145" t="s">
        <v>8</v>
      </c>
      <c r="O83" s="145" t="s">
        <v>8</v>
      </c>
      <c r="P83" s="145" t="s">
        <v>8</v>
      </c>
      <c r="Q83" s="145" t="s">
        <v>8</v>
      </c>
      <c r="R83" s="145" t="s">
        <v>8</v>
      </c>
      <c r="S83" s="145" t="s">
        <v>8</v>
      </c>
      <c r="T83" s="145" t="s">
        <v>8</v>
      </c>
      <c r="U83" s="10"/>
      <c r="V83" s="145" t="s">
        <v>8</v>
      </c>
      <c r="X83" s="22" t="s">
        <v>271</v>
      </c>
      <c r="Y83" s="149" t="s">
        <v>7</v>
      </c>
      <c r="Z83" s="149" t="s">
        <v>7</v>
      </c>
      <c r="AA83" s="149" t="s">
        <v>7</v>
      </c>
      <c r="AB83" s="149" t="s">
        <v>7</v>
      </c>
      <c r="AC83" s="149" t="s">
        <v>7</v>
      </c>
      <c r="AD83" s="149" t="s">
        <v>7</v>
      </c>
      <c r="AE83" s="144" t="s">
        <v>7</v>
      </c>
      <c r="AF83" s="10"/>
      <c r="AG83" s="144" t="s">
        <v>7</v>
      </c>
      <c r="AI83" s="22" t="s">
        <v>271</v>
      </c>
      <c r="AJ83" s="195" t="s">
        <v>6</v>
      </c>
      <c r="AK83" s="195" t="s">
        <v>6</v>
      </c>
      <c r="AL83" s="195" t="s">
        <v>6</v>
      </c>
      <c r="AM83" s="195" t="s">
        <v>6</v>
      </c>
      <c r="AN83" s="195" t="s">
        <v>6</v>
      </c>
      <c r="AO83" s="195" t="s">
        <v>6</v>
      </c>
      <c r="AP83" s="195" t="s">
        <v>6</v>
      </c>
      <c r="AQ83" s="10"/>
      <c r="AR83" s="195" t="s">
        <v>6</v>
      </c>
      <c r="AT83" s="22" t="s">
        <v>271</v>
      </c>
      <c r="AU83" s="197" t="s">
        <v>31</v>
      </c>
      <c r="AV83" s="197" t="s">
        <v>31</v>
      </c>
      <c r="AW83" s="197" t="s">
        <v>31</v>
      </c>
      <c r="AX83" s="197" t="s">
        <v>31</v>
      </c>
      <c r="AY83" s="197" t="s">
        <v>31</v>
      </c>
      <c r="AZ83" s="197" t="s">
        <v>31</v>
      </c>
      <c r="BA83" s="197" t="s">
        <v>31</v>
      </c>
      <c r="BB83" s="10"/>
      <c r="BC83" s="197" t="s">
        <v>31</v>
      </c>
      <c r="BE83" s="22" t="s">
        <v>271</v>
      </c>
      <c r="BF83" s="155" t="s">
        <v>134</v>
      </c>
      <c r="BG83" s="155" t="s">
        <v>134</v>
      </c>
      <c r="BH83" s="155" t="s">
        <v>134</v>
      </c>
      <c r="BI83" s="155" t="s">
        <v>134</v>
      </c>
      <c r="BJ83" s="155" t="s">
        <v>134</v>
      </c>
      <c r="BK83" s="155" t="s">
        <v>134</v>
      </c>
      <c r="BL83" s="155" t="s">
        <v>134</v>
      </c>
      <c r="BM83" s="10"/>
      <c r="BN83" s="155" t="s">
        <v>134</v>
      </c>
      <c r="BP83" s="22" t="s">
        <v>271</v>
      </c>
      <c r="BQ83" s="150" t="s">
        <v>4</v>
      </c>
      <c r="BR83" s="150" t="s">
        <v>4</v>
      </c>
      <c r="BS83" s="150" t="s">
        <v>4</v>
      </c>
      <c r="BT83" s="150" t="s">
        <v>4</v>
      </c>
      <c r="BU83" s="150" t="s">
        <v>4</v>
      </c>
      <c r="BV83" s="150" t="s">
        <v>4</v>
      </c>
      <c r="BW83" s="150" t="s">
        <v>4</v>
      </c>
      <c r="BX83" s="10"/>
      <c r="BY83" s="150" t="s">
        <v>4</v>
      </c>
      <c r="CA83" s="22" t="s">
        <v>271</v>
      </c>
      <c r="CB83" s="177" t="s">
        <v>3</v>
      </c>
      <c r="CC83" s="177" t="s">
        <v>3</v>
      </c>
      <c r="CD83" s="177" t="s">
        <v>3</v>
      </c>
      <c r="CE83" s="177" t="s">
        <v>3</v>
      </c>
      <c r="CF83" s="177" t="s">
        <v>3</v>
      </c>
      <c r="CG83" s="177" t="s">
        <v>3</v>
      </c>
      <c r="CH83" s="177" t="s">
        <v>3</v>
      </c>
      <c r="CI83" s="10"/>
      <c r="CJ83" s="177" t="s">
        <v>3</v>
      </c>
      <c r="CM83" s="22" t="s">
        <v>352</v>
      </c>
      <c r="CN83" s="146" t="s">
        <v>9</v>
      </c>
      <c r="CO83" s="146" t="s">
        <v>9</v>
      </c>
      <c r="CP83" s="146" t="s">
        <v>9</v>
      </c>
      <c r="CQ83" s="146" t="s">
        <v>9</v>
      </c>
      <c r="CR83" s="146" t="s">
        <v>9</v>
      </c>
      <c r="CS83" s="146" t="s">
        <v>9</v>
      </c>
      <c r="CT83" s="146" t="s">
        <v>9</v>
      </c>
      <c r="CU83" s="10"/>
      <c r="CV83" s="234" t="s">
        <v>9</v>
      </c>
      <c r="CX83" s="22" t="s">
        <v>352</v>
      </c>
      <c r="CY83" s="145" t="s">
        <v>8</v>
      </c>
      <c r="CZ83" s="145" t="s">
        <v>8</v>
      </c>
      <c r="DA83" s="145" t="s">
        <v>8</v>
      </c>
      <c r="DB83" s="145" t="s">
        <v>8</v>
      </c>
      <c r="DC83" s="145" t="s">
        <v>8</v>
      </c>
      <c r="DD83" s="145" t="s">
        <v>8</v>
      </c>
      <c r="DE83" s="145" t="s">
        <v>8</v>
      </c>
      <c r="DF83" s="10"/>
      <c r="DG83" s="145" t="s">
        <v>8</v>
      </c>
      <c r="DI83" s="22" t="s">
        <v>352</v>
      </c>
      <c r="DJ83" s="149" t="s">
        <v>7</v>
      </c>
      <c r="DK83" s="149" t="s">
        <v>7</v>
      </c>
      <c r="DL83" s="149" t="s">
        <v>7</v>
      </c>
      <c r="DM83" s="149" t="s">
        <v>7</v>
      </c>
      <c r="DN83" s="149" t="s">
        <v>7</v>
      </c>
      <c r="DO83" s="149" t="s">
        <v>7</v>
      </c>
      <c r="DP83" s="144" t="s">
        <v>7</v>
      </c>
      <c r="DQ83" s="10"/>
      <c r="DR83" s="144" t="s">
        <v>7</v>
      </c>
      <c r="DT83" s="22" t="s">
        <v>352</v>
      </c>
      <c r="DU83" s="195" t="s">
        <v>6</v>
      </c>
      <c r="DV83" s="195" t="s">
        <v>6</v>
      </c>
      <c r="DW83" s="195" t="s">
        <v>6</v>
      </c>
      <c r="DX83" s="195" t="s">
        <v>6</v>
      </c>
      <c r="DY83" s="195" t="s">
        <v>6</v>
      </c>
      <c r="DZ83" s="195" t="s">
        <v>6</v>
      </c>
      <c r="EA83" s="195" t="s">
        <v>6</v>
      </c>
      <c r="EB83" s="10"/>
      <c r="EC83" s="195" t="s">
        <v>6</v>
      </c>
      <c r="EE83" s="22" t="s">
        <v>352</v>
      </c>
      <c r="EF83" s="197" t="s">
        <v>31</v>
      </c>
      <c r="EG83" s="197" t="s">
        <v>31</v>
      </c>
      <c r="EH83" s="197" t="s">
        <v>31</v>
      </c>
      <c r="EI83" s="197" t="s">
        <v>31</v>
      </c>
      <c r="EJ83" s="197" t="s">
        <v>31</v>
      </c>
      <c r="EK83" s="197" t="s">
        <v>31</v>
      </c>
      <c r="EL83" s="197" t="s">
        <v>31</v>
      </c>
      <c r="EM83" s="10"/>
      <c r="EN83" s="197" t="s">
        <v>31</v>
      </c>
      <c r="EP83" s="22" t="s">
        <v>352</v>
      </c>
      <c r="EQ83" s="155" t="s">
        <v>134</v>
      </c>
      <c r="ER83" s="155" t="s">
        <v>134</v>
      </c>
      <c r="ES83" s="155" t="s">
        <v>134</v>
      </c>
      <c r="ET83" s="155" t="s">
        <v>134</v>
      </c>
      <c r="EU83" s="155" t="s">
        <v>134</v>
      </c>
      <c r="EV83" s="155" t="s">
        <v>134</v>
      </c>
      <c r="EW83" s="155" t="s">
        <v>134</v>
      </c>
      <c r="EX83" s="10"/>
      <c r="EY83" s="155" t="s">
        <v>134</v>
      </c>
      <c r="FA83" s="22" t="s">
        <v>352</v>
      </c>
      <c r="FB83" s="150" t="s">
        <v>4</v>
      </c>
      <c r="FC83" s="150" t="s">
        <v>4</v>
      </c>
      <c r="FD83" s="150" t="s">
        <v>4</v>
      </c>
      <c r="FE83" s="150" t="s">
        <v>4</v>
      </c>
      <c r="FF83" s="150" t="s">
        <v>4</v>
      </c>
      <c r="FG83" s="150" t="s">
        <v>4</v>
      </c>
      <c r="FH83" s="150" t="s">
        <v>4</v>
      </c>
      <c r="FI83" s="10"/>
      <c r="FJ83" s="150" t="s">
        <v>4</v>
      </c>
      <c r="FL83" s="22" t="s">
        <v>352</v>
      </c>
      <c r="FM83" s="177" t="s">
        <v>3</v>
      </c>
      <c r="FN83" s="177" t="s">
        <v>3</v>
      </c>
      <c r="FO83" s="177" t="s">
        <v>3</v>
      </c>
      <c r="FP83" s="177" t="s">
        <v>3</v>
      </c>
      <c r="FQ83" s="177" t="s">
        <v>3</v>
      </c>
      <c r="FR83" s="177" t="s">
        <v>3</v>
      </c>
      <c r="FS83" s="177" t="s">
        <v>3</v>
      </c>
      <c r="FT83" s="10"/>
      <c r="FU83" s="177" t="s">
        <v>3</v>
      </c>
      <c r="FX83" s="22" t="s">
        <v>11</v>
      </c>
      <c r="FY83" s="146" t="s">
        <v>9</v>
      </c>
      <c r="FZ83" s="146" t="s">
        <v>9</v>
      </c>
      <c r="GA83" s="146" t="s">
        <v>9</v>
      </c>
      <c r="GB83" s="146" t="s">
        <v>9</v>
      </c>
      <c r="GC83" s="146" t="s">
        <v>9</v>
      </c>
      <c r="GD83" s="146" t="s">
        <v>9</v>
      </c>
      <c r="GE83" s="146" t="s">
        <v>9</v>
      </c>
      <c r="GF83" s="10"/>
      <c r="GG83" s="234" t="s">
        <v>9</v>
      </c>
      <c r="GI83" s="22" t="s">
        <v>11</v>
      </c>
      <c r="GJ83" s="145" t="s">
        <v>8</v>
      </c>
      <c r="GK83" s="145" t="s">
        <v>8</v>
      </c>
      <c r="GL83" s="145" t="s">
        <v>8</v>
      </c>
      <c r="GM83" s="145" t="s">
        <v>8</v>
      </c>
      <c r="GN83" s="145" t="s">
        <v>8</v>
      </c>
      <c r="GO83" s="145" t="s">
        <v>8</v>
      </c>
      <c r="GP83" s="145" t="s">
        <v>8</v>
      </c>
      <c r="GQ83" s="10"/>
      <c r="GR83" s="145" t="s">
        <v>8</v>
      </c>
      <c r="GT83" s="22" t="s">
        <v>11</v>
      </c>
      <c r="GU83" s="149" t="s">
        <v>7</v>
      </c>
      <c r="GV83" s="149" t="s">
        <v>7</v>
      </c>
      <c r="GW83" s="149" t="s">
        <v>7</v>
      </c>
      <c r="GX83" s="149" t="s">
        <v>7</v>
      </c>
      <c r="GY83" s="149" t="s">
        <v>7</v>
      </c>
      <c r="GZ83" s="149" t="s">
        <v>7</v>
      </c>
      <c r="HA83" s="144" t="s">
        <v>7</v>
      </c>
      <c r="HB83" s="10"/>
      <c r="HC83" s="144" t="s">
        <v>7</v>
      </c>
      <c r="HE83" s="22" t="s">
        <v>11</v>
      </c>
      <c r="HF83" s="195" t="s">
        <v>6</v>
      </c>
      <c r="HG83" s="195" t="s">
        <v>6</v>
      </c>
      <c r="HH83" s="195" t="s">
        <v>6</v>
      </c>
      <c r="HI83" s="195" t="s">
        <v>6</v>
      </c>
      <c r="HJ83" s="195" t="s">
        <v>6</v>
      </c>
      <c r="HK83" s="195" t="s">
        <v>6</v>
      </c>
      <c r="HL83" s="195" t="s">
        <v>6</v>
      </c>
      <c r="HM83" s="10"/>
      <c r="HN83" s="195" t="s">
        <v>6</v>
      </c>
      <c r="HP83" s="22" t="s">
        <v>11</v>
      </c>
      <c r="HQ83" s="197" t="s">
        <v>31</v>
      </c>
      <c r="HR83" s="197" t="s">
        <v>31</v>
      </c>
      <c r="HS83" s="197" t="s">
        <v>31</v>
      </c>
      <c r="HT83" s="197" t="s">
        <v>31</v>
      </c>
      <c r="HU83" s="197" t="s">
        <v>31</v>
      </c>
      <c r="HV83" s="197" t="s">
        <v>31</v>
      </c>
      <c r="HW83" s="197" t="s">
        <v>31</v>
      </c>
      <c r="HX83" s="10"/>
      <c r="HY83" s="197" t="s">
        <v>31</v>
      </c>
      <c r="IA83" s="22" t="s">
        <v>11</v>
      </c>
      <c r="IB83" s="155" t="s">
        <v>134</v>
      </c>
      <c r="IC83" s="155" t="s">
        <v>134</v>
      </c>
      <c r="ID83" s="155" t="s">
        <v>134</v>
      </c>
      <c r="IE83" s="155" t="s">
        <v>134</v>
      </c>
      <c r="IF83" s="155" t="s">
        <v>134</v>
      </c>
      <c r="IG83" s="155" t="s">
        <v>134</v>
      </c>
      <c r="IH83" s="155" t="s">
        <v>134</v>
      </c>
      <c r="II83" s="10"/>
      <c r="IJ83" s="155" t="s">
        <v>134</v>
      </c>
      <c r="IL83" s="22" t="s">
        <v>11</v>
      </c>
      <c r="IM83" s="150" t="s">
        <v>4</v>
      </c>
      <c r="IN83" s="150" t="s">
        <v>4</v>
      </c>
      <c r="IO83" s="150" t="s">
        <v>4</v>
      </c>
      <c r="IP83" s="150" t="s">
        <v>4</v>
      </c>
      <c r="IQ83" s="150" t="s">
        <v>4</v>
      </c>
      <c r="IR83" s="150" t="s">
        <v>4</v>
      </c>
      <c r="IS83" s="150" t="s">
        <v>4</v>
      </c>
      <c r="IT83" s="10"/>
      <c r="IU83" s="150" t="s">
        <v>4</v>
      </c>
      <c r="IW83" s="22" t="s">
        <v>11</v>
      </c>
      <c r="IX83" s="177" t="s">
        <v>3</v>
      </c>
      <c r="IY83" s="177" t="s">
        <v>3</v>
      </c>
      <c r="IZ83" s="177" t="s">
        <v>3</v>
      </c>
      <c r="JA83" s="177" t="s">
        <v>3</v>
      </c>
      <c r="JB83" s="177" t="s">
        <v>3</v>
      </c>
      <c r="JC83" s="177" t="s">
        <v>3</v>
      </c>
      <c r="JD83" s="177" t="s">
        <v>3</v>
      </c>
      <c r="JE83" s="10"/>
      <c r="JF83" s="177" t="s">
        <v>3</v>
      </c>
    </row>
    <row r="84" spans="2:266" ht="15.75" thickBot="1" x14ac:dyDescent="0.3">
      <c r="B84" s="11"/>
      <c r="C84" s="231">
        <v>17</v>
      </c>
      <c r="D84" s="231">
        <v>47</v>
      </c>
      <c r="E84" s="231">
        <v>22</v>
      </c>
      <c r="F84" s="231">
        <v>61</v>
      </c>
      <c r="G84" s="231">
        <v>32</v>
      </c>
      <c r="H84" s="231">
        <v>23</v>
      </c>
      <c r="I84" s="231">
        <v>28</v>
      </c>
      <c r="J84" s="240">
        <v>-1159</v>
      </c>
      <c r="K84" s="178">
        <v>230</v>
      </c>
      <c r="M84" s="11"/>
      <c r="N84" s="143">
        <v>17</v>
      </c>
      <c r="O84" s="231">
        <v>19</v>
      </c>
      <c r="P84" s="231">
        <v>9</v>
      </c>
      <c r="Q84" s="231">
        <v>49</v>
      </c>
      <c r="R84" s="231">
        <v>60</v>
      </c>
      <c r="S84" s="231">
        <v>42</v>
      </c>
      <c r="T84" s="231">
        <v>8</v>
      </c>
      <c r="U84" s="240">
        <v>-118</v>
      </c>
      <c r="V84" s="231">
        <v>170</v>
      </c>
      <c r="X84" s="11"/>
      <c r="Y84" s="143">
        <v>47</v>
      </c>
      <c r="Z84" s="143">
        <v>19</v>
      </c>
      <c r="AA84" s="143">
        <v>16</v>
      </c>
      <c r="AB84" s="231">
        <v>23</v>
      </c>
      <c r="AC84" s="231">
        <v>26</v>
      </c>
      <c r="AD84" s="231">
        <v>14</v>
      </c>
      <c r="AE84" s="143">
        <v>30</v>
      </c>
      <c r="AF84" s="240">
        <v>1349</v>
      </c>
      <c r="AG84" s="143">
        <v>49</v>
      </c>
      <c r="AH84" t="s">
        <v>0</v>
      </c>
      <c r="AI84" s="11"/>
      <c r="AJ84" s="143">
        <v>22</v>
      </c>
      <c r="AK84" s="143">
        <v>9</v>
      </c>
      <c r="AL84" s="231">
        <v>16</v>
      </c>
      <c r="AM84" s="231">
        <v>38</v>
      </c>
      <c r="AN84" s="231">
        <v>16</v>
      </c>
      <c r="AO84" s="231">
        <v>9</v>
      </c>
      <c r="AP84" s="143">
        <v>2</v>
      </c>
      <c r="AQ84" s="240">
        <v>-27</v>
      </c>
      <c r="AR84" s="231">
        <v>46</v>
      </c>
      <c r="AS84" t="s">
        <v>0</v>
      </c>
      <c r="AT84" s="11"/>
      <c r="AU84" s="143">
        <v>61</v>
      </c>
      <c r="AV84" s="143">
        <v>49</v>
      </c>
      <c r="AW84" s="143">
        <v>23</v>
      </c>
      <c r="AX84" s="143">
        <v>38</v>
      </c>
      <c r="AY84" s="143">
        <v>3</v>
      </c>
      <c r="AZ84" s="143">
        <v>10</v>
      </c>
      <c r="BA84" s="143">
        <v>27</v>
      </c>
      <c r="BB84" s="240">
        <v>19</v>
      </c>
      <c r="BC84" s="143">
        <v>211</v>
      </c>
      <c r="BE84" s="11"/>
      <c r="BF84" s="143">
        <v>32</v>
      </c>
      <c r="BG84" s="143">
        <v>60</v>
      </c>
      <c r="BH84" s="143">
        <v>26</v>
      </c>
      <c r="BI84" s="143">
        <v>16</v>
      </c>
      <c r="BJ84" s="231">
        <v>3</v>
      </c>
      <c r="BK84" s="143">
        <v>13</v>
      </c>
      <c r="BL84" s="143">
        <v>26</v>
      </c>
      <c r="BM84" s="240">
        <v>19</v>
      </c>
      <c r="BN84" s="143">
        <v>170</v>
      </c>
      <c r="BP84" s="11"/>
      <c r="BQ84" s="143">
        <v>23</v>
      </c>
      <c r="BR84" s="143">
        <v>42</v>
      </c>
      <c r="BS84" s="143">
        <v>14</v>
      </c>
      <c r="BT84" s="143">
        <v>9</v>
      </c>
      <c r="BU84" s="231">
        <v>10</v>
      </c>
      <c r="BV84" s="231">
        <v>13</v>
      </c>
      <c r="BW84" s="143">
        <v>17</v>
      </c>
      <c r="BX84" s="240">
        <v>149</v>
      </c>
      <c r="BY84" s="143">
        <v>82</v>
      </c>
      <c r="CA84" s="11"/>
      <c r="CB84" s="143">
        <v>28</v>
      </c>
      <c r="CC84" s="143">
        <v>8</v>
      </c>
      <c r="CD84" s="231">
        <v>30</v>
      </c>
      <c r="CE84" s="231">
        <v>2</v>
      </c>
      <c r="CF84" s="231">
        <v>26</v>
      </c>
      <c r="CG84" s="231">
        <v>17</v>
      </c>
      <c r="CH84" s="231">
        <v>27</v>
      </c>
      <c r="CI84" s="240">
        <v>-232</v>
      </c>
      <c r="CJ84" s="231">
        <v>66</v>
      </c>
      <c r="CK84" t="s">
        <v>0</v>
      </c>
      <c r="CM84" s="11"/>
      <c r="CN84" s="229"/>
      <c r="CO84" s="229"/>
      <c r="CP84" s="229"/>
      <c r="CQ84" s="229"/>
      <c r="CR84" s="229"/>
      <c r="CS84" s="229"/>
      <c r="CT84" s="229"/>
      <c r="CU84" s="240"/>
      <c r="CV84" s="236"/>
      <c r="CX84" s="11"/>
      <c r="CY84" s="229"/>
      <c r="CZ84" s="229"/>
      <c r="DA84" s="229"/>
      <c r="DB84" s="229"/>
      <c r="DC84" s="229"/>
      <c r="DD84" s="229"/>
      <c r="DE84" s="229"/>
      <c r="DF84" s="240"/>
      <c r="DG84" s="229"/>
      <c r="DI84" s="11"/>
      <c r="DJ84" s="229"/>
      <c r="DK84" s="229"/>
      <c r="DL84" s="229"/>
      <c r="DM84" s="229"/>
      <c r="DN84" s="229"/>
      <c r="DO84" s="229"/>
      <c r="DP84" s="229"/>
      <c r="DQ84" s="240"/>
      <c r="DR84" s="229"/>
      <c r="DT84" s="11"/>
      <c r="DU84" s="229"/>
      <c r="DV84" s="229"/>
      <c r="DW84" s="229"/>
      <c r="DX84" s="229"/>
      <c r="DY84" s="229"/>
      <c r="DZ84" s="229"/>
      <c r="EA84" s="229"/>
      <c r="EB84" s="240"/>
      <c r="EC84" s="229"/>
      <c r="EE84" s="11"/>
      <c r="EF84" s="229"/>
      <c r="EG84" s="229"/>
      <c r="EH84" s="229"/>
      <c r="EI84" s="229"/>
      <c r="EJ84" s="229"/>
      <c r="EK84" s="229"/>
      <c r="EL84" s="229"/>
      <c r="EM84" s="240"/>
      <c r="EN84" s="229"/>
      <c r="EP84" s="11"/>
      <c r="EQ84" s="229"/>
      <c r="ER84" s="229"/>
      <c r="ES84" s="229"/>
      <c r="ET84" s="229"/>
      <c r="EU84" s="229"/>
      <c r="EV84" s="229"/>
      <c r="EW84" s="229"/>
      <c r="EX84" s="240"/>
      <c r="EY84" s="229"/>
      <c r="FA84" s="11"/>
      <c r="FB84" s="229"/>
      <c r="FC84" s="229"/>
      <c r="FD84" s="229"/>
      <c r="FE84" s="229"/>
      <c r="FF84" s="229"/>
      <c r="FG84" s="229"/>
      <c r="FH84" s="229"/>
      <c r="FI84" s="240"/>
      <c r="FJ84" s="229"/>
      <c r="FL84" s="11"/>
      <c r="FM84" s="229"/>
      <c r="FN84" s="229"/>
      <c r="FO84" s="229"/>
      <c r="FP84" s="229"/>
      <c r="FQ84" s="229"/>
      <c r="FR84" s="229"/>
      <c r="FS84" s="229"/>
      <c r="FT84" s="240"/>
      <c r="FU84" s="229"/>
      <c r="FX84" s="11"/>
      <c r="FY84" s="229"/>
      <c r="FZ84" s="229"/>
      <c r="GA84" s="229"/>
      <c r="GB84" s="229"/>
      <c r="GC84" s="229"/>
      <c r="GD84" s="229"/>
      <c r="GE84" s="229"/>
      <c r="GF84" s="240"/>
      <c r="GG84" s="236"/>
      <c r="GI84" s="11"/>
      <c r="GJ84" s="229"/>
      <c r="GK84" s="229"/>
      <c r="GL84" s="229"/>
      <c r="GM84" s="229"/>
      <c r="GN84" s="229"/>
      <c r="GO84" s="229"/>
      <c r="GP84" s="229"/>
      <c r="GQ84" s="240"/>
      <c r="GR84" s="229"/>
      <c r="GT84" s="11"/>
      <c r="GU84" s="229"/>
      <c r="GV84" s="229"/>
      <c r="GW84" s="229"/>
      <c r="GX84" s="229"/>
      <c r="GY84" s="229"/>
      <c r="GZ84" s="229"/>
      <c r="HA84" s="229"/>
      <c r="HB84" s="240"/>
      <c r="HC84" s="229"/>
      <c r="HE84" s="11"/>
      <c r="HF84" s="229"/>
      <c r="HG84" s="229"/>
      <c r="HH84" s="229"/>
      <c r="HI84" s="229"/>
      <c r="HJ84" s="229"/>
      <c r="HK84" s="229"/>
      <c r="HL84" s="229"/>
      <c r="HM84" s="240"/>
      <c r="HN84" s="229"/>
      <c r="HP84" s="11" t="s">
        <v>0</v>
      </c>
      <c r="HQ84" s="229"/>
      <c r="HR84" s="229"/>
      <c r="HS84" s="229"/>
      <c r="HT84" s="229"/>
      <c r="HU84" s="229"/>
      <c r="HV84" s="229"/>
      <c r="HW84" s="229"/>
      <c r="HX84" s="240"/>
      <c r="HY84" s="229"/>
      <c r="IA84" s="11"/>
      <c r="IB84" s="229"/>
      <c r="IC84" s="229"/>
      <c r="ID84" s="229"/>
      <c r="IE84" s="229"/>
      <c r="IF84" s="229"/>
      <c r="IG84" s="229"/>
      <c r="IH84" s="229"/>
      <c r="II84" s="240"/>
      <c r="IJ84" s="229"/>
      <c r="IL84" s="11"/>
      <c r="IM84" s="229"/>
      <c r="IN84" s="229"/>
      <c r="IO84" s="229"/>
      <c r="IP84" s="229"/>
      <c r="IQ84" s="229"/>
      <c r="IR84" s="229"/>
      <c r="IS84" s="229"/>
      <c r="IT84" s="240"/>
      <c r="IU84" s="229"/>
      <c r="IW84" s="11"/>
      <c r="IX84" s="229"/>
      <c r="IY84" s="229"/>
      <c r="IZ84" s="229"/>
      <c r="JA84" s="229"/>
      <c r="JB84" s="229"/>
      <c r="JC84" s="229"/>
      <c r="JD84" s="229"/>
      <c r="JE84" s="240"/>
      <c r="JF84" s="229"/>
    </row>
    <row r="85" spans="2:266" ht="15.75" thickBo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9"/>
      <c r="M85" s="11"/>
      <c r="N85" s="10"/>
      <c r="O85" s="10"/>
      <c r="P85" s="10"/>
      <c r="Q85" s="10"/>
      <c r="R85" s="10"/>
      <c r="S85" s="10"/>
      <c r="T85" s="10"/>
      <c r="U85" s="10"/>
      <c r="V85" s="9"/>
      <c r="X85" s="11"/>
      <c r="Y85" s="10"/>
      <c r="Z85" s="10"/>
      <c r="AA85" s="10"/>
      <c r="AB85" s="10"/>
      <c r="AC85" s="10"/>
      <c r="AD85" s="10"/>
      <c r="AE85" s="10"/>
      <c r="AF85" s="10"/>
      <c r="AG85" s="9"/>
      <c r="AI85" s="11"/>
      <c r="AJ85" s="10"/>
      <c r="AK85" s="10"/>
      <c r="AL85" s="10"/>
      <c r="AM85" s="10"/>
      <c r="AN85" s="10"/>
      <c r="AO85" s="10"/>
      <c r="AP85" s="10"/>
      <c r="AQ85" s="10"/>
      <c r="AR85" s="9"/>
      <c r="AT85" s="11"/>
      <c r="AU85" s="10"/>
      <c r="AV85" s="10"/>
      <c r="AW85" s="10"/>
      <c r="AX85" s="10"/>
      <c r="AY85" s="10"/>
      <c r="AZ85" s="10"/>
      <c r="BA85" s="10"/>
      <c r="BB85" s="10"/>
      <c r="BC85" s="9"/>
      <c r="BE85" s="11"/>
      <c r="BF85" s="10"/>
      <c r="BG85" s="10"/>
      <c r="BH85" s="10"/>
      <c r="BI85" s="10"/>
      <c r="BJ85" s="10"/>
      <c r="BK85" s="10"/>
      <c r="BL85" s="10"/>
      <c r="BM85" s="10"/>
      <c r="BN85" s="9"/>
      <c r="BP85" s="11"/>
      <c r="BQ85" s="10"/>
      <c r="BR85" s="10"/>
      <c r="BS85" s="10"/>
      <c r="BT85" s="10"/>
      <c r="BU85" s="10"/>
      <c r="BV85" s="10"/>
      <c r="BW85" s="10"/>
      <c r="BX85" s="10"/>
      <c r="BY85" s="9"/>
      <c r="CA85" s="11"/>
      <c r="CB85" s="10"/>
      <c r="CC85" s="10"/>
      <c r="CD85" s="10"/>
      <c r="CE85" s="10"/>
      <c r="CF85" s="10"/>
      <c r="CG85" s="10"/>
      <c r="CH85" s="10"/>
      <c r="CI85" s="10"/>
      <c r="CJ85" s="9"/>
      <c r="CM85" s="11"/>
      <c r="CN85" s="10"/>
      <c r="CO85" s="10"/>
      <c r="CP85" s="10"/>
      <c r="CQ85" s="10"/>
      <c r="CR85" s="10"/>
      <c r="CS85" s="10"/>
      <c r="CT85" s="10"/>
      <c r="CU85" s="10"/>
      <c r="CV85" s="9"/>
      <c r="CX85" s="11"/>
      <c r="CY85" s="10"/>
      <c r="CZ85" s="10"/>
      <c r="DA85" s="10"/>
      <c r="DB85" s="10"/>
      <c r="DC85" s="10"/>
      <c r="DD85" s="10"/>
      <c r="DE85" s="10"/>
      <c r="DF85" s="10"/>
      <c r="DG85" s="9"/>
      <c r="DI85" s="11"/>
      <c r="DJ85" s="10"/>
      <c r="DK85" s="10"/>
      <c r="DL85" s="10"/>
      <c r="DM85" s="10"/>
      <c r="DN85" s="10"/>
      <c r="DO85" s="10"/>
      <c r="DP85" s="10"/>
      <c r="DQ85" s="10"/>
      <c r="DR85" s="9"/>
      <c r="DT85" s="11"/>
      <c r="DU85" s="10"/>
      <c r="DV85" s="10"/>
      <c r="DW85" s="10"/>
      <c r="DX85" s="10"/>
      <c r="DY85" s="10"/>
      <c r="DZ85" s="10"/>
      <c r="EA85" s="10"/>
      <c r="EB85" s="10"/>
      <c r="EC85" s="9"/>
      <c r="EE85" s="11"/>
      <c r="EF85" s="10"/>
      <c r="EG85" s="10"/>
      <c r="EH85" s="10"/>
      <c r="EI85" s="10"/>
      <c r="EJ85" s="10"/>
      <c r="EK85" s="10"/>
      <c r="EL85" s="10"/>
      <c r="EM85" s="10"/>
      <c r="EN85" s="9"/>
      <c r="EP85" s="11"/>
      <c r="EQ85" s="10"/>
      <c r="ER85" s="10"/>
      <c r="ES85" s="10"/>
      <c r="ET85" s="10"/>
      <c r="EU85" s="10"/>
      <c r="EV85" s="10"/>
      <c r="EW85" s="10"/>
      <c r="EX85" s="10"/>
      <c r="EY85" s="9"/>
      <c r="FA85" s="11"/>
      <c r="FB85" s="10"/>
      <c r="FC85" s="10"/>
      <c r="FD85" s="10"/>
      <c r="FE85" s="10"/>
      <c r="FF85" s="10"/>
      <c r="FG85" s="10"/>
      <c r="FH85" s="10"/>
      <c r="FI85" s="10"/>
      <c r="FJ85" s="9"/>
      <c r="FL85" s="11"/>
      <c r="FM85" s="10"/>
      <c r="FN85" s="10"/>
      <c r="FO85" s="10"/>
      <c r="FP85" s="10"/>
      <c r="FQ85" s="10"/>
      <c r="FR85" s="10"/>
      <c r="FS85" s="10"/>
      <c r="FT85" s="10"/>
      <c r="FU85" s="9"/>
      <c r="FX85" s="11"/>
      <c r="FY85" s="10"/>
      <c r="FZ85" s="10"/>
      <c r="GA85" s="10"/>
      <c r="GB85" s="10"/>
      <c r="GC85" s="10"/>
      <c r="GD85" s="10"/>
      <c r="GE85" s="10"/>
      <c r="GF85" s="10"/>
      <c r="GG85" s="9"/>
      <c r="GI85" s="11"/>
      <c r="GJ85" s="10"/>
      <c r="GK85" s="10"/>
      <c r="GL85" s="10"/>
      <c r="GM85" s="10"/>
      <c r="GN85" s="10"/>
      <c r="GO85" s="10"/>
      <c r="GP85" s="10"/>
      <c r="GQ85" s="10"/>
      <c r="GR85" s="9"/>
      <c r="GT85" s="11"/>
      <c r="GU85" s="10"/>
      <c r="GV85" s="10"/>
      <c r="GW85" s="10"/>
      <c r="GX85" s="10"/>
      <c r="GY85" s="10"/>
      <c r="GZ85" s="10"/>
      <c r="HA85" s="10"/>
      <c r="HB85" s="10"/>
      <c r="HC85" s="9"/>
      <c r="HE85" s="11"/>
      <c r="HF85" s="10"/>
      <c r="HG85" s="10"/>
      <c r="HH85" s="10"/>
      <c r="HI85" s="10"/>
      <c r="HJ85" s="10"/>
      <c r="HK85" s="10"/>
      <c r="HL85" s="10"/>
      <c r="HM85" s="10"/>
      <c r="HN85" s="9"/>
      <c r="HP85" s="11"/>
      <c r="HQ85" s="10"/>
      <c r="HR85" s="10"/>
      <c r="HS85" s="10"/>
      <c r="HT85" s="10"/>
      <c r="HU85" s="10"/>
      <c r="HV85" s="10"/>
      <c r="HW85" s="10"/>
      <c r="HX85" s="10"/>
      <c r="HY85" s="9"/>
      <c r="IA85" s="11"/>
      <c r="IB85" s="10"/>
      <c r="IC85" s="10"/>
      <c r="ID85" s="10"/>
      <c r="IE85" s="10"/>
      <c r="IF85" s="10"/>
      <c r="IG85" s="10"/>
      <c r="IH85" s="10"/>
      <c r="II85" s="10"/>
      <c r="IJ85" s="9"/>
      <c r="IL85" s="11"/>
      <c r="IM85" s="10"/>
      <c r="IN85" s="10"/>
      <c r="IO85" s="10"/>
      <c r="IP85" s="10"/>
      <c r="IQ85" s="10"/>
      <c r="IR85" s="10"/>
      <c r="IS85" s="10"/>
      <c r="IT85" s="10"/>
      <c r="IU85" s="9"/>
      <c r="IW85" s="11"/>
      <c r="IX85" s="10"/>
      <c r="IY85" s="10"/>
      <c r="IZ85" s="10"/>
      <c r="JA85" s="10"/>
      <c r="JB85" s="10"/>
      <c r="JC85" s="10"/>
      <c r="JD85" s="10"/>
      <c r="JE85" s="10"/>
      <c r="JF85" s="9"/>
    </row>
    <row r="86" spans="2:266" ht="15.75" thickBot="1" x14ac:dyDescent="0.3">
      <c r="B86" s="11"/>
      <c r="C86" s="27" t="s">
        <v>8</v>
      </c>
      <c r="D86" s="19" t="s">
        <v>7</v>
      </c>
      <c r="E86" s="18" t="s">
        <v>6</v>
      </c>
      <c r="F86" s="199" t="s">
        <v>31</v>
      </c>
      <c r="G86" s="17" t="s">
        <v>5</v>
      </c>
      <c r="H86" s="16" t="s">
        <v>4</v>
      </c>
      <c r="I86" s="14" t="s">
        <v>3</v>
      </c>
      <c r="J86" s="10"/>
      <c r="K86" s="228" t="s">
        <v>148</v>
      </c>
      <c r="M86" s="11"/>
      <c r="N86" s="21" t="s">
        <v>9</v>
      </c>
      <c r="O86" s="19" t="s">
        <v>7</v>
      </c>
      <c r="P86" s="18" t="s">
        <v>6</v>
      </c>
      <c r="Q86" s="199" t="s">
        <v>31</v>
      </c>
      <c r="R86" s="17" t="s">
        <v>5</v>
      </c>
      <c r="S86" s="16" t="s">
        <v>4</v>
      </c>
      <c r="T86" s="14" t="s">
        <v>3</v>
      </c>
      <c r="U86" s="10"/>
      <c r="V86" s="228" t="s">
        <v>142</v>
      </c>
      <c r="X86" s="11"/>
      <c r="Y86" s="21" t="s">
        <v>9</v>
      </c>
      <c r="Z86" s="27" t="s">
        <v>8</v>
      </c>
      <c r="AA86" s="18" t="s">
        <v>6</v>
      </c>
      <c r="AB86" s="199" t="s">
        <v>31</v>
      </c>
      <c r="AC86" s="17" t="s">
        <v>5</v>
      </c>
      <c r="AD86" s="16" t="s">
        <v>4</v>
      </c>
      <c r="AE86" s="14" t="s">
        <v>3</v>
      </c>
      <c r="AF86" s="10"/>
      <c r="AG86" s="228" t="s">
        <v>151</v>
      </c>
      <c r="AI86" s="11"/>
      <c r="AJ86" s="21" t="s">
        <v>9</v>
      </c>
      <c r="AK86" s="27" t="s">
        <v>8</v>
      </c>
      <c r="AL86" s="19" t="s">
        <v>7</v>
      </c>
      <c r="AM86" s="199" t="s">
        <v>31</v>
      </c>
      <c r="AN86" s="17" t="s">
        <v>5</v>
      </c>
      <c r="AO86" s="16" t="s">
        <v>4</v>
      </c>
      <c r="AP86" s="14" t="s">
        <v>3</v>
      </c>
      <c r="AQ86" s="10"/>
      <c r="AR86" s="228" t="s">
        <v>148</v>
      </c>
      <c r="AT86" s="11"/>
      <c r="AU86" s="21" t="s">
        <v>9</v>
      </c>
      <c r="AV86" s="27" t="s">
        <v>8</v>
      </c>
      <c r="AW86" s="19" t="s">
        <v>7</v>
      </c>
      <c r="AX86" s="18" t="s">
        <v>6</v>
      </c>
      <c r="AY86" s="17" t="s">
        <v>5</v>
      </c>
      <c r="AZ86" s="16" t="s">
        <v>4</v>
      </c>
      <c r="BA86" s="14" t="s">
        <v>3</v>
      </c>
      <c r="BB86" s="10"/>
      <c r="BC86" s="228" t="s">
        <v>151</v>
      </c>
      <c r="BE86" s="11"/>
      <c r="BF86" s="21" t="s">
        <v>9</v>
      </c>
      <c r="BG86" s="27" t="s">
        <v>8</v>
      </c>
      <c r="BH86" s="19" t="s">
        <v>7</v>
      </c>
      <c r="BI86" s="18" t="s">
        <v>6</v>
      </c>
      <c r="BJ86" s="199" t="s">
        <v>31</v>
      </c>
      <c r="BK86" s="16" t="s">
        <v>4</v>
      </c>
      <c r="BL86" s="14" t="s">
        <v>3</v>
      </c>
      <c r="BM86" s="10"/>
      <c r="BN86" s="228" t="s">
        <v>142</v>
      </c>
      <c r="BP86" s="11"/>
      <c r="BQ86" s="21" t="s">
        <v>9</v>
      </c>
      <c r="BR86" s="27" t="s">
        <v>8</v>
      </c>
      <c r="BS86" s="19" t="s">
        <v>7</v>
      </c>
      <c r="BT86" s="18" t="s">
        <v>6</v>
      </c>
      <c r="BU86" s="199" t="s">
        <v>31</v>
      </c>
      <c r="BV86" s="17" t="s">
        <v>5</v>
      </c>
      <c r="BW86" s="14" t="s">
        <v>3</v>
      </c>
      <c r="BX86" s="10"/>
      <c r="BY86" s="228" t="s">
        <v>145</v>
      </c>
      <c r="CA86" s="11"/>
      <c r="CB86" s="21" t="s">
        <v>9</v>
      </c>
      <c r="CC86" s="27" t="s">
        <v>8</v>
      </c>
      <c r="CD86" s="19" t="s">
        <v>7</v>
      </c>
      <c r="CE86" s="18" t="s">
        <v>6</v>
      </c>
      <c r="CF86" s="17" t="s">
        <v>5</v>
      </c>
      <c r="CG86" s="16" t="s">
        <v>4</v>
      </c>
      <c r="CH86" s="199" t="s">
        <v>31</v>
      </c>
      <c r="CI86" s="10"/>
      <c r="CJ86" s="228" t="s">
        <v>144</v>
      </c>
      <c r="CK86" t="s">
        <v>0</v>
      </c>
      <c r="CM86" s="11"/>
      <c r="CN86" s="27" t="s">
        <v>8</v>
      </c>
      <c r="CO86" s="19" t="s">
        <v>7</v>
      </c>
      <c r="CP86" s="18" t="s">
        <v>6</v>
      </c>
      <c r="CQ86" s="199" t="s">
        <v>31</v>
      </c>
      <c r="CR86" s="17" t="s">
        <v>5</v>
      </c>
      <c r="CS86" s="16" t="s">
        <v>4</v>
      </c>
      <c r="CT86" s="14" t="s">
        <v>3</v>
      </c>
      <c r="CU86" s="10"/>
      <c r="CV86" s="248"/>
      <c r="CX86" s="11"/>
      <c r="CY86" s="21" t="s">
        <v>9</v>
      </c>
      <c r="CZ86" s="19" t="s">
        <v>7</v>
      </c>
      <c r="DA86" s="18" t="s">
        <v>6</v>
      </c>
      <c r="DB86" s="199" t="s">
        <v>31</v>
      </c>
      <c r="DC86" s="17" t="s">
        <v>5</v>
      </c>
      <c r="DD86" s="16" t="s">
        <v>4</v>
      </c>
      <c r="DE86" s="14" t="s">
        <v>3</v>
      </c>
      <c r="DF86" s="10"/>
      <c r="DG86" s="248"/>
      <c r="DI86" s="11"/>
      <c r="DJ86" s="21" t="s">
        <v>9</v>
      </c>
      <c r="DK86" s="27" t="s">
        <v>8</v>
      </c>
      <c r="DL86" s="18" t="s">
        <v>6</v>
      </c>
      <c r="DM86" s="199" t="s">
        <v>31</v>
      </c>
      <c r="DN86" s="17" t="s">
        <v>5</v>
      </c>
      <c r="DO86" s="16" t="s">
        <v>4</v>
      </c>
      <c r="DP86" s="14" t="s">
        <v>3</v>
      </c>
      <c r="DQ86" s="10"/>
      <c r="DR86" s="248"/>
      <c r="DT86" s="11"/>
      <c r="DU86" s="21" t="s">
        <v>9</v>
      </c>
      <c r="DV86" s="27" t="s">
        <v>8</v>
      </c>
      <c r="DW86" s="19" t="s">
        <v>7</v>
      </c>
      <c r="DX86" s="199" t="s">
        <v>31</v>
      </c>
      <c r="DY86" s="17" t="s">
        <v>5</v>
      </c>
      <c r="DZ86" s="16" t="s">
        <v>4</v>
      </c>
      <c r="EA86" s="14" t="s">
        <v>3</v>
      </c>
      <c r="EB86" s="10"/>
      <c r="EC86" s="248"/>
      <c r="EE86" s="11"/>
      <c r="EF86" s="21" t="s">
        <v>9</v>
      </c>
      <c r="EG86" s="27" t="s">
        <v>8</v>
      </c>
      <c r="EH86" s="19" t="s">
        <v>7</v>
      </c>
      <c r="EI86" s="18" t="s">
        <v>6</v>
      </c>
      <c r="EJ86" s="17" t="s">
        <v>5</v>
      </c>
      <c r="EK86" s="16" t="s">
        <v>4</v>
      </c>
      <c r="EL86" s="14" t="s">
        <v>3</v>
      </c>
      <c r="EM86" s="10"/>
      <c r="EN86" s="248"/>
      <c r="EP86" s="11"/>
      <c r="EQ86" s="21" t="s">
        <v>9</v>
      </c>
      <c r="ER86" s="27" t="s">
        <v>8</v>
      </c>
      <c r="ES86" s="19" t="s">
        <v>7</v>
      </c>
      <c r="ET86" s="18" t="s">
        <v>6</v>
      </c>
      <c r="EU86" s="199" t="s">
        <v>31</v>
      </c>
      <c r="EV86" s="16" t="s">
        <v>4</v>
      </c>
      <c r="EW86" s="14" t="s">
        <v>3</v>
      </c>
      <c r="EX86" s="10"/>
      <c r="EY86" s="248"/>
      <c r="FA86" s="11"/>
      <c r="FB86" s="21" t="s">
        <v>9</v>
      </c>
      <c r="FC86" s="27" t="s">
        <v>8</v>
      </c>
      <c r="FD86" s="19" t="s">
        <v>7</v>
      </c>
      <c r="FE86" s="18" t="s">
        <v>6</v>
      </c>
      <c r="FF86" s="199" t="s">
        <v>31</v>
      </c>
      <c r="FG86" s="17" t="s">
        <v>5</v>
      </c>
      <c r="FH86" s="14" t="s">
        <v>3</v>
      </c>
      <c r="FI86" s="10"/>
      <c r="FJ86" s="248"/>
      <c r="FL86" s="11"/>
      <c r="FM86" s="21" t="s">
        <v>9</v>
      </c>
      <c r="FN86" s="27" t="s">
        <v>8</v>
      </c>
      <c r="FO86" s="19" t="s">
        <v>7</v>
      </c>
      <c r="FP86" s="18" t="s">
        <v>6</v>
      </c>
      <c r="FQ86" s="17" t="s">
        <v>5</v>
      </c>
      <c r="FR86" s="16" t="s">
        <v>4</v>
      </c>
      <c r="FS86" s="199" t="s">
        <v>31</v>
      </c>
      <c r="FT86" s="10"/>
      <c r="FU86" s="248"/>
      <c r="FX86" s="11"/>
      <c r="FY86" s="27" t="s">
        <v>8</v>
      </c>
      <c r="FZ86" s="19" t="s">
        <v>7</v>
      </c>
      <c r="GA86" s="18" t="s">
        <v>6</v>
      </c>
      <c r="GB86" s="199" t="s">
        <v>31</v>
      </c>
      <c r="GC86" s="17" t="s">
        <v>5</v>
      </c>
      <c r="GD86" s="16" t="s">
        <v>4</v>
      </c>
      <c r="GE86" s="14" t="s">
        <v>3</v>
      </c>
      <c r="GF86" s="10"/>
      <c r="GG86" s="248"/>
      <c r="GI86" s="11"/>
      <c r="GJ86" s="21" t="s">
        <v>9</v>
      </c>
      <c r="GK86" s="19" t="s">
        <v>7</v>
      </c>
      <c r="GL86" s="18" t="s">
        <v>6</v>
      </c>
      <c r="GM86" s="199" t="s">
        <v>31</v>
      </c>
      <c r="GN86" s="17" t="s">
        <v>5</v>
      </c>
      <c r="GO86" s="16" t="s">
        <v>4</v>
      </c>
      <c r="GP86" s="14" t="s">
        <v>3</v>
      </c>
      <c r="GQ86" s="10"/>
      <c r="GR86" s="248"/>
      <c r="GT86" s="11"/>
      <c r="GU86" s="21" t="s">
        <v>9</v>
      </c>
      <c r="GV86" s="27" t="s">
        <v>8</v>
      </c>
      <c r="GW86" s="18" t="s">
        <v>6</v>
      </c>
      <c r="GX86" s="199" t="s">
        <v>31</v>
      </c>
      <c r="GY86" s="17" t="s">
        <v>5</v>
      </c>
      <c r="GZ86" s="16" t="s">
        <v>4</v>
      </c>
      <c r="HA86" s="14" t="s">
        <v>3</v>
      </c>
      <c r="HB86" s="10"/>
      <c r="HC86" s="248"/>
      <c r="HE86" s="11"/>
      <c r="HF86" s="21" t="s">
        <v>9</v>
      </c>
      <c r="HG86" s="27" t="s">
        <v>8</v>
      </c>
      <c r="HH86" s="19" t="s">
        <v>7</v>
      </c>
      <c r="HI86" s="199" t="s">
        <v>31</v>
      </c>
      <c r="HJ86" s="17" t="s">
        <v>5</v>
      </c>
      <c r="HK86" s="16" t="s">
        <v>4</v>
      </c>
      <c r="HL86" s="14" t="s">
        <v>3</v>
      </c>
      <c r="HM86" s="10"/>
      <c r="HN86" s="248"/>
      <c r="HP86" s="11"/>
      <c r="HQ86" s="21" t="s">
        <v>9</v>
      </c>
      <c r="HR86" s="27" t="s">
        <v>8</v>
      </c>
      <c r="HS86" s="19" t="s">
        <v>7</v>
      </c>
      <c r="HT86" s="18" t="s">
        <v>6</v>
      </c>
      <c r="HU86" s="17" t="s">
        <v>5</v>
      </c>
      <c r="HV86" s="16" t="s">
        <v>4</v>
      </c>
      <c r="HW86" s="14" t="s">
        <v>3</v>
      </c>
      <c r="HX86" s="10"/>
      <c r="HY86" s="248"/>
      <c r="IA86" s="11"/>
      <c r="IB86" s="21" t="s">
        <v>9</v>
      </c>
      <c r="IC86" s="27" t="s">
        <v>8</v>
      </c>
      <c r="ID86" s="19" t="s">
        <v>7</v>
      </c>
      <c r="IE86" s="18" t="s">
        <v>6</v>
      </c>
      <c r="IF86" s="199" t="s">
        <v>31</v>
      </c>
      <c r="IG86" s="16" t="s">
        <v>4</v>
      </c>
      <c r="IH86" s="14" t="s">
        <v>3</v>
      </c>
      <c r="II86" s="10"/>
      <c r="IJ86" s="248"/>
      <c r="IL86" s="11"/>
      <c r="IM86" s="21" t="s">
        <v>9</v>
      </c>
      <c r="IN86" s="27" t="s">
        <v>8</v>
      </c>
      <c r="IO86" s="19" t="s">
        <v>7</v>
      </c>
      <c r="IP86" s="18" t="s">
        <v>6</v>
      </c>
      <c r="IQ86" s="199" t="s">
        <v>31</v>
      </c>
      <c r="IR86" s="17" t="s">
        <v>5</v>
      </c>
      <c r="IS86" s="14" t="s">
        <v>3</v>
      </c>
      <c r="IT86" s="10"/>
      <c r="IU86" s="248"/>
      <c r="IW86" s="11"/>
      <c r="IX86" s="21" t="s">
        <v>9</v>
      </c>
      <c r="IY86" s="27" t="s">
        <v>8</v>
      </c>
      <c r="IZ86" s="19" t="s">
        <v>7</v>
      </c>
      <c r="JA86" s="18" t="s">
        <v>6</v>
      </c>
      <c r="JB86" s="17" t="s">
        <v>5</v>
      </c>
      <c r="JC86" s="16" t="s">
        <v>4</v>
      </c>
      <c r="JD86" s="199" t="s">
        <v>31</v>
      </c>
      <c r="JE86" s="10"/>
      <c r="JF86" s="248"/>
    </row>
    <row r="87" spans="2:266" ht="15.75" thickBot="1" x14ac:dyDescent="0.3">
      <c r="B87" s="22" t="s">
        <v>272</v>
      </c>
      <c r="C87" s="146" t="s">
        <v>9</v>
      </c>
      <c r="D87" s="146" t="s">
        <v>9</v>
      </c>
      <c r="E87" s="146" t="s">
        <v>9</v>
      </c>
      <c r="F87" s="146" t="s">
        <v>9</v>
      </c>
      <c r="G87" s="146" t="s">
        <v>9</v>
      </c>
      <c r="H87" s="146" t="s">
        <v>9</v>
      </c>
      <c r="I87" s="146" t="s">
        <v>9</v>
      </c>
      <c r="J87" s="10"/>
      <c r="K87" s="234" t="s">
        <v>9</v>
      </c>
      <c r="M87" s="22" t="s">
        <v>272</v>
      </c>
      <c r="N87" s="145" t="s">
        <v>8</v>
      </c>
      <c r="O87" s="145" t="s">
        <v>8</v>
      </c>
      <c r="P87" s="145" t="s">
        <v>8</v>
      </c>
      <c r="Q87" s="145" t="s">
        <v>8</v>
      </c>
      <c r="R87" s="145" t="s">
        <v>8</v>
      </c>
      <c r="S87" s="145" t="s">
        <v>8</v>
      </c>
      <c r="T87" s="145" t="s">
        <v>8</v>
      </c>
      <c r="U87" s="10"/>
      <c r="V87" s="145" t="s">
        <v>8</v>
      </c>
      <c r="X87" s="22" t="s">
        <v>272</v>
      </c>
      <c r="Y87" s="149" t="s">
        <v>7</v>
      </c>
      <c r="Z87" s="149" t="s">
        <v>7</v>
      </c>
      <c r="AA87" s="149" t="s">
        <v>7</v>
      </c>
      <c r="AB87" s="149" t="s">
        <v>7</v>
      </c>
      <c r="AC87" s="149" t="s">
        <v>7</v>
      </c>
      <c r="AD87" s="149" t="s">
        <v>7</v>
      </c>
      <c r="AE87" s="144" t="s">
        <v>7</v>
      </c>
      <c r="AF87" s="10"/>
      <c r="AG87" s="144" t="s">
        <v>7</v>
      </c>
      <c r="AI87" s="22" t="s">
        <v>272</v>
      </c>
      <c r="AJ87" s="195" t="s">
        <v>6</v>
      </c>
      <c r="AK87" s="195" t="s">
        <v>6</v>
      </c>
      <c r="AL87" s="195" t="s">
        <v>6</v>
      </c>
      <c r="AM87" s="195" t="s">
        <v>6</v>
      </c>
      <c r="AN87" s="195" t="s">
        <v>6</v>
      </c>
      <c r="AO87" s="195" t="s">
        <v>6</v>
      </c>
      <c r="AP87" s="195" t="s">
        <v>6</v>
      </c>
      <c r="AQ87" s="10"/>
      <c r="AR87" s="195" t="s">
        <v>6</v>
      </c>
      <c r="AT87" s="22" t="s">
        <v>272</v>
      </c>
      <c r="AU87" s="197" t="s">
        <v>31</v>
      </c>
      <c r="AV87" s="197" t="s">
        <v>31</v>
      </c>
      <c r="AW87" s="197" t="s">
        <v>31</v>
      </c>
      <c r="AX87" s="197" t="s">
        <v>31</v>
      </c>
      <c r="AY87" s="197" t="s">
        <v>31</v>
      </c>
      <c r="AZ87" s="197" t="s">
        <v>31</v>
      </c>
      <c r="BA87" s="197" t="s">
        <v>31</v>
      </c>
      <c r="BB87" s="10"/>
      <c r="BC87" s="197" t="s">
        <v>31</v>
      </c>
      <c r="BE87" s="22" t="s">
        <v>272</v>
      </c>
      <c r="BF87" s="155" t="s">
        <v>134</v>
      </c>
      <c r="BG87" s="155" t="s">
        <v>134</v>
      </c>
      <c r="BH87" s="155" t="s">
        <v>134</v>
      </c>
      <c r="BI87" s="155" t="s">
        <v>134</v>
      </c>
      <c r="BJ87" s="155" t="s">
        <v>134</v>
      </c>
      <c r="BK87" s="155" t="s">
        <v>134</v>
      </c>
      <c r="BL87" s="155" t="s">
        <v>134</v>
      </c>
      <c r="BM87" s="10"/>
      <c r="BN87" s="155" t="s">
        <v>134</v>
      </c>
      <c r="BP87" s="22" t="s">
        <v>272</v>
      </c>
      <c r="BQ87" s="150" t="s">
        <v>4</v>
      </c>
      <c r="BR87" s="150" t="s">
        <v>4</v>
      </c>
      <c r="BS87" s="150" t="s">
        <v>4</v>
      </c>
      <c r="BT87" s="150" t="s">
        <v>4</v>
      </c>
      <c r="BU87" s="150" t="s">
        <v>4</v>
      </c>
      <c r="BV87" s="150" t="s">
        <v>4</v>
      </c>
      <c r="BW87" s="150" t="s">
        <v>4</v>
      </c>
      <c r="BX87" s="10"/>
      <c r="BY87" s="150" t="s">
        <v>4</v>
      </c>
      <c r="CA87" s="22" t="s">
        <v>272</v>
      </c>
      <c r="CB87" s="177" t="s">
        <v>3</v>
      </c>
      <c r="CC87" s="177" t="s">
        <v>3</v>
      </c>
      <c r="CD87" s="177" t="s">
        <v>3</v>
      </c>
      <c r="CE87" s="177" t="s">
        <v>3</v>
      </c>
      <c r="CF87" s="177" t="s">
        <v>3</v>
      </c>
      <c r="CG87" s="177" t="s">
        <v>3</v>
      </c>
      <c r="CH87" s="177" t="s">
        <v>3</v>
      </c>
      <c r="CI87" s="10"/>
      <c r="CJ87" s="177" t="s">
        <v>3</v>
      </c>
      <c r="CK87" t="s">
        <v>0</v>
      </c>
      <c r="CM87" s="22" t="s">
        <v>353</v>
      </c>
      <c r="CN87" s="146" t="s">
        <v>9</v>
      </c>
      <c r="CO87" s="146" t="s">
        <v>9</v>
      </c>
      <c r="CP87" s="146" t="s">
        <v>9</v>
      </c>
      <c r="CQ87" s="146" t="s">
        <v>9</v>
      </c>
      <c r="CR87" s="146" t="s">
        <v>9</v>
      </c>
      <c r="CS87" s="146" t="s">
        <v>9</v>
      </c>
      <c r="CT87" s="146" t="s">
        <v>9</v>
      </c>
      <c r="CU87" s="10"/>
      <c r="CV87" s="234" t="s">
        <v>9</v>
      </c>
      <c r="CX87" s="22" t="s">
        <v>353</v>
      </c>
      <c r="CY87" s="145" t="s">
        <v>8</v>
      </c>
      <c r="CZ87" s="145" t="s">
        <v>8</v>
      </c>
      <c r="DA87" s="145" t="s">
        <v>8</v>
      </c>
      <c r="DB87" s="145" t="s">
        <v>8</v>
      </c>
      <c r="DC87" s="145" t="s">
        <v>8</v>
      </c>
      <c r="DD87" s="145" t="s">
        <v>8</v>
      </c>
      <c r="DE87" s="145" t="s">
        <v>8</v>
      </c>
      <c r="DF87" s="10"/>
      <c r="DG87" s="145" t="s">
        <v>8</v>
      </c>
      <c r="DI87" s="22" t="s">
        <v>353</v>
      </c>
      <c r="DJ87" s="149" t="s">
        <v>7</v>
      </c>
      <c r="DK87" s="149" t="s">
        <v>7</v>
      </c>
      <c r="DL87" s="149" t="s">
        <v>7</v>
      </c>
      <c r="DM87" s="149" t="s">
        <v>7</v>
      </c>
      <c r="DN87" s="149" t="s">
        <v>7</v>
      </c>
      <c r="DO87" s="149" t="s">
        <v>7</v>
      </c>
      <c r="DP87" s="144" t="s">
        <v>7</v>
      </c>
      <c r="DQ87" s="10"/>
      <c r="DR87" s="144" t="s">
        <v>7</v>
      </c>
      <c r="DT87" s="22" t="s">
        <v>353</v>
      </c>
      <c r="DU87" s="195" t="s">
        <v>6</v>
      </c>
      <c r="DV87" s="195" t="s">
        <v>6</v>
      </c>
      <c r="DW87" s="195" t="s">
        <v>6</v>
      </c>
      <c r="DX87" s="195" t="s">
        <v>6</v>
      </c>
      <c r="DY87" s="195" t="s">
        <v>6</v>
      </c>
      <c r="DZ87" s="195" t="s">
        <v>6</v>
      </c>
      <c r="EA87" s="195" t="s">
        <v>6</v>
      </c>
      <c r="EB87" s="10"/>
      <c r="EC87" s="195" t="s">
        <v>6</v>
      </c>
      <c r="EE87" s="22" t="s">
        <v>353</v>
      </c>
      <c r="EF87" s="197" t="s">
        <v>31</v>
      </c>
      <c r="EG87" s="197" t="s">
        <v>31</v>
      </c>
      <c r="EH87" s="197" t="s">
        <v>31</v>
      </c>
      <c r="EI87" s="197" t="s">
        <v>31</v>
      </c>
      <c r="EJ87" s="197" t="s">
        <v>31</v>
      </c>
      <c r="EK87" s="197" t="s">
        <v>31</v>
      </c>
      <c r="EL87" s="197" t="s">
        <v>31</v>
      </c>
      <c r="EM87" s="10"/>
      <c r="EN87" s="197" t="s">
        <v>31</v>
      </c>
      <c r="EP87" s="22" t="s">
        <v>353</v>
      </c>
      <c r="EQ87" s="155" t="s">
        <v>134</v>
      </c>
      <c r="ER87" s="155" t="s">
        <v>134</v>
      </c>
      <c r="ES87" s="155" t="s">
        <v>134</v>
      </c>
      <c r="ET87" s="155" t="s">
        <v>134</v>
      </c>
      <c r="EU87" s="155" t="s">
        <v>134</v>
      </c>
      <c r="EV87" s="155" t="s">
        <v>134</v>
      </c>
      <c r="EW87" s="155" t="s">
        <v>134</v>
      </c>
      <c r="EX87" s="10"/>
      <c r="EY87" s="155" t="s">
        <v>134</v>
      </c>
      <c r="FA87" s="22" t="s">
        <v>353</v>
      </c>
      <c r="FB87" s="150" t="s">
        <v>4</v>
      </c>
      <c r="FC87" s="150" t="s">
        <v>4</v>
      </c>
      <c r="FD87" s="150" t="s">
        <v>4</v>
      </c>
      <c r="FE87" s="150" t="s">
        <v>4</v>
      </c>
      <c r="FF87" s="150" t="s">
        <v>4</v>
      </c>
      <c r="FG87" s="150" t="s">
        <v>4</v>
      </c>
      <c r="FH87" s="150" t="s">
        <v>4</v>
      </c>
      <c r="FI87" s="10"/>
      <c r="FJ87" s="150" t="s">
        <v>4</v>
      </c>
      <c r="FL87" s="22" t="s">
        <v>353</v>
      </c>
      <c r="FM87" s="177" t="s">
        <v>3</v>
      </c>
      <c r="FN87" s="177" t="s">
        <v>3</v>
      </c>
      <c r="FO87" s="177" t="s">
        <v>3</v>
      </c>
      <c r="FP87" s="177" t="s">
        <v>3</v>
      </c>
      <c r="FQ87" s="177" t="s">
        <v>3</v>
      </c>
      <c r="FR87" s="177" t="s">
        <v>3</v>
      </c>
      <c r="FS87" s="177" t="s">
        <v>3</v>
      </c>
      <c r="FT87" s="10"/>
      <c r="FU87" s="177" t="s">
        <v>3</v>
      </c>
      <c r="FX87" s="22" t="s">
        <v>10</v>
      </c>
      <c r="FY87" s="146" t="s">
        <v>9</v>
      </c>
      <c r="FZ87" s="146" t="s">
        <v>9</v>
      </c>
      <c r="GA87" s="146" t="s">
        <v>9</v>
      </c>
      <c r="GB87" s="146" t="s">
        <v>9</v>
      </c>
      <c r="GC87" s="146" t="s">
        <v>9</v>
      </c>
      <c r="GD87" s="146" t="s">
        <v>9</v>
      </c>
      <c r="GE87" s="146" t="s">
        <v>9</v>
      </c>
      <c r="GF87" s="10"/>
      <c r="GG87" s="234" t="s">
        <v>9</v>
      </c>
      <c r="GI87" s="22" t="s">
        <v>10</v>
      </c>
      <c r="GJ87" s="145" t="s">
        <v>8</v>
      </c>
      <c r="GK87" s="145" t="s">
        <v>8</v>
      </c>
      <c r="GL87" s="145" t="s">
        <v>8</v>
      </c>
      <c r="GM87" s="145" t="s">
        <v>8</v>
      </c>
      <c r="GN87" s="145" t="s">
        <v>8</v>
      </c>
      <c r="GO87" s="145" t="s">
        <v>8</v>
      </c>
      <c r="GP87" s="145" t="s">
        <v>8</v>
      </c>
      <c r="GQ87" s="10"/>
      <c r="GR87" s="145" t="s">
        <v>8</v>
      </c>
      <c r="GT87" s="22" t="s">
        <v>10</v>
      </c>
      <c r="GU87" s="149" t="s">
        <v>7</v>
      </c>
      <c r="GV87" s="149" t="s">
        <v>7</v>
      </c>
      <c r="GW87" s="149" t="s">
        <v>7</v>
      </c>
      <c r="GX87" s="149" t="s">
        <v>7</v>
      </c>
      <c r="GY87" s="149" t="s">
        <v>7</v>
      </c>
      <c r="GZ87" s="149" t="s">
        <v>7</v>
      </c>
      <c r="HA87" s="144" t="s">
        <v>7</v>
      </c>
      <c r="HB87" s="10"/>
      <c r="HC87" s="144" t="s">
        <v>7</v>
      </c>
      <c r="HE87" s="22" t="s">
        <v>10</v>
      </c>
      <c r="HF87" s="195" t="s">
        <v>6</v>
      </c>
      <c r="HG87" s="195" t="s">
        <v>6</v>
      </c>
      <c r="HH87" s="195" t="s">
        <v>6</v>
      </c>
      <c r="HI87" s="195" t="s">
        <v>6</v>
      </c>
      <c r="HJ87" s="195" t="s">
        <v>6</v>
      </c>
      <c r="HK87" s="195" t="s">
        <v>6</v>
      </c>
      <c r="HL87" s="195" t="s">
        <v>6</v>
      </c>
      <c r="HM87" s="10"/>
      <c r="HN87" s="195" t="s">
        <v>6</v>
      </c>
      <c r="HP87" s="22" t="s">
        <v>10</v>
      </c>
      <c r="HQ87" s="197" t="s">
        <v>31</v>
      </c>
      <c r="HR87" s="197" t="s">
        <v>31</v>
      </c>
      <c r="HS87" s="197" t="s">
        <v>31</v>
      </c>
      <c r="HT87" s="197" t="s">
        <v>31</v>
      </c>
      <c r="HU87" s="197" t="s">
        <v>31</v>
      </c>
      <c r="HV87" s="197" t="s">
        <v>31</v>
      </c>
      <c r="HW87" s="197" t="s">
        <v>31</v>
      </c>
      <c r="HX87" s="10"/>
      <c r="HY87" s="197" t="s">
        <v>31</v>
      </c>
      <c r="IA87" s="22" t="s">
        <v>10</v>
      </c>
      <c r="IB87" s="155" t="s">
        <v>134</v>
      </c>
      <c r="IC87" s="155" t="s">
        <v>134</v>
      </c>
      <c r="ID87" s="155" t="s">
        <v>134</v>
      </c>
      <c r="IE87" s="155" t="s">
        <v>134</v>
      </c>
      <c r="IF87" s="155" t="s">
        <v>134</v>
      </c>
      <c r="IG87" s="155" t="s">
        <v>134</v>
      </c>
      <c r="IH87" s="155" t="s">
        <v>134</v>
      </c>
      <c r="II87" s="10"/>
      <c r="IJ87" s="155" t="s">
        <v>134</v>
      </c>
      <c r="IL87" s="22" t="s">
        <v>10</v>
      </c>
      <c r="IM87" s="150" t="s">
        <v>4</v>
      </c>
      <c r="IN87" s="150" t="s">
        <v>4</v>
      </c>
      <c r="IO87" s="150" t="s">
        <v>4</v>
      </c>
      <c r="IP87" s="150" t="s">
        <v>4</v>
      </c>
      <c r="IQ87" s="150" t="s">
        <v>4</v>
      </c>
      <c r="IR87" s="150" t="s">
        <v>4</v>
      </c>
      <c r="IS87" s="150" t="s">
        <v>4</v>
      </c>
      <c r="IT87" s="10"/>
      <c r="IU87" s="150" t="s">
        <v>4</v>
      </c>
      <c r="IW87" s="22" t="s">
        <v>10</v>
      </c>
      <c r="IX87" s="177" t="s">
        <v>3</v>
      </c>
      <c r="IY87" s="177" t="s">
        <v>3</v>
      </c>
      <c r="IZ87" s="177" t="s">
        <v>3</v>
      </c>
      <c r="JA87" s="177" t="s">
        <v>3</v>
      </c>
      <c r="JB87" s="177" t="s">
        <v>3</v>
      </c>
      <c r="JC87" s="177" t="s">
        <v>3</v>
      </c>
      <c r="JD87" s="177" t="s">
        <v>3</v>
      </c>
      <c r="JE87" s="10"/>
      <c r="JF87" s="177" t="s">
        <v>3</v>
      </c>
    </row>
    <row r="88" spans="2:266" ht="15.75" thickBot="1" x14ac:dyDescent="0.3">
      <c r="B88" s="8"/>
      <c r="C88" s="143">
        <v>20</v>
      </c>
      <c r="D88" s="143">
        <v>33</v>
      </c>
      <c r="E88" s="143">
        <v>11</v>
      </c>
      <c r="F88" s="231">
        <v>18</v>
      </c>
      <c r="G88" s="231">
        <v>0</v>
      </c>
      <c r="H88" s="143">
        <v>3</v>
      </c>
      <c r="I88" s="143">
        <v>10</v>
      </c>
      <c r="J88" s="240">
        <v>-867</v>
      </c>
      <c r="K88" s="237">
        <v>59</v>
      </c>
      <c r="L88" t="s">
        <v>0</v>
      </c>
      <c r="M88" s="8"/>
      <c r="N88" s="231">
        <v>20</v>
      </c>
      <c r="O88" s="143">
        <v>11</v>
      </c>
      <c r="P88" s="231">
        <v>7</v>
      </c>
      <c r="Q88" s="231">
        <v>40</v>
      </c>
      <c r="R88" s="231">
        <v>24</v>
      </c>
      <c r="S88" s="231">
        <v>17</v>
      </c>
      <c r="T88" s="231">
        <v>17</v>
      </c>
      <c r="U88" s="240">
        <v>-210</v>
      </c>
      <c r="V88" s="231">
        <v>114</v>
      </c>
      <c r="W88" t="s">
        <v>0</v>
      </c>
      <c r="X88" s="8"/>
      <c r="Y88" s="231">
        <v>33</v>
      </c>
      <c r="Z88" s="231">
        <v>11</v>
      </c>
      <c r="AA88" s="231">
        <v>20</v>
      </c>
      <c r="AB88" s="231">
        <v>58</v>
      </c>
      <c r="AC88" s="231">
        <v>53</v>
      </c>
      <c r="AD88" s="231">
        <v>55</v>
      </c>
      <c r="AE88" s="231">
        <v>38</v>
      </c>
      <c r="AF88" s="240">
        <v>1010</v>
      </c>
      <c r="AG88" s="231">
        <v>268</v>
      </c>
      <c r="AH88" t="s">
        <v>0</v>
      </c>
      <c r="AI88" s="8"/>
      <c r="AJ88" s="231">
        <v>11</v>
      </c>
      <c r="AK88" s="143">
        <v>7</v>
      </c>
      <c r="AL88" s="143">
        <v>20</v>
      </c>
      <c r="AM88" s="231">
        <v>33</v>
      </c>
      <c r="AN88" s="231">
        <v>6</v>
      </c>
      <c r="AO88" s="231">
        <v>3</v>
      </c>
      <c r="AP88" s="231">
        <v>4</v>
      </c>
      <c r="AQ88" s="240">
        <v>96</v>
      </c>
      <c r="AR88" s="231">
        <v>30</v>
      </c>
      <c r="AS88" t="s">
        <v>0</v>
      </c>
      <c r="AT88" s="8"/>
      <c r="AU88" s="143">
        <v>18</v>
      </c>
      <c r="AV88" s="143">
        <v>40</v>
      </c>
      <c r="AW88" s="143">
        <v>58</v>
      </c>
      <c r="AX88" s="143">
        <v>33</v>
      </c>
      <c r="AY88" s="143">
        <v>12</v>
      </c>
      <c r="AZ88" s="143">
        <v>14</v>
      </c>
      <c r="BA88" s="143">
        <v>17</v>
      </c>
      <c r="BB88" s="240">
        <v>321</v>
      </c>
      <c r="BC88" s="143">
        <v>192</v>
      </c>
      <c r="BD88" t="s">
        <v>0</v>
      </c>
      <c r="BE88" s="8"/>
      <c r="BF88" s="143">
        <v>0</v>
      </c>
      <c r="BG88" s="143">
        <v>24</v>
      </c>
      <c r="BH88" s="143">
        <v>53</v>
      </c>
      <c r="BI88" s="143">
        <v>6</v>
      </c>
      <c r="BJ88" s="231">
        <v>12</v>
      </c>
      <c r="BK88" s="143">
        <v>7</v>
      </c>
      <c r="BL88" s="143">
        <v>3</v>
      </c>
      <c r="BM88" s="240">
        <v>357</v>
      </c>
      <c r="BN88" s="143">
        <v>81</v>
      </c>
      <c r="BP88" s="8"/>
      <c r="BQ88" s="231">
        <v>3</v>
      </c>
      <c r="BR88" s="143">
        <v>17</v>
      </c>
      <c r="BS88" s="143">
        <v>55</v>
      </c>
      <c r="BT88" s="143">
        <v>3</v>
      </c>
      <c r="BU88" s="231">
        <v>14</v>
      </c>
      <c r="BV88" s="231">
        <v>7</v>
      </c>
      <c r="BW88" s="143">
        <v>1</v>
      </c>
      <c r="BX88" s="240">
        <v>24</v>
      </c>
      <c r="BY88" s="143">
        <v>52</v>
      </c>
      <c r="CA88" s="8"/>
      <c r="CB88" s="231">
        <v>10</v>
      </c>
      <c r="CC88" s="143">
        <v>17</v>
      </c>
      <c r="CD88" s="143">
        <v>38</v>
      </c>
      <c r="CE88" s="143">
        <v>4</v>
      </c>
      <c r="CF88" s="231">
        <v>3</v>
      </c>
      <c r="CG88" s="231">
        <v>1</v>
      </c>
      <c r="CH88" s="231">
        <v>17</v>
      </c>
      <c r="CI88" s="240">
        <v>-731</v>
      </c>
      <c r="CJ88" s="143">
        <v>28</v>
      </c>
      <c r="CK88" t="s">
        <v>0</v>
      </c>
      <c r="CM88" s="8"/>
      <c r="CN88" s="229"/>
      <c r="CO88" s="229"/>
      <c r="CP88" s="229"/>
      <c r="CQ88" s="229"/>
      <c r="CR88" s="229"/>
      <c r="CS88" s="229"/>
      <c r="CT88" s="229"/>
      <c r="CU88" s="241"/>
      <c r="CV88" s="236"/>
      <c r="CX88" s="8"/>
      <c r="CY88" s="229"/>
      <c r="CZ88" s="229"/>
      <c r="DA88" s="229"/>
      <c r="DB88" s="229"/>
      <c r="DC88" s="229"/>
      <c r="DD88" s="229"/>
      <c r="DE88" s="229"/>
      <c r="DF88" s="241"/>
      <c r="DG88" s="229"/>
      <c r="DI88" s="8"/>
      <c r="DJ88" s="229"/>
      <c r="DK88" s="229"/>
      <c r="DL88" s="229"/>
      <c r="DM88" s="229"/>
      <c r="DN88" s="229"/>
      <c r="DO88" s="229"/>
      <c r="DP88" s="229"/>
      <c r="DQ88" s="241"/>
      <c r="DR88" s="229"/>
      <c r="DT88" s="8"/>
      <c r="DU88" s="229"/>
      <c r="DV88" s="229"/>
      <c r="DW88" s="229"/>
      <c r="DX88" s="229"/>
      <c r="DY88" s="229"/>
      <c r="DZ88" s="229"/>
      <c r="EA88" s="229"/>
      <c r="EB88" s="241"/>
      <c r="EC88" s="229"/>
      <c r="EE88" s="8"/>
      <c r="EF88" s="229"/>
      <c r="EG88" s="229"/>
      <c r="EH88" s="229"/>
      <c r="EI88" s="229"/>
      <c r="EJ88" s="229"/>
      <c r="EK88" s="229"/>
      <c r="EL88" s="229"/>
      <c r="EM88" s="241"/>
      <c r="EN88" s="229"/>
      <c r="EP88" s="8"/>
      <c r="EQ88" s="229"/>
      <c r="ER88" s="229"/>
      <c r="ES88" s="229"/>
      <c r="ET88" s="229"/>
      <c r="EU88" s="229"/>
      <c r="EV88" s="229"/>
      <c r="EW88" s="229"/>
      <c r="EX88" s="241"/>
      <c r="EY88" s="229"/>
      <c r="FA88" s="8"/>
      <c r="FB88" s="229"/>
      <c r="FC88" s="229"/>
      <c r="FD88" s="229"/>
      <c r="FE88" s="229"/>
      <c r="FF88" s="229"/>
      <c r="FG88" s="229"/>
      <c r="FH88" s="229"/>
      <c r="FI88" s="241"/>
      <c r="FJ88" s="229"/>
      <c r="FL88" s="8"/>
      <c r="FM88" s="229"/>
      <c r="FN88" s="229"/>
      <c r="FO88" s="229"/>
      <c r="FP88" s="229"/>
      <c r="FQ88" s="229"/>
      <c r="FR88" s="229"/>
      <c r="FS88" s="229"/>
      <c r="FT88" s="241"/>
      <c r="FU88" s="229"/>
      <c r="FX88" s="8"/>
      <c r="FY88" s="229"/>
      <c r="FZ88" s="229"/>
      <c r="GA88" s="229"/>
      <c r="GB88" s="229"/>
      <c r="GC88" s="229"/>
      <c r="GD88" s="229"/>
      <c r="GE88" s="229"/>
      <c r="GF88" s="241"/>
      <c r="GG88" s="236"/>
      <c r="GI88" s="8"/>
      <c r="GJ88" s="229"/>
      <c r="GK88" s="229"/>
      <c r="GL88" s="229"/>
      <c r="GM88" s="229"/>
      <c r="GN88" s="229"/>
      <c r="GO88" s="229"/>
      <c r="GP88" s="229"/>
      <c r="GQ88" s="241"/>
      <c r="GR88" s="229"/>
      <c r="GT88" s="8"/>
      <c r="GU88" s="229"/>
      <c r="GV88" s="229"/>
      <c r="GW88" s="229"/>
      <c r="GX88" s="229"/>
      <c r="GY88" s="229"/>
      <c r="GZ88" s="229"/>
      <c r="HA88" s="229"/>
      <c r="HB88" s="241"/>
      <c r="HC88" s="229"/>
      <c r="HE88" s="8"/>
      <c r="HF88" s="229"/>
      <c r="HG88" s="229"/>
      <c r="HH88" s="229"/>
      <c r="HI88" s="229"/>
      <c r="HJ88" s="229"/>
      <c r="HK88" s="229"/>
      <c r="HL88" s="229"/>
      <c r="HM88" s="241"/>
      <c r="HN88" s="229"/>
      <c r="HP88" s="8" t="s">
        <v>0</v>
      </c>
      <c r="HQ88" s="229"/>
      <c r="HR88" s="229"/>
      <c r="HS88" s="229"/>
      <c r="HT88" s="229"/>
      <c r="HU88" s="229"/>
      <c r="HV88" s="229"/>
      <c r="HW88" s="229"/>
      <c r="HX88" s="241"/>
      <c r="HY88" s="229"/>
      <c r="IA88" s="8"/>
      <c r="IB88" s="229"/>
      <c r="IC88" s="229"/>
      <c r="ID88" s="229"/>
      <c r="IE88" s="229"/>
      <c r="IF88" s="229"/>
      <c r="IG88" s="229"/>
      <c r="IH88" s="229"/>
      <c r="II88" s="241"/>
      <c r="IJ88" s="229"/>
      <c r="IL88" s="8"/>
      <c r="IM88" s="229"/>
      <c r="IN88" s="229"/>
      <c r="IO88" s="229"/>
      <c r="IP88" s="229"/>
      <c r="IQ88" s="229"/>
      <c r="IR88" s="229"/>
      <c r="IS88" s="229"/>
      <c r="IT88" s="241"/>
      <c r="IU88" s="229"/>
      <c r="IW88" s="8"/>
      <c r="IX88" s="229"/>
      <c r="IY88" s="229"/>
      <c r="IZ88" s="229"/>
      <c r="JA88" s="229"/>
      <c r="JB88" s="229"/>
      <c r="JC88" s="229"/>
      <c r="JD88" s="229"/>
      <c r="JE88" s="241"/>
      <c r="JF88" s="229"/>
    </row>
    <row r="89" spans="2:266" ht="15.75" thickBot="1" x14ac:dyDescent="0.3"/>
    <row r="90" spans="2:266" ht="15.75" thickBot="1" x14ac:dyDescent="0.3">
      <c r="C90" t="s">
        <v>0</v>
      </c>
      <c r="D90" t="s">
        <v>0</v>
      </c>
      <c r="E90" t="s">
        <v>0</v>
      </c>
      <c r="F90" t="s">
        <v>0</v>
      </c>
      <c r="G90" s="21" t="s">
        <v>9</v>
      </c>
      <c r="L90" t="s">
        <v>0</v>
      </c>
      <c r="O90" t="s">
        <v>0</v>
      </c>
      <c r="P90" t="s">
        <v>0</v>
      </c>
      <c r="R90" s="27" t="s">
        <v>8</v>
      </c>
      <c r="W90" t="s">
        <v>0</v>
      </c>
      <c r="Z90" t="s">
        <v>0</v>
      </c>
      <c r="AB90" t="s">
        <v>0</v>
      </c>
      <c r="AC90" s="19" t="s">
        <v>7</v>
      </c>
      <c r="AF90" t="s">
        <v>0</v>
      </c>
      <c r="AL90" t="s">
        <v>0</v>
      </c>
      <c r="AN90" s="18" t="s">
        <v>6</v>
      </c>
      <c r="AS90" t="s">
        <v>0</v>
      </c>
      <c r="AX90" t="s">
        <v>0</v>
      </c>
      <c r="AY90" s="199" t="s">
        <v>31</v>
      </c>
      <c r="BD90" t="s">
        <v>0</v>
      </c>
      <c r="BI90" t="s">
        <v>0</v>
      </c>
      <c r="BJ90" s="17" t="s">
        <v>5</v>
      </c>
      <c r="BM90" t="s">
        <v>0</v>
      </c>
      <c r="BP90" t="s">
        <v>0</v>
      </c>
      <c r="BR90" t="s">
        <v>0</v>
      </c>
      <c r="BU90" s="16" t="s">
        <v>4</v>
      </c>
      <c r="BV90" t="s">
        <v>0</v>
      </c>
      <c r="BX90" t="s">
        <v>0</v>
      </c>
      <c r="CA90" t="s">
        <v>0</v>
      </c>
      <c r="CF90" s="14" t="s">
        <v>3</v>
      </c>
      <c r="CG90" t="s">
        <v>0</v>
      </c>
      <c r="CH90" t="s">
        <v>0</v>
      </c>
      <c r="CI90" t="s">
        <v>0</v>
      </c>
      <c r="CK90" t="s">
        <v>0</v>
      </c>
      <c r="FY90" t="s">
        <v>0</v>
      </c>
      <c r="FZ90" t="s">
        <v>0</v>
      </c>
      <c r="GA90" t="s">
        <v>0</v>
      </c>
      <c r="GB90" t="s">
        <v>0</v>
      </c>
      <c r="GC90" s="21" t="s">
        <v>9</v>
      </c>
      <c r="GF90" t="s">
        <v>0</v>
      </c>
      <c r="GK90" t="s">
        <v>0</v>
      </c>
      <c r="GL90" t="s">
        <v>0</v>
      </c>
      <c r="GN90" s="27" t="s">
        <v>8</v>
      </c>
      <c r="GQ90" t="s">
        <v>0</v>
      </c>
      <c r="GS90" t="s">
        <v>0</v>
      </c>
      <c r="GV90" t="s">
        <v>0</v>
      </c>
      <c r="GX90" t="s">
        <v>0</v>
      </c>
      <c r="GY90" s="19" t="s">
        <v>7</v>
      </c>
      <c r="HB90" t="s">
        <v>0</v>
      </c>
      <c r="HH90" t="s">
        <v>0</v>
      </c>
      <c r="HJ90" s="18" t="s">
        <v>6</v>
      </c>
      <c r="HM90" t="s">
        <v>0</v>
      </c>
      <c r="HO90" t="s">
        <v>0</v>
      </c>
      <c r="HT90" t="s">
        <v>0</v>
      </c>
      <c r="HU90" s="199" t="s">
        <v>31</v>
      </c>
      <c r="HX90" t="s">
        <v>0</v>
      </c>
      <c r="IE90" t="s">
        <v>0</v>
      </c>
      <c r="IF90" s="17" t="s">
        <v>5</v>
      </c>
      <c r="II90" t="s">
        <v>0</v>
      </c>
      <c r="IL90" t="s">
        <v>0</v>
      </c>
      <c r="IN90" t="s">
        <v>0</v>
      </c>
      <c r="IQ90" s="16" t="s">
        <v>4</v>
      </c>
      <c r="IR90" t="s">
        <v>0</v>
      </c>
      <c r="IT90" t="s">
        <v>0</v>
      </c>
      <c r="IW90" t="s">
        <v>0</v>
      </c>
      <c r="JB90" s="14" t="s">
        <v>3</v>
      </c>
      <c r="JC90" t="s">
        <v>0</v>
      </c>
      <c r="JD90" t="s">
        <v>0</v>
      </c>
      <c r="JE90" t="s">
        <v>0</v>
      </c>
    </row>
    <row r="91" spans="2:266" ht="16.5" thickBot="1" x14ac:dyDescent="0.3">
      <c r="B91" s="134" t="s">
        <v>231</v>
      </c>
      <c r="C91" s="28" t="s">
        <v>0</v>
      </c>
      <c r="D91" s="28" t="s">
        <v>0</v>
      </c>
      <c r="E91" s="28" t="s">
        <v>0</v>
      </c>
      <c r="F91" s="28" t="s">
        <v>0</v>
      </c>
      <c r="G91" s="28"/>
      <c r="H91" s="28"/>
      <c r="I91" s="28" t="s">
        <v>0</v>
      </c>
      <c r="J91" s="28"/>
      <c r="K91" s="22" t="s">
        <v>15</v>
      </c>
      <c r="M91" s="134" t="s">
        <v>231</v>
      </c>
      <c r="N91" s="28" t="s">
        <v>0</v>
      </c>
      <c r="O91" s="28" t="s">
        <v>0</v>
      </c>
      <c r="P91" s="28" t="s">
        <v>0</v>
      </c>
      <c r="Q91" s="28" t="s">
        <v>0</v>
      </c>
      <c r="R91" s="28"/>
      <c r="S91" s="28"/>
      <c r="T91" s="28" t="s">
        <v>0</v>
      </c>
      <c r="U91" s="28"/>
      <c r="V91" s="22" t="s">
        <v>15</v>
      </c>
      <c r="X91" s="134" t="s">
        <v>231</v>
      </c>
      <c r="Y91" s="28" t="s">
        <v>0</v>
      </c>
      <c r="Z91" s="28" t="s">
        <v>0</v>
      </c>
      <c r="AA91" s="28" t="s">
        <v>0</v>
      </c>
      <c r="AB91" s="28" t="s">
        <v>0</v>
      </c>
      <c r="AC91" s="28"/>
      <c r="AD91" s="28"/>
      <c r="AE91" s="28" t="s">
        <v>0</v>
      </c>
      <c r="AF91" s="28"/>
      <c r="AG91" s="22" t="s">
        <v>15</v>
      </c>
      <c r="AH91" t="s">
        <v>0</v>
      </c>
      <c r="AI91" s="134" t="s">
        <v>231</v>
      </c>
      <c r="AJ91" s="28" t="s">
        <v>0</v>
      </c>
      <c r="AK91" s="28" t="s">
        <v>0</v>
      </c>
      <c r="AL91" s="28" t="s">
        <v>0</v>
      </c>
      <c r="AM91" s="28" t="s">
        <v>0</v>
      </c>
      <c r="AN91" s="28"/>
      <c r="AO91" s="28"/>
      <c r="AP91" s="28" t="s">
        <v>0</v>
      </c>
      <c r="AQ91" s="28"/>
      <c r="AR91" s="22" t="s">
        <v>15</v>
      </c>
      <c r="AT91" s="134" t="s">
        <v>231</v>
      </c>
      <c r="AU91" s="28" t="s">
        <v>0</v>
      </c>
      <c r="AV91" s="28" t="s">
        <v>0</v>
      </c>
      <c r="AW91" s="28" t="s">
        <v>0</v>
      </c>
      <c r="AX91" s="28" t="s">
        <v>0</v>
      </c>
      <c r="AY91" s="28"/>
      <c r="AZ91" s="28"/>
      <c r="BA91" s="28" t="s">
        <v>0</v>
      </c>
      <c r="BB91" s="28"/>
      <c r="BC91" s="22" t="s">
        <v>15</v>
      </c>
      <c r="BE91" s="134" t="s">
        <v>231</v>
      </c>
      <c r="BF91" s="28" t="s">
        <v>0</v>
      </c>
      <c r="BG91" s="28" t="s">
        <v>0</v>
      </c>
      <c r="BH91" s="28" t="s">
        <v>0</v>
      </c>
      <c r="BI91" s="28" t="s">
        <v>0</v>
      </c>
      <c r="BJ91" s="28"/>
      <c r="BK91" s="28"/>
      <c r="BL91" s="28" t="s">
        <v>0</v>
      </c>
      <c r="BM91" s="28"/>
      <c r="BN91" s="22" t="s">
        <v>15</v>
      </c>
      <c r="BO91" t="s">
        <v>0</v>
      </c>
      <c r="BP91" s="134" t="s">
        <v>231</v>
      </c>
      <c r="BQ91" s="28" t="s">
        <v>0</v>
      </c>
      <c r="BR91" s="28" t="s">
        <v>0</v>
      </c>
      <c r="BS91" s="28" t="s">
        <v>0</v>
      </c>
      <c r="BT91" s="28" t="s">
        <v>0</v>
      </c>
      <c r="BU91" s="28"/>
      <c r="BV91" s="28"/>
      <c r="BW91" s="28" t="s">
        <v>0</v>
      </c>
      <c r="BX91" s="28"/>
      <c r="BY91" s="22" t="s">
        <v>15</v>
      </c>
      <c r="CA91" s="134" t="s">
        <v>231</v>
      </c>
      <c r="CB91" s="28" t="s">
        <v>0</v>
      </c>
      <c r="CC91" s="28" t="s">
        <v>0</v>
      </c>
      <c r="CD91" s="28" t="s">
        <v>0</v>
      </c>
      <c r="CE91" s="28" t="s">
        <v>0</v>
      </c>
      <c r="CF91" s="28"/>
      <c r="CG91" s="28" t="s">
        <v>0</v>
      </c>
      <c r="CH91" s="28" t="s">
        <v>0</v>
      </c>
      <c r="CI91" s="28"/>
      <c r="CJ91" s="22" t="s">
        <v>15</v>
      </c>
      <c r="FX91" s="134"/>
      <c r="FY91" s="28" t="s">
        <v>0</v>
      </c>
      <c r="FZ91" s="28" t="s">
        <v>0</v>
      </c>
      <c r="GA91" s="28" t="s">
        <v>0</v>
      </c>
      <c r="GB91" s="28" t="s">
        <v>0</v>
      </c>
      <c r="GC91" s="28"/>
      <c r="GD91" s="28"/>
      <c r="GE91" s="28" t="s">
        <v>0</v>
      </c>
      <c r="GF91" s="28"/>
      <c r="GG91" s="22" t="s">
        <v>15</v>
      </c>
      <c r="GI91" s="134"/>
      <c r="GJ91" s="28" t="s">
        <v>0</v>
      </c>
      <c r="GK91" s="28" t="s">
        <v>0</v>
      </c>
      <c r="GL91" s="28" t="s">
        <v>0</v>
      </c>
      <c r="GM91" s="28" t="s">
        <v>0</v>
      </c>
      <c r="GN91" s="28"/>
      <c r="GO91" s="28"/>
      <c r="GP91" s="28" t="s">
        <v>0</v>
      </c>
      <c r="GQ91" s="28"/>
      <c r="GR91" s="22" t="s">
        <v>15</v>
      </c>
      <c r="GT91" s="134"/>
      <c r="GU91" s="28" t="s">
        <v>0</v>
      </c>
      <c r="GV91" s="28" t="s">
        <v>0</v>
      </c>
      <c r="GW91" s="28" t="s">
        <v>0</v>
      </c>
      <c r="GX91" s="28" t="s">
        <v>0</v>
      </c>
      <c r="GY91" s="28"/>
      <c r="GZ91" s="28"/>
      <c r="HA91" s="28" t="s">
        <v>0</v>
      </c>
      <c r="HB91" s="28"/>
      <c r="HC91" s="22" t="s">
        <v>15</v>
      </c>
      <c r="HD91" t="s">
        <v>0</v>
      </c>
      <c r="HE91" s="134"/>
      <c r="HF91" s="28" t="s">
        <v>0</v>
      </c>
      <c r="HG91" s="28" t="s">
        <v>0</v>
      </c>
      <c r="HH91" s="28" t="s">
        <v>0</v>
      </c>
      <c r="HI91" s="28" t="s">
        <v>0</v>
      </c>
      <c r="HJ91" s="28"/>
      <c r="HK91" s="28"/>
      <c r="HL91" s="28" t="s">
        <v>0</v>
      </c>
      <c r="HM91" s="28"/>
      <c r="HN91" s="22" t="s">
        <v>15</v>
      </c>
      <c r="HP91" s="134"/>
      <c r="HQ91" s="28" t="s">
        <v>0</v>
      </c>
      <c r="HR91" s="28" t="s">
        <v>0</v>
      </c>
      <c r="HS91" s="28" t="s">
        <v>0</v>
      </c>
      <c r="HT91" s="28" t="s">
        <v>0</v>
      </c>
      <c r="HU91" s="28"/>
      <c r="HV91" s="28"/>
      <c r="HW91" s="28" t="s">
        <v>0</v>
      </c>
      <c r="HX91" s="28"/>
      <c r="HY91" s="22" t="s">
        <v>15</v>
      </c>
      <c r="IA91" s="134"/>
      <c r="IB91" s="28" t="s">
        <v>0</v>
      </c>
      <c r="IC91" s="28" t="s">
        <v>0</v>
      </c>
      <c r="ID91" s="28" t="s">
        <v>0</v>
      </c>
      <c r="IE91" s="28" t="s">
        <v>0</v>
      </c>
      <c r="IF91" s="28"/>
      <c r="IG91" s="28"/>
      <c r="IH91" s="28" t="s">
        <v>0</v>
      </c>
      <c r="II91" s="28"/>
      <c r="IJ91" s="22" t="s">
        <v>15</v>
      </c>
      <c r="IK91" t="s">
        <v>0</v>
      </c>
      <c r="IL91" s="134"/>
      <c r="IM91" s="28" t="s">
        <v>0</v>
      </c>
      <c r="IN91" s="28" t="s">
        <v>0</v>
      </c>
      <c r="IO91" s="28" t="s">
        <v>0</v>
      </c>
      <c r="IP91" s="28" t="s">
        <v>0</v>
      </c>
      <c r="IQ91" s="28"/>
      <c r="IR91" s="28"/>
      <c r="IS91" s="28" t="s">
        <v>0</v>
      </c>
      <c r="IT91" s="28"/>
      <c r="IU91" s="22" t="s">
        <v>15</v>
      </c>
      <c r="IW91" s="134"/>
      <c r="IX91" s="28" t="s">
        <v>0</v>
      </c>
      <c r="IY91" s="28" t="s">
        <v>0</v>
      </c>
      <c r="IZ91" s="28" t="s">
        <v>0</v>
      </c>
      <c r="JA91" s="28" t="s">
        <v>0</v>
      </c>
      <c r="JB91" s="28"/>
      <c r="JC91" s="28" t="s">
        <v>0</v>
      </c>
      <c r="JD91" s="28" t="s">
        <v>0</v>
      </c>
      <c r="JE91" s="28"/>
      <c r="JF91" s="22" t="s">
        <v>15</v>
      </c>
    </row>
    <row r="92" spans="2:266" ht="15.75" thickBot="1" x14ac:dyDescent="0.3">
      <c r="B92" s="11"/>
      <c r="C92" s="27" t="s">
        <v>8</v>
      </c>
      <c r="D92" s="19" t="s">
        <v>7</v>
      </c>
      <c r="E92" s="18" t="s">
        <v>6</v>
      </c>
      <c r="F92" s="199" t="s">
        <v>31</v>
      </c>
      <c r="G92" s="17" t="s">
        <v>5</v>
      </c>
      <c r="H92" s="16" t="s">
        <v>4</v>
      </c>
      <c r="I92" s="14" t="s">
        <v>3</v>
      </c>
      <c r="J92" s="10"/>
      <c r="K92" s="228" t="s">
        <v>146</v>
      </c>
      <c r="M92" s="11"/>
      <c r="N92" s="21" t="s">
        <v>9</v>
      </c>
      <c r="O92" s="19" t="s">
        <v>7</v>
      </c>
      <c r="P92" s="18" t="s">
        <v>6</v>
      </c>
      <c r="Q92" s="199" t="s">
        <v>31</v>
      </c>
      <c r="R92" s="17" t="s">
        <v>5</v>
      </c>
      <c r="S92" s="16" t="s">
        <v>4</v>
      </c>
      <c r="T92" s="14" t="s">
        <v>3</v>
      </c>
      <c r="U92" s="10"/>
      <c r="V92" s="228" t="s">
        <v>147</v>
      </c>
      <c r="X92" s="11"/>
      <c r="Y92" s="21" t="s">
        <v>9</v>
      </c>
      <c r="Z92" s="27" t="s">
        <v>8</v>
      </c>
      <c r="AA92" s="18" t="s">
        <v>6</v>
      </c>
      <c r="AB92" s="199" t="s">
        <v>31</v>
      </c>
      <c r="AC92" s="17" t="s">
        <v>5</v>
      </c>
      <c r="AD92" s="16" t="s">
        <v>4</v>
      </c>
      <c r="AE92" s="14" t="s">
        <v>3</v>
      </c>
      <c r="AF92" s="10" t="s">
        <v>0</v>
      </c>
      <c r="AG92" s="228" t="s">
        <v>151</v>
      </c>
      <c r="AI92" s="11"/>
      <c r="AJ92" s="21" t="s">
        <v>9</v>
      </c>
      <c r="AK92" s="27" t="s">
        <v>8</v>
      </c>
      <c r="AL92" s="19" t="s">
        <v>7</v>
      </c>
      <c r="AM92" s="199" t="s">
        <v>31</v>
      </c>
      <c r="AN92" s="17" t="s">
        <v>5</v>
      </c>
      <c r="AO92" s="16" t="s">
        <v>4</v>
      </c>
      <c r="AP92" s="14" t="s">
        <v>3</v>
      </c>
      <c r="AQ92" s="10" t="s">
        <v>0</v>
      </c>
      <c r="AR92" s="228" t="s">
        <v>145</v>
      </c>
      <c r="AT92" s="11"/>
      <c r="AU92" s="21" t="s">
        <v>9</v>
      </c>
      <c r="AV92" s="27" t="s">
        <v>8</v>
      </c>
      <c r="AW92" s="19" t="s">
        <v>7</v>
      </c>
      <c r="AX92" s="18" t="s">
        <v>6</v>
      </c>
      <c r="AY92" s="17" t="s">
        <v>5</v>
      </c>
      <c r="AZ92" s="16" t="s">
        <v>4</v>
      </c>
      <c r="BA92" s="14" t="s">
        <v>3</v>
      </c>
      <c r="BB92" s="10" t="s">
        <v>0</v>
      </c>
      <c r="BC92" s="228" t="s">
        <v>148</v>
      </c>
      <c r="BE92" s="11"/>
      <c r="BF92" s="21" t="s">
        <v>9</v>
      </c>
      <c r="BG92" s="27" t="s">
        <v>8</v>
      </c>
      <c r="BH92" s="19" t="s">
        <v>7</v>
      </c>
      <c r="BI92" s="18" t="s">
        <v>6</v>
      </c>
      <c r="BJ92" s="199" t="s">
        <v>31</v>
      </c>
      <c r="BK92" s="16" t="s">
        <v>4</v>
      </c>
      <c r="BL92" s="14" t="s">
        <v>3</v>
      </c>
      <c r="BM92" s="10"/>
      <c r="BN92" s="228" t="s">
        <v>142</v>
      </c>
      <c r="BP92" s="11"/>
      <c r="BQ92" s="21" t="s">
        <v>9</v>
      </c>
      <c r="BR92" s="27" t="s">
        <v>8</v>
      </c>
      <c r="BS92" s="19" t="s">
        <v>7</v>
      </c>
      <c r="BT92" s="18" t="s">
        <v>6</v>
      </c>
      <c r="BU92" s="199" t="s">
        <v>31</v>
      </c>
      <c r="BV92" s="17" t="s">
        <v>5</v>
      </c>
      <c r="BW92" s="14" t="s">
        <v>3</v>
      </c>
      <c r="BX92" s="10"/>
      <c r="BY92" s="228" t="s">
        <v>190</v>
      </c>
      <c r="CA92" s="11"/>
      <c r="CB92" s="21" t="s">
        <v>9</v>
      </c>
      <c r="CC92" s="27" t="s">
        <v>8</v>
      </c>
      <c r="CD92" s="19" t="s">
        <v>7</v>
      </c>
      <c r="CE92" s="18" t="s">
        <v>6</v>
      </c>
      <c r="CF92" s="17" t="s">
        <v>5</v>
      </c>
      <c r="CG92" s="16" t="s">
        <v>4</v>
      </c>
      <c r="CH92" s="199" t="s">
        <v>31</v>
      </c>
      <c r="CI92" s="10"/>
      <c r="CJ92" s="228" t="s">
        <v>142</v>
      </c>
      <c r="FX92" s="11"/>
      <c r="FY92" s="27" t="s">
        <v>8</v>
      </c>
      <c r="FZ92" s="19" t="s">
        <v>7</v>
      </c>
      <c r="GA92" s="18" t="s">
        <v>6</v>
      </c>
      <c r="GB92" s="199" t="s">
        <v>31</v>
      </c>
      <c r="GC92" s="17" t="s">
        <v>5</v>
      </c>
      <c r="GD92" s="16" t="s">
        <v>4</v>
      </c>
      <c r="GE92" s="14" t="s">
        <v>3</v>
      </c>
      <c r="GF92" s="10"/>
      <c r="GG92" s="248"/>
      <c r="GI92" s="11"/>
      <c r="GJ92" s="21" t="s">
        <v>9</v>
      </c>
      <c r="GK92" s="19" t="s">
        <v>7</v>
      </c>
      <c r="GL92" s="18" t="s">
        <v>6</v>
      </c>
      <c r="GM92" s="199" t="s">
        <v>31</v>
      </c>
      <c r="GN92" s="17" t="s">
        <v>5</v>
      </c>
      <c r="GO92" s="16" t="s">
        <v>4</v>
      </c>
      <c r="GP92" s="14" t="s">
        <v>3</v>
      </c>
      <c r="GQ92" s="10"/>
      <c r="GR92" s="248"/>
      <c r="GT92" s="11"/>
      <c r="GU92" s="21" t="s">
        <v>9</v>
      </c>
      <c r="GV92" s="27" t="s">
        <v>8</v>
      </c>
      <c r="GW92" s="18" t="s">
        <v>6</v>
      </c>
      <c r="GX92" s="199" t="s">
        <v>31</v>
      </c>
      <c r="GY92" s="17" t="s">
        <v>5</v>
      </c>
      <c r="GZ92" s="16" t="s">
        <v>4</v>
      </c>
      <c r="HA92" s="14" t="s">
        <v>3</v>
      </c>
      <c r="HB92" s="10"/>
      <c r="HC92" s="248"/>
      <c r="HE92" s="11"/>
      <c r="HF92" s="21" t="s">
        <v>9</v>
      </c>
      <c r="HG92" s="27" t="s">
        <v>8</v>
      </c>
      <c r="HH92" s="19" t="s">
        <v>7</v>
      </c>
      <c r="HI92" s="199" t="s">
        <v>31</v>
      </c>
      <c r="HJ92" s="17" t="s">
        <v>5</v>
      </c>
      <c r="HK92" s="16" t="s">
        <v>4</v>
      </c>
      <c r="HL92" s="14" t="s">
        <v>3</v>
      </c>
      <c r="HM92" s="10"/>
      <c r="HN92" s="248"/>
      <c r="HP92" s="11"/>
      <c r="HQ92" s="21" t="s">
        <v>9</v>
      </c>
      <c r="HR92" s="27" t="s">
        <v>8</v>
      </c>
      <c r="HS92" s="19" t="s">
        <v>7</v>
      </c>
      <c r="HT92" s="18" t="s">
        <v>6</v>
      </c>
      <c r="HU92" s="17" t="s">
        <v>5</v>
      </c>
      <c r="HV92" s="16" t="s">
        <v>4</v>
      </c>
      <c r="HW92" s="14" t="s">
        <v>3</v>
      </c>
      <c r="HX92" s="10"/>
      <c r="HY92" s="248"/>
      <c r="IA92" s="11"/>
      <c r="IB92" s="21" t="s">
        <v>9</v>
      </c>
      <c r="IC92" s="27" t="s">
        <v>8</v>
      </c>
      <c r="ID92" s="19" t="s">
        <v>7</v>
      </c>
      <c r="IE92" s="18" t="s">
        <v>6</v>
      </c>
      <c r="IF92" s="199" t="s">
        <v>31</v>
      </c>
      <c r="IG92" s="16" t="s">
        <v>4</v>
      </c>
      <c r="IH92" s="14" t="s">
        <v>3</v>
      </c>
      <c r="II92" s="10"/>
      <c r="IJ92" s="248"/>
      <c r="IL92" s="11"/>
      <c r="IM92" s="21" t="s">
        <v>9</v>
      </c>
      <c r="IN92" s="27" t="s">
        <v>8</v>
      </c>
      <c r="IO92" s="19" t="s">
        <v>7</v>
      </c>
      <c r="IP92" s="18" t="s">
        <v>6</v>
      </c>
      <c r="IQ92" s="199" t="s">
        <v>31</v>
      </c>
      <c r="IR92" s="17" t="s">
        <v>5</v>
      </c>
      <c r="IS92" s="14" t="s">
        <v>3</v>
      </c>
      <c r="IT92" s="10"/>
      <c r="IU92" s="248"/>
      <c r="IW92" s="11"/>
      <c r="IX92" s="21" t="s">
        <v>9</v>
      </c>
      <c r="IY92" s="27" t="s">
        <v>8</v>
      </c>
      <c r="IZ92" s="19" t="s">
        <v>7</v>
      </c>
      <c r="JA92" s="18" t="s">
        <v>6</v>
      </c>
      <c r="JB92" s="17" t="s">
        <v>5</v>
      </c>
      <c r="JC92" s="16" t="s">
        <v>4</v>
      </c>
      <c r="JD92" s="199" t="s">
        <v>31</v>
      </c>
      <c r="JE92" s="10"/>
      <c r="JF92" s="248"/>
    </row>
    <row r="93" spans="2:266" ht="15.75" thickBot="1" x14ac:dyDescent="0.3">
      <c r="B93" s="22" t="s">
        <v>232</v>
      </c>
      <c r="C93" s="146" t="s">
        <v>9</v>
      </c>
      <c r="D93" s="146" t="s">
        <v>9</v>
      </c>
      <c r="E93" s="146" t="s">
        <v>9</v>
      </c>
      <c r="F93" s="146" t="s">
        <v>9</v>
      </c>
      <c r="G93" s="146" t="s">
        <v>9</v>
      </c>
      <c r="H93" s="146" t="s">
        <v>9</v>
      </c>
      <c r="I93" s="146" t="s">
        <v>9</v>
      </c>
      <c r="J93" s="10"/>
      <c r="K93" s="234" t="s">
        <v>9</v>
      </c>
      <c r="M93" s="22" t="s">
        <v>232</v>
      </c>
      <c r="N93" s="145" t="s">
        <v>8</v>
      </c>
      <c r="O93" s="145" t="s">
        <v>8</v>
      </c>
      <c r="P93" s="145" t="s">
        <v>8</v>
      </c>
      <c r="Q93" s="145" t="s">
        <v>8</v>
      </c>
      <c r="R93" s="145" t="s">
        <v>8</v>
      </c>
      <c r="S93" s="145" t="s">
        <v>8</v>
      </c>
      <c r="T93" s="145" t="s">
        <v>8</v>
      </c>
      <c r="U93" s="10"/>
      <c r="V93" s="145" t="s">
        <v>8</v>
      </c>
      <c r="X93" s="22" t="s">
        <v>232</v>
      </c>
      <c r="Y93" s="149" t="s">
        <v>7</v>
      </c>
      <c r="Z93" s="149" t="s">
        <v>7</v>
      </c>
      <c r="AA93" s="149" t="s">
        <v>7</v>
      </c>
      <c r="AB93" s="149" t="s">
        <v>7</v>
      </c>
      <c r="AC93" s="149" t="s">
        <v>7</v>
      </c>
      <c r="AD93" s="149" t="s">
        <v>7</v>
      </c>
      <c r="AE93" s="144" t="s">
        <v>7</v>
      </c>
      <c r="AF93" s="10"/>
      <c r="AG93" s="144" t="s">
        <v>7</v>
      </c>
      <c r="AI93" s="22" t="s">
        <v>232</v>
      </c>
      <c r="AJ93" s="195" t="s">
        <v>6</v>
      </c>
      <c r="AK93" s="195" t="s">
        <v>6</v>
      </c>
      <c r="AL93" s="195" t="s">
        <v>6</v>
      </c>
      <c r="AM93" s="195" t="s">
        <v>6</v>
      </c>
      <c r="AN93" s="195" t="s">
        <v>6</v>
      </c>
      <c r="AO93" s="195" t="s">
        <v>6</v>
      </c>
      <c r="AP93" s="195" t="s">
        <v>6</v>
      </c>
      <c r="AQ93" s="10"/>
      <c r="AR93" s="195" t="s">
        <v>6</v>
      </c>
      <c r="AT93" s="22" t="s">
        <v>232</v>
      </c>
      <c r="AU93" s="197" t="s">
        <v>31</v>
      </c>
      <c r="AV93" s="197" t="s">
        <v>31</v>
      </c>
      <c r="AW93" s="197" t="s">
        <v>31</v>
      </c>
      <c r="AX93" s="197" t="s">
        <v>31</v>
      </c>
      <c r="AY93" s="197" t="s">
        <v>31</v>
      </c>
      <c r="AZ93" s="197" t="s">
        <v>31</v>
      </c>
      <c r="BA93" s="197" t="s">
        <v>31</v>
      </c>
      <c r="BB93" s="10"/>
      <c r="BC93" s="197" t="s">
        <v>31</v>
      </c>
      <c r="BE93" s="22" t="s">
        <v>232</v>
      </c>
      <c r="BF93" s="155" t="s">
        <v>134</v>
      </c>
      <c r="BG93" s="155" t="s">
        <v>134</v>
      </c>
      <c r="BH93" s="155" t="s">
        <v>134</v>
      </c>
      <c r="BI93" s="155" t="s">
        <v>134</v>
      </c>
      <c r="BJ93" s="155" t="s">
        <v>134</v>
      </c>
      <c r="BK93" s="155" t="s">
        <v>134</v>
      </c>
      <c r="BL93" s="155" t="s">
        <v>134</v>
      </c>
      <c r="BM93" s="10"/>
      <c r="BN93" s="155" t="s">
        <v>134</v>
      </c>
      <c r="BP93" s="22" t="s">
        <v>232</v>
      </c>
      <c r="BQ93" s="150" t="s">
        <v>4</v>
      </c>
      <c r="BR93" s="150" t="s">
        <v>4</v>
      </c>
      <c r="BS93" s="150" t="s">
        <v>4</v>
      </c>
      <c r="BT93" s="150" t="s">
        <v>4</v>
      </c>
      <c r="BU93" s="150" t="s">
        <v>4</v>
      </c>
      <c r="BV93" s="150" t="s">
        <v>4</v>
      </c>
      <c r="BW93" s="150" t="s">
        <v>4</v>
      </c>
      <c r="BX93" s="10"/>
      <c r="BY93" s="150" t="s">
        <v>4</v>
      </c>
      <c r="CA93" s="22" t="s">
        <v>232</v>
      </c>
      <c r="CB93" s="177" t="s">
        <v>3</v>
      </c>
      <c r="CC93" s="177" t="s">
        <v>3</v>
      </c>
      <c r="CD93" s="177" t="s">
        <v>3</v>
      </c>
      <c r="CE93" s="177" t="s">
        <v>3</v>
      </c>
      <c r="CF93" s="177" t="s">
        <v>3</v>
      </c>
      <c r="CG93" s="177" t="s">
        <v>3</v>
      </c>
      <c r="CH93" s="177" t="s">
        <v>3</v>
      </c>
      <c r="CI93" s="10"/>
      <c r="CJ93" s="177" t="s">
        <v>3</v>
      </c>
      <c r="FX93" s="22" t="s">
        <v>14</v>
      </c>
      <c r="FY93" s="146" t="s">
        <v>9</v>
      </c>
      <c r="FZ93" s="146" t="s">
        <v>9</v>
      </c>
      <c r="GA93" s="146" t="s">
        <v>9</v>
      </c>
      <c r="GB93" s="146" t="s">
        <v>9</v>
      </c>
      <c r="GC93" s="146" t="s">
        <v>9</v>
      </c>
      <c r="GD93" s="146" t="s">
        <v>9</v>
      </c>
      <c r="GE93" s="146" t="s">
        <v>9</v>
      </c>
      <c r="GF93" s="10"/>
      <c r="GG93" s="234" t="s">
        <v>9</v>
      </c>
      <c r="GI93" s="22" t="s">
        <v>14</v>
      </c>
      <c r="GJ93" s="145" t="s">
        <v>8</v>
      </c>
      <c r="GK93" s="145" t="s">
        <v>8</v>
      </c>
      <c r="GL93" s="145" t="s">
        <v>8</v>
      </c>
      <c r="GM93" s="145" t="s">
        <v>8</v>
      </c>
      <c r="GN93" s="145" t="s">
        <v>8</v>
      </c>
      <c r="GO93" s="145" t="s">
        <v>8</v>
      </c>
      <c r="GP93" s="145" t="s">
        <v>8</v>
      </c>
      <c r="GQ93" s="10"/>
      <c r="GR93" s="145" t="s">
        <v>8</v>
      </c>
      <c r="GT93" s="22" t="s">
        <v>14</v>
      </c>
      <c r="GU93" s="149" t="s">
        <v>7</v>
      </c>
      <c r="GV93" s="149" t="s">
        <v>7</v>
      </c>
      <c r="GW93" s="149" t="s">
        <v>7</v>
      </c>
      <c r="GX93" s="149" t="s">
        <v>7</v>
      </c>
      <c r="GY93" s="149" t="s">
        <v>7</v>
      </c>
      <c r="GZ93" s="149" t="s">
        <v>7</v>
      </c>
      <c r="HA93" s="144" t="s">
        <v>7</v>
      </c>
      <c r="HB93" s="10"/>
      <c r="HC93" s="144" t="s">
        <v>7</v>
      </c>
      <c r="HE93" s="22" t="s">
        <v>14</v>
      </c>
      <c r="HF93" s="195" t="s">
        <v>6</v>
      </c>
      <c r="HG93" s="195" t="s">
        <v>6</v>
      </c>
      <c r="HH93" s="195" t="s">
        <v>6</v>
      </c>
      <c r="HI93" s="195" t="s">
        <v>6</v>
      </c>
      <c r="HJ93" s="195" t="s">
        <v>6</v>
      </c>
      <c r="HK93" s="195" t="s">
        <v>6</v>
      </c>
      <c r="HL93" s="195" t="s">
        <v>6</v>
      </c>
      <c r="HM93" s="10"/>
      <c r="HN93" s="195" t="s">
        <v>6</v>
      </c>
      <c r="HP93" s="22" t="s">
        <v>14</v>
      </c>
      <c r="HQ93" s="197" t="s">
        <v>31</v>
      </c>
      <c r="HR93" s="197" t="s">
        <v>31</v>
      </c>
      <c r="HS93" s="197" t="s">
        <v>31</v>
      </c>
      <c r="HT93" s="197" t="s">
        <v>31</v>
      </c>
      <c r="HU93" s="197" t="s">
        <v>31</v>
      </c>
      <c r="HV93" s="197" t="s">
        <v>31</v>
      </c>
      <c r="HW93" s="197" t="s">
        <v>31</v>
      </c>
      <c r="HX93" s="10"/>
      <c r="HY93" s="197" t="s">
        <v>31</v>
      </c>
      <c r="IA93" s="22" t="s">
        <v>14</v>
      </c>
      <c r="IB93" s="155" t="s">
        <v>134</v>
      </c>
      <c r="IC93" s="155" t="s">
        <v>134</v>
      </c>
      <c r="ID93" s="155" t="s">
        <v>134</v>
      </c>
      <c r="IE93" s="155" t="s">
        <v>134</v>
      </c>
      <c r="IF93" s="155" t="s">
        <v>134</v>
      </c>
      <c r="IG93" s="155" t="s">
        <v>134</v>
      </c>
      <c r="IH93" s="155" t="s">
        <v>134</v>
      </c>
      <c r="II93" s="10"/>
      <c r="IJ93" s="155" t="s">
        <v>134</v>
      </c>
      <c r="IL93" s="22" t="s">
        <v>14</v>
      </c>
      <c r="IM93" s="150" t="s">
        <v>4</v>
      </c>
      <c r="IN93" s="150" t="s">
        <v>4</v>
      </c>
      <c r="IO93" s="150" t="s">
        <v>4</v>
      </c>
      <c r="IP93" s="150" t="s">
        <v>4</v>
      </c>
      <c r="IQ93" s="150" t="s">
        <v>4</v>
      </c>
      <c r="IR93" s="150" t="s">
        <v>4</v>
      </c>
      <c r="IS93" s="150" t="s">
        <v>4</v>
      </c>
      <c r="IT93" s="10"/>
      <c r="IU93" s="150" t="s">
        <v>4</v>
      </c>
      <c r="IW93" s="22" t="s">
        <v>14</v>
      </c>
      <c r="IX93" s="177" t="s">
        <v>3</v>
      </c>
      <c r="IY93" s="177" t="s">
        <v>3</v>
      </c>
      <c r="IZ93" s="177" t="s">
        <v>3</v>
      </c>
      <c r="JA93" s="177" t="s">
        <v>3</v>
      </c>
      <c r="JB93" s="177" t="s">
        <v>3</v>
      </c>
      <c r="JC93" s="177" t="s">
        <v>3</v>
      </c>
      <c r="JD93" s="177" t="s">
        <v>3</v>
      </c>
      <c r="JE93" s="10"/>
      <c r="JF93" s="177" t="s">
        <v>3</v>
      </c>
    </row>
    <row r="94" spans="2:266" ht="15.75" thickBot="1" x14ac:dyDescent="0.3">
      <c r="B94" s="11"/>
      <c r="C94" s="143">
        <v>24</v>
      </c>
      <c r="D94" s="143">
        <v>69</v>
      </c>
      <c r="E94" s="143">
        <v>19</v>
      </c>
      <c r="F94" s="143">
        <v>9</v>
      </c>
      <c r="G94" s="143">
        <v>18</v>
      </c>
      <c r="H94" s="143">
        <v>15</v>
      </c>
      <c r="I94" s="143">
        <v>5</v>
      </c>
      <c r="J94" s="240">
        <v>399</v>
      </c>
      <c r="K94" s="237">
        <v>159</v>
      </c>
      <c r="M94" s="11"/>
      <c r="N94" s="231">
        <v>24</v>
      </c>
      <c r="O94" s="143">
        <v>33</v>
      </c>
      <c r="P94" s="231">
        <v>4</v>
      </c>
      <c r="Q94" s="231">
        <v>17</v>
      </c>
      <c r="R94" s="143">
        <v>21</v>
      </c>
      <c r="S94" s="143">
        <v>9</v>
      </c>
      <c r="T94" s="231">
        <v>29</v>
      </c>
      <c r="U94" s="240">
        <v>-428</v>
      </c>
      <c r="V94" s="231">
        <v>11</v>
      </c>
      <c r="X94" s="11"/>
      <c r="Y94" s="231">
        <v>69</v>
      </c>
      <c r="Z94" s="231">
        <v>33</v>
      </c>
      <c r="AA94" s="231">
        <v>45</v>
      </c>
      <c r="AB94" s="231">
        <v>66</v>
      </c>
      <c r="AC94" s="231">
        <v>51</v>
      </c>
      <c r="AD94" s="231">
        <v>95</v>
      </c>
      <c r="AE94" s="231">
        <v>94</v>
      </c>
      <c r="AF94" s="240">
        <v>134</v>
      </c>
      <c r="AG94" s="231">
        <v>453</v>
      </c>
      <c r="AI94" s="11"/>
      <c r="AJ94" s="231">
        <v>19</v>
      </c>
      <c r="AK94" s="143">
        <v>4</v>
      </c>
      <c r="AL94" s="143">
        <v>45</v>
      </c>
      <c r="AM94" s="231">
        <v>13</v>
      </c>
      <c r="AN94" s="143">
        <v>7</v>
      </c>
      <c r="AO94" s="143">
        <v>5</v>
      </c>
      <c r="AP94" s="231">
        <v>11</v>
      </c>
      <c r="AQ94" s="240">
        <v>-332</v>
      </c>
      <c r="AR94" s="143">
        <v>18</v>
      </c>
      <c r="AT94" s="11"/>
      <c r="AU94" s="231">
        <v>9</v>
      </c>
      <c r="AV94" s="143">
        <v>17</v>
      </c>
      <c r="AW94" s="143">
        <v>66</v>
      </c>
      <c r="AX94" s="143">
        <v>13</v>
      </c>
      <c r="AY94" s="143">
        <v>16</v>
      </c>
      <c r="AZ94" s="143">
        <v>9</v>
      </c>
      <c r="BA94" s="231">
        <v>4</v>
      </c>
      <c r="BB94" s="240">
        <v>417</v>
      </c>
      <c r="BC94" s="143">
        <v>108</v>
      </c>
      <c r="BE94" s="11"/>
      <c r="BF94" s="231">
        <v>18</v>
      </c>
      <c r="BG94" s="231">
        <v>21</v>
      </c>
      <c r="BH94" s="143">
        <v>51</v>
      </c>
      <c r="BI94" s="231">
        <v>7</v>
      </c>
      <c r="BJ94" s="231">
        <v>16</v>
      </c>
      <c r="BK94" s="231">
        <v>4</v>
      </c>
      <c r="BL94" s="231">
        <v>25</v>
      </c>
      <c r="BM94" s="240">
        <v>503</v>
      </c>
      <c r="BN94" s="231">
        <v>40</v>
      </c>
      <c r="BP94" s="11"/>
      <c r="BQ94" s="231">
        <v>15</v>
      </c>
      <c r="BR94" s="231">
        <v>9</v>
      </c>
      <c r="BS94" s="143">
        <v>95</v>
      </c>
      <c r="BT94" s="231">
        <v>5</v>
      </c>
      <c r="BU94" s="231">
        <v>9</v>
      </c>
      <c r="BV94" s="143">
        <v>4</v>
      </c>
      <c r="BW94" s="231">
        <v>19</v>
      </c>
      <c r="BX94" s="240">
        <v>63</v>
      </c>
      <c r="BY94" s="143">
        <v>42</v>
      </c>
      <c r="CA94" s="11"/>
      <c r="CB94" s="231">
        <v>5</v>
      </c>
      <c r="CC94" s="143">
        <v>29</v>
      </c>
      <c r="CD94" s="143">
        <v>94</v>
      </c>
      <c r="CE94" s="143">
        <v>11</v>
      </c>
      <c r="CF94" s="143">
        <v>25</v>
      </c>
      <c r="CG94" s="143">
        <v>19</v>
      </c>
      <c r="CH94" s="143">
        <v>4</v>
      </c>
      <c r="CI94" s="240">
        <v>-756</v>
      </c>
      <c r="CJ94" s="143">
        <v>177</v>
      </c>
      <c r="FX94" s="11"/>
      <c r="FY94" s="229"/>
      <c r="FZ94" s="229"/>
      <c r="GA94" s="229"/>
      <c r="GB94" s="229"/>
      <c r="GC94" s="229"/>
      <c r="GD94" s="229"/>
      <c r="GE94" s="229"/>
      <c r="GF94" s="240"/>
      <c r="GG94" s="236"/>
      <c r="GI94" s="11"/>
      <c r="GJ94" s="229"/>
      <c r="GK94" s="229"/>
      <c r="GL94" s="229"/>
      <c r="GM94" s="229"/>
      <c r="GN94" s="229"/>
      <c r="GO94" s="229"/>
      <c r="GP94" s="229"/>
      <c r="GQ94" s="240"/>
      <c r="GR94" s="229"/>
      <c r="GT94" s="11"/>
      <c r="GU94" s="229"/>
      <c r="GV94" s="229"/>
      <c r="GW94" s="229"/>
      <c r="GX94" s="229"/>
      <c r="GY94" s="229"/>
      <c r="GZ94" s="229"/>
      <c r="HA94" s="229"/>
      <c r="HB94" s="240"/>
      <c r="HC94" s="229"/>
      <c r="HE94" s="11"/>
      <c r="HF94" s="229"/>
      <c r="HG94" s="229"/>
      <c r="HH94" s="229"/>
      <c r="HI94" s="229"/>
      <c r="HJ94" s="229"/>
      <c r="HK94" s="229"/>
      <c r="HL94" s="229"/>
      <c r="HM94" s="240"/>
      <c r="HN94" s="229"/>
      <c r="HP94" s="11" t="s">
        <v>0</v>
      </c>
      <c r="HQ94" s="229"/>
      <c r="HR94" s="229"/>
      <c r="HS94" s="229"/>
      <c r="HT94" s="229"/>
      <c r="HU94" s="229"/>
      <c r="HV94" s="229"/>
      <c r="HW94" s="229"/>
      <c r="HX94" s="240"/>
      <c r="HY94" s="229"/>
      <c r="IA94" s="11"/>
      <c r="IB94" s="229"/>
      <c r="IC94" s="229"/>
      <c r="ID94" s="229"/>
      <c r="IE94" s="229"/>
      <c r="IF94" s="229"/>
      <c r="IG94" s="229"/>
      <c r="IH94" s="229"/>
      <c r="II94" s="240"/>
      <c r="IJ94" s="229"/>
      <c r="IL94" s="11"/>
      <c r="IM94" s="229"/>
      <c r="IN94" s="229"/>
      <c r="IO94" s="229"/>
      <c r="IP94" s="229"/>
      <c r="IQ94" s="229"/>
      <c r="IR94" s="229"/>
      <c r="IS94" s="229"/>
      <c r="IT94" s="240"/>
      <c r="IU94" s="229"/>
      <c r="IW94" s="11"/>
      <c r="IX94" s="229"/>
      <c r="IY94" s="229"/>
      <c r="IZ94" s="229"/>
      <c r="JA94" s="229"/>
      <c r="JB94" s="229"/>
      <c r="JC94" s="229"/>
      <c r="JD94" s="229"/>
      <c r="JE94" s="240"/>
      <c r="JF94" s="229"/>
    </row>
    <row r="95" spans="2:266" ht="15.75" thickBot="1" x14ac:dyDescent="0.3">
      <c r="B95" s="11"/>
      <c r="C95" s="10"/>
      <c r="D95" s="10"/>
      <c r="E95" s="10"/>
      <c r="F95" s="10"/>
      <c r="G95" s="10"/>
      <c r="H95" s="10"/>
      <c r="I95" s="10"/>
      <c r="J95" s="10" t="s">
        <v>0</v>
      </c>
      <c r="K95" s="9"/>
      <c r="M95" s="11"/>
      <c r="N95" s="10"/>
      <c r="O95" s="10"/>
      <c r="P95" s="10"/>
      <c r="Q95" s="10" t="s">
        <v>0</v>
      </c>
      <c r="R95" s="10"/>
      <c r="S95" s="10"/>
      <c r="T95" s="10"/>
      <c r="U95" s="10" t="s">
        <v>0</v>
      </c>
      <c r="V95" s="9"/>
      <c r="X95" s="11"/>
      <c r="Y95" s="10"/>
      <c r="Z95" s="10"/>
      <c r="AA95" s="10"/>
      <c r="AB95" s="10"/>
      <c r="AC95" s="10"/>
      <c r="AD95" s="10"/>
      <c r="AE95" s="10"/>
      <c r="AF95" s="10" t="s">
        <v>0</v>
      </c>
      <c r="AG95" s="9"/>
      <c r="AI95" s="11"/>
      <c r="AJ95" s="10"/>
      <c r="AK95" s="10"/>
      <c r="AL95" s="10"/>
      <c r="AM95" s="10"/>
      <c r="AN95" s="10"/>
      <c r="AO95" s="10"/>
      <c r="AP95" s="10"/>
      <c r="AQ95" s="10" t="s">
        <v>0</v>
      </c>
      <c r="AR95" s="9"/>
      <c r="AT95" s="11"/>
      <c r="AU95" s="10"/>
      <c r="AV95" s="10"/>
      <c r="AW95" s="10"/>
      <c r="AX95" s="10"/>
      <c r="AY95" s="10"/>
      <c r="AZ95" s="10"/>
      <c r="BA95" s="10"/>
      <c r="BB95" s="10" t="s">
        <v>0</v>
      </c>
      <c r="BC95" s="9"/>
      <c r="BE95" s="11"/>
      <c r="BF95" s="10"/>
      <c r="BG95" s="10"/>
      <c r="BH95" s="10"/>
      <c r="BI95" s="10"/>
      <c r="BJ95" s="10"/>
      <c r="BK95" s="10"/>
      <c r="BL95" s="10"/>
      <c r="BM95" s="10" t="s">
        <v>0</v>
      </c>
      <c r="BN95" s="9"/>
      <c r="BP95" s="11"/>
      <c r="BQ95" s="10"/>
      <c r="BR95" s="10"/>
      <c r="BS95" s="10"/>
      <c r="BT95" s="10"/>
      <c r="BU95" s="10"/>
      <c r="BV95" s="10"/>
      <c r="BW95" s="10"/>
      <c r="BX95" s="10" t="s">
        <v>0</v>
      </c>
      <c r="BY95" s="9"/>
      <c r="CA95" s="11"/>
      <c r="CB95" s="10" t="s">
        <v>0</v>
      </c>
      <c r="CC95" s="10"/>
      <c r="CD95" s="10"/>
      <c r="CE95" s="10"/>
      <c r="CF95" s="10"/>
      <c r="CG95" s="10"/>
      <c r="CH95" s="10"/>
      <c r="CI95" s="10" t="s">
        <v>0</v>
      </c>
      <c r="CJ95" s="9"/>
      <c r="FX95" s="11"/>
      <c r="FY95" s="10"/>
      <c r="FZ95" s="10"/>
      <c r="GA95" s="10"/>
      <c r="GB95" s="10"/>
      <c r="GC95" s="10"/>
      <c r="GD95" s="10"/>
      <c r="GE95" s="10"/>
      <c r="GF95" s="10" t="s">
        <v>0</v>
      </c>
      <c r="GG95" s="9"/>
      <c r="GI95" s="11"/>
      <c r="GJ95" s="10"/>
      <c r="GK95" s="10"/>
      <c r="GL95" s="10"/>
      <c r="GM95" s="10" t="s">
        <v>0</v>
      </c>
      <c r="GN95" s="10"/>
      <c r="GO95" s="10"/>
      <c r="GP95" s="10"/>
      <c r="GQ95" s="10" t="s">
        <v>0</v>
      </c>
      <c r="GR95" s="9"/>
      <c r="GT95" s="11"/>
      <c r="GU95" s="10"/>
      <c r="GV95" s="10"/>
      <c r="GW95" s="10"/>
      <c r="GX95" s="10"/>
      <c r="GY95" s="10"/>
      <c r="GZ95" s="10"/>
      <c r="HA95" s="10"/>
      <c r="HB95" s="10" t="s">
        <v>0</v>
      </c>
      <c r="HC95" s="9"/>
      <c r="HE95" s="11"/>
      <c r="HF95" s="10"/>
      <c r="HG95" s="10"/>
      <c r="HH95" s="10"/>
      <c r="HI95" s="10"/>
      <c r="HJ95" s="10"/>
      <c r="HK95" s="10"/>
      <c r="HL95" s="10"/>
      <c r="HM95" s="10" t="s">
        <v>0</v>
      </c>
      <c r="HN95" s="9"/>
      <c r="HP95" s="11"/>
      <c r="HQ95" s="10"/>
      <c r="HR95" s="10"/>
      <c r="HS95" s="10"/>
      <c r="HT95" s="10"/>
      <c r="HU95" s="10"/>
      <c r="HV95" s="10"/>
      <c r="HW95" s="10"/>
      <c r="HX95" s="10" t="s">
        <v>0</v>
      </c>
      <c r="HY95" s="9"/>
      <c r="IA95" s="11"/>
      <c r="IB95" s="10"/>
      <c r="IC95" s="10"/>
      <c r="ID95" s="10"/>
      <c r="IE95" s="10"/>
      <c r="IF95" s="10"/>
      <c r="IG95" s="10"/>
      <c r="IH95" s="10"/>
      <c r="II95" s="10" t="s">
        <v>0</v>
      </c>
      <c r="IJ95" s="9"/>
      <c r="IL95" s="11"/>
      <c r="IM95" s="10"/>
      <c r="IN95" s="10"/>
      <c r="IO95" s="10"/>
      <c r="IP95" s="10"/>
      <c r="IQ95" s="10"/>
      <c r="IR95" s="10"/>
      <c r="IS95" s="10"/>
      <c r="IT95" s="10" t="s">
        <v>0</v>
      </c>
      <c r="IU95" s="9"/>
      <c r="IW95" s="11"/>
      <c r="IX95" s="10" t="s">
        <v>0</v>
      </c>
      <c r="IY95" s="10"/>
      <c r="IZ95" s="10"/>
      <c r="JA95" s="10"/>
      <c r="JB95" s="10"/>
      <c r="JC95" s="10"/>
      <c r="JD95" s="10"/>
      <c r="JE95" s="10" t="s">
        <v>0</v>
      </c>
      <c r="JF95" s="9"/>
    </row>
    <row r="96" spans="2:266" ht="15.75" thickBot="1" x14ac:dyDescent="0.3">
      <c r="B96" s="11"/>
      <c r="C96" s="27" t="s">
        <v>8</v>
      </c>
      <c r="D96" s="19" t="s">
        <v>7</v>
      </c>
      <c r="E96" s="18" t="s">
        <v>6</v>
      </c>
      <c r="F96" s="199" t="s">
        <v>31</v>
      </c>
      <c r="G96" s="17" t="s">
        <v>5</v>
      </c>
      <c r="H96" s="16" t="s">
        <v>4</v>
      </c>
      <c r="I96" s="14" t="s">
        <v>3</v>
      </c>
      <c r="J96" s="10"/>
      <c r="K96" s="228" t="s">
        <v>151</v>
      </c>
      <c r="M96" s="11"/>
      <c r="N96" s="21" t="s">
        <v>9</v>
      </c>
      <c r="O96" s="19" t="s">
        <v>7</v>
      </c>
      <c r="P96" s="18" t="s">
        <v>6</v>
      </c>
      <c r="Q96" s="199" t="s">
        <v>31</v>
      </c>
      <c r="R96" s="17" t="s">
        <v>5</v>
      </c>
      <c r="S96" s="16" t="s">
        <v>4</v>
      </c>
      <c r="T96" s="14" t="s">
        <v>3</v>
      </c>
      <c r="U96" s="10"/>
      <c r="V96" s="228" t="s">
        <v>147</v>
      </c>
      <c r="X96" s="11"/>
      <c r="Y96" s="21" t="s">
        <v>9</v>
      </c>
      <c r="Z96" s="27" t="s">
        <v>8</v>
      </c>
      <c r="AA96" s="18" t="s">
        <v>6</v>
      </c>
      <c r="AB96" s="199" t="s">
        <v>31</v>
      </c>
      <c r="AC96" s="17" t="s">
        <v>5</v>
      </c>
      <c r="AD96" s="16" t="s">
        <v>4</v>
      </c>
      <c r="AE96" s="14" t="s">
        <v>3</v>
      </c>
      <c r="AF96" s="10"/>
      <c r="AG96" s="228" t="s">
        <v>151</v>
      </c>
      <c r="AI96" s="11"/>
      <c r="AJ96" s="21" t="s">
        <v>9</v>
      </c>
      <c r="AK96" s="27" t="s">
        <v>8</v>
      </c>
      <c r="AL96" s="19" t="s">
        <v>7</v>
      </c>
      <c r="AM96" s="199" t="s">
        <v>31</v>
      </c>
      <c r="AN96" s="17" t="s">
        <v>5</v>
      </c>
      <c r="AO96" s="16" t="s">
        <v>4</v>
      </c>
      <c r="AP96" s="14" t="s">
        <v>3</v>
      </c>
      <c r="AQ96" s="10"/>
      <c r="AR96" s="228" t="s">
        <v>148</v>
      </c>
      <c r="AT96" s="11"/>
      <c r="AU96" s="21" t="s">
        <v>9</v>
      </c>
      <c r="AV96" s="27" t="s">
        <v>8</v>
      </c>
      <c r="AW96" s="19" t="s">
        <v>7</v>
      </c>
      <c r="AX96" s="18" t="s">
        <v>6</v>
      </c>
      <c r="AY96" s="17" t="s">
        <v>5</v>
      </c>
      <c r="AZ96" s="16" t="s">
        <v>4</v>
      </c>
      <c r="BA96" s="14" t="s">
        <v>3</v>
      </c>
      <c r="BB96" s="10"/>
      <c r="BC96" s="228" t="s">
        <v>190</v>
      </c>
      <c r="BE96" s="11"/>
      <c r="BF96" s="21" t="s">
        <v>9</v>
      </c>
      <c r="BG96" s="27" t="s">
        <v>8</v>
      </c>
      <c r="BH96" s="19" t="s">
        <v>7</v>
      </c>
      <c r="BI96" s="18" t="s">
        <v>6</v>
      </c>
      <c r="BJ96" s="199" t="s">
        <v>31</v>
      </c>
      <c r="BK96" s="16" t="s">
        <v>4</v>
      </c>
      <c r="BL96" s="14" t="s">
        <v>3</v>
      </c>
      <c r="BM96" s="10"/>
      <c r="BN96" s="228" t="s">
        <v>142</v>
      </c>
      <c r="BP96" s="11"/>
      <c r="BQ96" s="21" t="s">
        <v>9</v>
      </c>
      <c r="BR96" s="27" t="s">
        <v>8</v>
      </c>
      <c r="BS96" s="19" t="s">
        <v>7</v>
      </c>
      <c r="BT96" s="18" t="s">
        <v>6</v>
      </c>
      <c r="BU96" s="199" t="s">
        <v>31</v>
      </c>
      <c r="BV96" s="17" t="s">
        <v>5</v>
      </c>
      <c r="BW96" s="14" t="s">
        <v>3</v>
      </c>
      <c r="BX96" s="10"/>
      <c r="BY96" s="228" t="s">
        <v>144</v>
      </c>
      <c r="CA96" s="11"/>
      <c r="CB96" s="21" t="s">
        <v>9</v>
      </c>
      <c r="CC96" s="27" t="s">
        <v>8</v>
      </c>
      <c r="CD96" s="19" t="s">
        <v>7</v>
      </c>
      <c r="CE96" s="18" t="s">
        <v>6</v>
      </c>
      <c r="CF96" s="17" t="s">
        <v>5</v>
      </c>
      <c r="CG96" s="16" t="s">
        <v>4</v>
      </c>
      <c r="CH96" s="199" t="s">
        <v>31</v>
      </c>
      <c r="CI96" s="10"/>
      <c r="CJ96" s="228" t="s">
        <v>142</v>
      </c>
      <c r="FX96" s="11"/>
      <c r="FY96" s="27" t="s">
        <v>8</v>
      </c>
      <c r="FZ96" s="19" t="s">
        <v>7</v>
      </c>
      <c r="GA96" s="18" t="s">
        <v>6</v>
      </c>
      <c r="GB96" s="199" t="s">
        <v>31</v>
      </c>
      <c r="GC96" s="17" t="s">
        <v>5</v>
      </c>
      <c r="GD96" s="16" t="s">
        <v>4</v>
      </c>
      <c r="GE96" s="14" t="s">
        <v>3</v>
      </c>
      <c r="GF96" s="10"/>
      <c r="GG96" s="248"/>
      <c r="GI96" s="11"/>
      <c r="GJ96" s="21" t="s">
        <v>9</v>
      </c>
      <c r="GK96" s="19" t="s">
        <v>7</v>
      </c>
      <c r="GL96" s="18" t="s">
        <v>6</v>
      </c>
      <c r="GM96" s="199" t="s">
        <v>31</v>
      </c>
      <c r="GN96" s="17" t="s">
        <v>5</v>
      </c>
      <c r="GO96" s="16" t="s">
        <v>4</v>
      </c>
      <c r="GP96" s="14" t="s">
        <v>3</v>
      </c>
      <c r="GQ96" s="10"/>
      <c r="GR96" s="248"/>
      <c r="GT96" s="11"/>
      <c r="GU96" s="21" t="s">
        <v>9</v>
      </c>
      <c r="GV96" s="27" t="s">
        <v>8</v>
      </c>
      <c r="GW96" s="18" t="s">
        <v>6</v>
      </c>
      <c r="GX96" s="199" t="s">
        <v>31</v>
      </c>
      <c r="GY96" s="17" t="s">
        <v>5</v>
      </c>
      <c r="GZ96" s="16" t="s">
        <v>4</v>
      </c>
      <c r="HA96" s="14" t="s">
        <v>3</v>
      </c>
      <c r="HB96" s="10"/>
      <c r="HC96" s="248"/>
      <c r="HE96" s="11"/>
      <c r="HF96" s="21" t="s">
        <v>9</v>
      </c>
      <c r="HG96" s="27" t="s">
        <v>8</v>
      </c>
      <c r="HH96" s="19" t="s">
        <v>7</v>
      </c>
      <c r="HI96" s="199" t="s">
        <v>31</v>
      </c>
      <c r="HJ96" s="17" t="s">
        <v>5</v>
      </c>
      <c r="HK96" s="16" t="s">
        <v>4</v>
      </c>
      <c r="HL96" s="14" t="s">
        <v>3</v>
      </c>
      <c r="HM96" s="10"/>
      <c r="HN96" s="248"/>
      <c r="HP96" s="11"/>
      <c r="HQ96" s="21" t="s">
        <v>9</v>
      </c>
      <c r="HR96" s="27" t="s">
        <v>8</v>
      </c>
      <c r="HS96" s="19" t="s">
        <v>7</v>
      </c>
      <c r="HT96" s="18" t="s">
        <v>6</v>
      </c>
      <c r="HU96" s="17" t="s">
        <v>5</v>
      </c>
      <c r="HV96" s="16" t="s">
        <v>4</v>
      </c>
      <c r="HW96" s="14" t="s">
        <v>3</v>
      </c>
      <c r="HX96" s="10"/>
      <c r="HY96" s="248"/>
      <c r="IA96" s="11"/>
      <c r="IB96" s="21" t="s">
        <v>9</v>
      </c>
      <c r="IC96" s="27" t="s">
        <v>8</v>
      </c>
      <c r="ID96" s="19" t="s">
        <v>7</v>
      </c>
      <c r="IE96" s="18" t="s">
        <v>6</v>
      </c>
      <c r="IF96" s="199" t="s">
        <v>31</v>
      </c>
      <c r="IG96" s="16" t="s">
        <v>4</v>
      </c>
      <c r="IH96" s="14" t="s">
        <v>3</v>
      </c>
      <c r="II96" s="10"/>
      <c r="IJ96" s="248"/>
      <c r="IL96" s="11"/>
      <c r="IM96" s="21" t="s">
        <v>9</v>
      </c>
      <c r="IN96" s="27" t="s">
        <v>8</v>
      </c>
      <c r="IO96" s="19" t="s">
        <v>7</v>
      </c>
      <c r="IP96" s="18" t="s">
        <v>6</v>
      </c>
      <c r="IQ96" s="199" t="s">
        <v>31</v>
      </c>
      <c r="IR96" s="17" t="s">
        <v>5</v>
      </c>
      <c r="IS96" s="14" t="s">
        <v>3</v>
      </c>
      <c r="IT96" s="10"/>
      <c r="IU96" s="248"/>
      <c r="IW96" s="11"/>
      <c r="IX96" s="21" t="s">
        <v>9</v>
      </c>
      <c r="IY96" s="27" t="s">
        <v>8</v>
      </c>
      <c r="IZ96" s="19" t="s">
        <v>7</v>
      </c>
      <c r="JA96" s="18" t="s">
        <v>6</v>
      </c>
      <c r="JB96" s="17" t="s">
        <v>5</v>
      </c>
      <c r="JC96" s="16" t="s">
        <v>4</v>
      </c>
      <c r="JD96" s="199" t="s">
        <v>31</v>
      </c>
      <c r="JE96" s="10"/>
      <c r="JF96" s="248"/>
    </row>
    <row r="97" spans="2:445" ht="15.75" thickBot="1" x14ac:dyDescent="0.3">
      <c r="B97" s="22" t="s">
        <v>233</v>
      </c>
      <c r="C97" s="146" t="s">
        <v>9</v>
      </c>
      <c r="D97" s="146" t="s">
        <v>9</v>
      </c>
      <c r="E97" s="146" t="s">
        <v>9</v>
      </c>
      <c r="F97" s="146" t="s">
        <v>9</v>
      </c>
      <c r="G97" s="146" t="s">
        <v>9</v>
      </c>
      <c r="H97" s="146" t="s">
        <v>9</v>
      </c>
      <c r="I97" s="146" t="s">
        <v>9</v>
      </c>
      <c r="J97" s="10"/>
      <c r="K97" s="234" t="s">
        <v>9</v>
      </c>
      <c r="M97" s="22" t="s">
        <v>233</v>
      </c>
      <c r="N97" s="145" t="s">
        <v>8</v>
      </c>
      <c r="O97" s="145" t="s">
        <v>8</v>
      </c>
      <c r="P97" s="145" t="s">
        <v>8</v>
      </c>
      <c r="Q97" s="145" t="s">
        <v>8</v>
      </c>
      <c r="R97" s="145" t="s">
        <v>8</v>
      </c>
      <c r="S97" s="145" t="s">
        <v>8</v>
      </c>
      <c r="T97" s="145" t="s">
        <v>8</v>
      </c>
      <c r="U97" s="10"/>
      <c r="V97" s="145" t="s">
        <v>8</v>
      </c>
      <c r="X97" s="22" t="s">
        <v>233</v>
      </c>
      <c r="Y97" s="149" t="s">
        <v>7</v>
      </c>
      <c r="Z97" s="149" t="s">
        <v>7</v>
      </c>
      <c r="AA97" s="149" t="s">
        <v>7</v>
      </c>
      <c r="AB97" s="149" t="s">
        <v>7</v>
      </c>
      <c r="AC97" s="149" t="s">
        <v>7</v>
      </c>
      <c r="AD97" s="149" t="s">
        <v>7</v>
      </c>
      <c r="AE97" s="144" t="s">
        <v>7</v>
      </c>
      <c r="AF97" s="10"/>
      <c r="AG97" s="144" t="s">
        <v>7</v>
      </c>
      <c r="AI97" s="22" t="s">
        <v>233</v>
      </c>
      <c r="AJ97" s="195" t="s">
        <v>6</v>
      </c>
      <c r="AK97" s="195" t="s">
        <v>6</v>
      </c>
      <c r="AL97" s="195" t="s">
        <v>6</v>
      </c>
      <c r="AM97" s="195" t="s">
        <v>6</v>
      </c>
      <c r="AN97" s="195" t="s">
        <v>6</v>
      </c>
      <c r="AO97" s="195" t="s">
        <v>6</v>
      </c>
      <c r="AP97" s="195" t="s">
        <v>6</v>
      </c>
      <c r="AQ97" s="10"/>
      <c r="AR97" s="195" t="s">
        <v>6</v>
      </c>
      <c r="AT97" s="22" t="s">
        <v>233</v>
      </c>
      <c r="AU97" s="197" t="s">
        <v>31</v>
      </c>
      <c r="AV97" s="197" t="s">
        <v>31</v>
      </c>
      <c r="AW97" s="197" t="s">
        <v>31</v>
      </c>
      <c r="AX97" s="197" t="s">
        <v>31</v>
      </c>
      <c r="AY97" s="197" t="s">
        <v>31</v>
      </c>
      <c r="AZ97" s="197" t="s">
        <v>31</v>
      </c>
      <c r="BA97" s="197" t="s">
        <v>31</v>
      </c>
      <c r="BB97" s="10"/>
      <c r="BC97" s="197" t="s">
        <v>31</v>
      </c>
      <c r="BE97" s="22" t="s">
        <v>233</v>
      </c>
      <c r="BF97" s="155" t="s">
        <v>134</v>
      </c>
      <c r="BG97" s="155" t="s">
        <v>134</v>
      </c>
      <c r="BH97" s="155" t="s">
        <v>134</v>
      </c>
      <c r="BI97" s="155" t="s">
        <v>134</v>
      </c>
      <c r="BJ97" s="155" t="s">
        <v>134</v>
      </c>
      <c r="BK97" s="155" t="s">
        <v>134</v>
      </c>
      <c r="BL97" s="155" t="s">
        <v>134</v>
      </c>
      <c r="BM97" s="10"/>
      <c r="BN97" s="155" t="s">
        <v>134</v>
      </c>
      <c r="BP97" s="22" t="s">
        <v>233</v>
      </c>
      <c r="BQ97" s="150" t="s">
        <v>4</v>
      </c>
      <c r="BR97" s="150" t="s">
        <v>4</v>
      </c>
      <c r="BS97" s="150" t="s">
        <v>4</v>
      </c>
      <c r="BT97" s="150" t="s">
        <v>4</v>
      </c>
      <c r="BU97" s="150" t="s">
        <v>4</v>
      </c>
      <c r="BV97" s="150" t="s">
        <v>4</v>
      </c>
      <c r="BW97" s="150" t="s">
        <v>4</v>
      </c>
      <c r="BX97" s="10"/>
      <c r="BY97" s="150" t="s">
        <v>4</v>
      </c>
      <c r="CA97" s="22" t="s">
        <v>233</v>
      </c>
      <c r="CB97" s="177" t="s">
        <v>3</v>
      </c>
      <c r="CC97" s="177" t="s">
        <v>3</v>
      </c>
      <c r="CD97" s="177" t="s">
        <v>3</v>
      </c>
      <c r="CE97" s="177" t="s">
        <v>3</v>
      </c>
      <c r="CF97" s="177" t="s">
        <v>3</v>
      </c>
      <c r="CG97" s="177" t="s">
        <v>3</v>
      </c>
      <c r="CH97" s="177" t="s">
        <v>3</v>
      </c>
      <c r="CI97" s="10"/>
      <c r="CJ97" s="177" t="s">
        <v>3</v>
      </c>
      <c r="FX97" s="22" t="s">
        <v>13</v>
      </c>
      <c r="FY97" s="146" t="s">
        <v>9</v>
      </c>
      <c r="FZ97" s="146" t="s">
        <v>9</v>
      </c>
      <c r="GA97" s="146" t="s">
        <v>9</v>
      </c>
      <c r="GB97" s="146" t="s">
        <v>9</v>
      </c>
      <c r="GC97" s="146" t="s">
        <v>9</v>
      </c>
      <c r="GD97" s="146" t="s">
        <v>9</v>
      </c>
      <c r="GE97" s="146" t="s">
        <v>9</v>
      </c>
      <c r="GF97" s="10"/>
      <c r="GG97" s="234" t="s">
        <v>9</v>
      </c>
      <c r="GI97" s="22" t="s">
        <v>13</v>
      </c>
      <c r="GJ97" s="145" t="s">
        <v>8</v>
      </c>
      <c r="GK97" s="145" t="s">
        <v>8</v>
      </c>
      <c r="GL97" s="145" t="s">
        <v>8</v>
      </c>
      <c r="GM97" s="145" t="s">
        <v>8</v>
      </c>
      <c r="GN97" s="145" t="s">
        <v>8</v>
      </c>
      <c r="GO97" s="145" t="s">
        <v>8</v>
      </c>
      <c r="GP97" s="145" t="s">
        <v>8</v>
      </c>
      <c r="GQ97" s="10"/>
      <c r="GR97" s="145" t="s">
        <v>8</v>
      </c>
      <c r="GT97" s="22" t="s">
        <v>13</v>
      </c>
      <c r="GU97" s="149" t="s">
        <v>7</v>
      </c>
      <c r="GV97" s="149" t="s">
        <v>7</v>
      </c>
      <c r="GW97" s="149" t="s">
        <v>7</v>
      </c>
      <c r="GX97" s="149" t="s">
        <v>7</v>
      </c>
      <c r="GY97" s="149" t="s">
        <v>7</v>
      </c>
      <c r="GZ97" s="149" t="s">
        <v>7</v>
      </c>
      <c r="HA97" s="144" t="s">
        <v>7</v>
      </c>
      <c r="HB97" s="10"/>
      <c r="HC97" s="144" t="s">
        <v>7</v>
      </c>
      <c r="HE97" s="22" t="s">
        <v>13</v>
      </c>
      <c r="HF97" s="195" t="s">
        <v>6</v>
      </c>
      <c r="HG97" s="195" t="s">
        <v>6</v>
      </c>
      <c r="HH97" s="195" t="s">
        <v>6</v>
      </c>
      <c r="HI97" s="195" t="s">
        <v>6</v>
      </c>
      <c r="HJ97" s="195" t="s">
        <v>6</v>
      </c>
      <c r="HK97" s="195" t="s">
        <v>6</v>
      </c>
      <c r="HL97" s="195" t="s">
        <v>6</v>
      </c>
      <c r="HM97" s="10"/>
      <c r="HN97" s="195" t="s">
        <v>6</v>
      </c>
      <c r="HP97" s="22" t="s">
        <v>13</v>
      </c>
      <c r="HQ97" s="197" t="s">
        <v>31</v>
      </c>
      <c r="HR97" s="197" t="s">
        <v>31</v>
      </c>
      <c r="HS97" s="197" t="s">
        <v>31</v>
      </c>
      <c r="HT97" s="197" t="s">
        <v>31</v>
      </c>
      <c r="HU97" s="197" t="s">
        <v>31</v>
      </c>
      <c r="HV97" s="197" t="s">
        <v>31</v>
      </c>
      <c r="HW97" s="197" t="s">
        <v>31</v>
      </c>
      <c r="HX97" s="10"/>
      <c r="HY97" s="197" t="s">
        <v>31</v>
      </c>
      <c r="IA97" s="22" t="s">
        <v>13</v>
      </c>
      <c r="IB97" s="155" t="s">
        <v>134</v>
      </c>
      <c r="IC97" s="155" t="s">
        <v>134</v>
      </c>
      <c r="ID97" s="155" t="s">
        <v>134</v>
      </c>
      <c r="IE97" s="155" t="s">
        <v>134</v>
      </c>
      <c r="IF97" s="155" t="s">
        <v>134</v>
      </c>
      <c r="IG97" s="155" t="s">
        <v>134</v>
      </c>
      <c r="IH97" s="155" t="s">
        <v>134</v>
      </c>
      <c r="II97" s="10"/>
      <c r="IJ97" s="155" t="s">
        <v>134</v>
      </c>
      <c r="IL97" s="22" t="s">
        <v>13</v>
      </c>
      <c r="IM97" s="150" t="s">
        <v>4</v>
      </c>
      <c r="IN97" s="150" t="s">
        <v>4</v>
      </c>
      <c r="IO97" s="150" t="s">
        <v>4</v>
      </c>
      <c r="IP97" s="150" t="s">
        <v>4</v>
      </c>
      <c r="IQ97" s="150" t="s">
        <v>4</v>
      </c>
      <c r="IR97" s="150" t="s">
        <v>4</v>
      </c>
      <c r="IS97" s="150" t="s">
        <v>4</v>
      </c>
      <c r="IT97" s="10"/>
      <c r="IU97" s="150" t="s">
        <v>4</v>
      </c>
      <c r="IW97" s="22" t="s">
        <v>13</v>
      </c>
      <c r="IX97" s="177" t="s">
        <v>3</v>
      </c>
      <c r="IY97" s="177" t="s">
        <v>3</v>
      </c>
      <c r="IZ97" s="177" t="s">
        <v>3</v>
      </c>
      <c r="JA97" s="177" t="s">
        <v>3</v>
      </c>
      <c r="JB97" s="177" t="s">
        <v>3</v>
      </c>
      <c r="JC97" s="177" t="s">
        <v>3</v>
      </c>
      <c r="JD97" s="177" t="s">
        <v>3</v>
      </c>
      <c r="JE97" s="10"/>
      <c r="JF97" s="177" t="s">
        <v>3</v>
      </c>
    </row>
    <row r="98" spans="2:445" ht="15.75" thickBot="1" x14ac:dyDescent="0.3">
      <c r="B98" s="11"/>
      <c r="C98" s="143">
        <v>24</v>
      </c>
      <c r="D98" s="143">
        <v>83</v>
      </c>
      <c r="E98" s="143">
        <v>18</v>
      </c>
      <c r="F98" s="143">
        <v>26</v>
      </c>
      <c r="G98" s="143">
        <v>21</v>
      </c>
      <c r="H98" s="143">
        <v>14</v>
      </c>
      <c r="I98" s="143">
        <v>16</v>
      </c>
      <c r="J98" s="240">
        <v>1</v>
      </c>
      <c r="K98" s="237">
        <v>202</v>
      </c>
      <c r="M98" s="11"/>
      <c r="N98" s="231">
        <v>24</v>
      </c>
      <c r="O98" s="143">
        <v>42</v>
      </c>
      <c r="P98" s="231">
        <v>4</v>
      </c>
      <c r="Q98" s="143">
        <v>1</v>
      </c>
      <c r="R98" s="143">
        <v>32</v>
      </c>
      <c r="S98" s="143">
        <v>5</v>
      </c>
      <c r="T98" s="231">
        <v>17</v>
      </c>
      <c r="U98" s="240">
        <v>81</v>
      </c>
      <c r="V98" s="143">
        <v>35</v>
      </c>
      <c r="X98" s="11"/>
      <c r="Y98" s="231">
        <v>83</v>
      </c>
      <c r="Z98" s="231">
        <v>42</v>
      </c>
      <c r="AA98" s="231">
        <v>60</v>
      </c>
      <c r="AB98" s="231">
        <v>61</v>
      </c>
      <c r="AC98" s="231">
        <v>61</v>
      </c>
      <c r="AD98" s="231">
        <v>113</v>
      </c>
      <c r="AE98" s="231">
        <v>100</v>
      </c>
      <c r="AF98" s="240">
        <v>128</v>
      </c>
      <c r="AG98" s="231">
        <v>520</v>
      </c>
      <c r="AI98" s="11"/>
      <c r="AJ98" s="231">
        <v>18</v>
      </c>
      <c r="AK98" s="143">
        <v>4</v>
      </c>
      <c r="AL98" s="143">
        <v>60</v>
      </c>
      <c r="AM98" s="143">
        <v>6</v>
      </c>
      <c r="AN98" s="143">
        <v>11</v>
      </c>
      <c r="AO98" s="143">
        <v>3</v>
      </c>
      <c r="AP98" s="231">
        <v>6</v>
      </c>
      <c r="AQ98" s="240">
        <v>-107</v>
      </c>
      <c r="AR98" s="143">
        <v>60</v>
      </c>
      <c r="AT98" s="11"/>
      <c r="AU98" s="231">
        <v>26</v>
      </c>
      <c r="AV98" s="231">
        <v>1</v>
      </c>
      <c r="AW98" s="143">
        <v>61</v>
      </c>
      <c r="AX98" s="231">
        <v>6</v>
      </c>
      <c r="AY98" s="143">
        <v>9</v>
      </c>
      <c r="AZ98" s="231">
        <v>2</v>
      </c>
      <c r="BA98" s="231">
        <v>10</v>
      </c>
      <c r="BB98" s="240">
        <v>227</v>
      </c>
      <c r="BC98" s="143">
        <v>25</v>
      </c>
      <c r="BE98" s="11"/>
      <c r="BF98" s="231">
        <v>21</v>
      </c>
      <c r="BG98" s="231">
        <v>32</v>
      </c>
      <c r="BH98" s="143">
        <v>61</v>
      </c>
      <c r="BI98" s="231">
        <v>11</v>
      </c>
      <c r="BJ98" s="231">
        <v>9</v>
      </c>
      <c r="BK98" s="231">
        <v>13</v>
      </c>
      <c r="BL98" s="231">
        <v>22</v>
      </c>
      <c r="BM98" s="240">
        <v>-390</v>
      </c>
      <c r="BN98" s="231">
        <v>47</v>
      </c>
      <c r="BP98" s="11"/>
      <c r="BQ98" s="231">
        <v>14</v>
      </c>
      <c r="BR98" s="231">
        <v>5</v>
      </c>
      <c r="BS98" s="143">
        <v>113</v>
      </c>
      <c r="BT98" s="231">
        <v>3</v>
      </c>
      <c r="BU98" s="143">
        <v>2</v>
      </c>
      <c r="BV98" s="143">
        <v>13</v>
      </c>
      <c r="BW98" s="231">
        <v>11</v>
      </c>
      <c r="BX98" s="240">
        <v>-614</v>
      </c>
      <c r="BY98" s="143">
        <v>95</v>
      </c>
      <c r="CA98" s="11"/>
      <c r="CB98" s="231">
        <v>16</v>
      </c>
      <c r="CC98" s="143">
        <v>17</v>
      </c>
      <c r="CD98" s="143">
        <v>100</v>
      </c>
      <c r="CE98" s="143">
        <v>6</v>
      </c>
      <c r="CF98" s="143">
        <v>22</v>
      </c>
      <c r="CG98" s="143">
        <v>11</v>
      </c>
      <c r="CH98" s="143">
        <v>10</v>
      </c>
      <c r="CI98" s="240">
        <v>674</v>
      </c>
      <c r="CJ98" s="143">
        <v>150</v>
      </c>
      <c r="FX98" s="11"/>
      <c r="FY98" s="229"/>
      <c r="FZ98" s="229"/>
      <c r="GA98" s="229"/>
      <c r="GB98" s="229"/>
      <c r="GC98" s="229"/>
      <c r="GD98" s="229"/>
      <c r="GE98" s="229"/>
      <c r="GF98" s="240"/>
      <c r="GG98" s="236"/>
      <c r="GI98" s="11"/>
      <c r="GJ98" s="229"/>
      <c r="GK98" s="229"/>
      <c r="GL98" s="229"/>
      <c r="GM98" s="229"/>
      <c r="GN98" s="229"/>
      <c r="GO98" s="229"/>
      <c r="GP98" s="229"/>
      <c r="GQ98" s="240"/>
      <c r="GR98" s="229"/>
      <c r="GT98" s="11"/>
      <c r="GU98" s="229"/>
      <c r="GV98" s="229"/>
      <c r="GW98" s="229"/>
      <c r="GX98" s="229"/>
      <c r="GY98" s="229"/>
      <c r="GZ98" s="229"/>
      <c r="HA98" s="229"/>
      <c r="HB98" s="240"/>
      <c r="HC98" s="229"/>
      <c r="HE98" s="11"/>
      <c r="HF98" s="229"/>
      <c r="HG98" s="229"/>
      <c r="HH98" s="229"/>
      <c r="HI98" s="229"/>
      <c r="HJ98" s="229"/>
      <c r="HK98" s="229"/>
      <c r="HL98" s="229"/>
      <c r="HM98" s="240"/>
      <c r="HN98" s="229"/>
      <c r="HP98" s="11" t="s">
        <v>0</v>
      </c>
      <c r="HQ98" s="229"/>
      <c r="HR98" s="229"/>
      <c r="HS98" s="229"/>
      <c r="HT98" s="229"/>
      <c r="HU98" s="229"/>
      <c r="HV98" s="229"/>
      <c r="HW98" s="229"/>
      <c r="HX98" s="240"/>
      <c r="HY98" s="229"/>
      <c r="IA98" s="11"/>
      <c r="IB98" s="229"/>
      <c r="IC98" s="229"/>
      <c r="ID98" s="229"/>
      <c r="IE98" s="229"/>
      <c r="IF98" s="229"/>
      <c r="IG98" s="229"/>
      <c r="IH98" s="229"/>
      <c r="II98" s="240"/>
      <c r="IJ98" s="229"/>
      <c r="IL98" s="11"/>
      <c r="IM98" s="229"/>
      <c r="IN98" s="229"/>
      <c r="IO98" s="229"/>
      <c r="IP98" s="229"/>
      <c r="IQ98" s="229"/>
      <c r="IR98" s="229"/>
      <c r="IS98" s="229"/>
      <c r="IT98" s="240"/>
      <c r="IU98" s="229"/>
      <c r="IW98" s="11"/>
      <c r="IX98" s="229"/>
      <c r="IY98" s="229"/>
      <c r="IZ98" s="229"/>
      <c r="JA98" s="229"/>
      <c r="JB98" s="229"/>
      <c r="JC98" s="229"/>
      <c r="JD98" s="229"/>
      <c r="JE98" s="240"/>
      <c r="JF98" s="229"/>
    </row>
    <row r="99" spans="2:445" ht="15.75" thickBot="1" x14ac:dyDescent="0.3">
      <c r="B99" s="11"/>
      <c r="C99" s="2"/>
      <c r="D99" s="2"/>
      <c r="E99" s="2"/>
      <c r="F99" s="2"/>
      <c r="G99" s="2"/>
      <c r="H99" s="2"/>
      <c r="I99" s="2"/>
      <c r="J99" s="10"/>
      <c r="K99" s="235"/>
      <c r="M99" s="11"/>
      <c r="N99" s="10"/>
      <c r="O99" s="10"/>
      <c r="P99" s="10"/>
      <c r="Q99" s="10"/>
      <c r="R99" s="10"/>
      <c r="S99" s="10"/>
      <c r="T99" s="10"/>
      <c r="U99" s="10"/>
      <c r="V99" s="9"/>
      <c r="X99" s="11"/>
      <c r="Y99" s="10"/>
      <c r="Z99" s="10"/>
      <c r="AA99" s="10"/>
      <c r="AB99" s="10"/>
      <c r="AC99" s="10"/>
      <c r="AD99" s="10"/>
      <c r="AE99" s="10"/>
      <c r="AF99" s="10"/>
      <c r="AG99" s="9"/>
      <c r="AI99" s="11"/>
      <c r="AJ99" s="10"/>
      <c r="AK99" s="10"/>
      <c r="AL99" s="10"/>
      <c r="AM99" s="10"/>
      <c r="AN99" s="10"/>
      <c r="AO99" s="10"/>
      <c r="AP99" s="10"/>
      <c r="AQ99" s="10"/>
      <c r="AR99" s="9"/>
      <c r="AT99" s="11"/>
      <c r="AU99" s="10"/>
      <c r="AV99" s="10"/>
      <c r="AW99" s="10"/>
      <c r="AX99" s="10"/>
      <c r="AY99" s="10"/>
      <c r="AZ99" s="10"/>
      <c r="BA99" s="10"/>
      <c r="BB99" s="10"/>
      <c r="BC99" s="9"/>
      <c r="BE99" s="11"/>
      <c r="BF99" s="10"/>
      <c r="BG99" s="10"/>
      <c r="BH99" s="10"/>
      <c r="BI99" s="10"/>
      <c r="BJ99" s="10"/>
      <c r="BK99" s="10"/>
      <c r="BL99" s="10"/>
      <c r="BM99" s="10"/>
      <c r="BN99" s="9"/>
      <c r="BP99" s="11"/>
      <c r="BQ99" s="10"/>
      <c r="BR99" s="10"/>
      <c r="BS99" s="10"/>
      <c r="BT99" s="10"/>
      <c r="BU99" s="10"/>
      <c r="BV99" s="10"/>
      <c r="BW99" s="10"/>
      <c r="BX99" s="10"/>
      <c r="BY99" s="9"/>
      <c r="CA99" s="11"/>
      <c r="CB99" s="10"/>
      <c r="CC99" s="10"/>
      <c r="CD99" s="10"/>
      <c r="CE99" s="10"/>
      <c r="CF99" s="10"/>
      <c r="CG99" s="10"/>
      <c r="CH99" s="10"/>
      <c r="CI99" s="10"/>
      <c r="CJ99" s="9"/>
      <c r="FX99" s="11"/>
      <c r="FY99" s="2"/>
      <c r="FZ99" s="2"/>
      <c r="GA99" s="2"/>
      <c r="GB99" s="2"/>
      <c r="GC99" s="2"/>
      <c r="GD99" s="2"/>
      <c r="GE99" s="2"/>
      <c r="GF99" s="10"/>
      <c r="GG99" s="235"/>
      <c r="GI99" s="11"/>
      <c r="GJ99" s="10"/>
      <c r="GK99" s="10"/>
      <c r="GL99" s="10"/>
      <c r="GM99" s="10"/>
      <c r="GN99" s="10"/>
      <c r="GO99" s="10"/>
      <c r="GP99" s="10"/>
      <c r="GQ99" s="10"/>
      <c r="GR99" s="9"/>
      <c r="GT99" s="11"/>
      <c r="GU99" s="10"/>
      <c r="GV99" s="10"/>
      <c r="GW99" s="10"/>
      <c r="GX99" s="10"/>
      <c r="GY99" s="10"/>
      <c r="GZ99" s="10"/>
      <c r="HA99" s="10"/>
      <c r="HB99" s="10"/>
      <c r="HC99" s="9"/>
      <c r="HE99" s="11"/>
      <c r="HF99" s="10"/>
      <c r="HG99" s="10"/>
      <c r="HH99" s="10"/>
      <c r="HI99" s="10"/>
      <c r="HJ99" s="10"/>
      <c r="HK99" s="10"/>
      <c r="HL99" s="10"/>
      <c r="HM99" s="10"/>
      <c r="HN99" s="9"/>
      <c r="HP99" s="11"/>
      <c r="HQ99" s="10"/>
      <c r="HR99" s="10"/>
      <c r="HS99" s="10"/>
      <c r="HT99" s="10"/>
      <c r="HU99" s="10"/>
      <c r="HV99" s="10"/>
      <c r="HW99" s="10"/>
      <c r="HX99" s="10"/>
      <c r="HY99" s="9"/>
      <c r="IA99" s="11"/>
      <c r="IB99" s="10"/>
      <c r="IC99" s="10"/>
      <c r="ID99" s="10"/>
      <c r="IE99" s="10"/>
      <c r="IF99" s="10"/>
      <c r="IG99" s="10"/>
      <c r="IH99" s="10"/>
      <c r="II99" s="10"/>
      <c r="IJ99" s="9"/>
      <c r="IL99" s="11"/>
      <c r="IM99" s="10"/>
      <c r="IN99" s="10"/>
      <c r="IO99" s="10"/>
      <c r="IP99" s="10"/>
      <c r="IQ99" s="10"/>
      <c r="IR99" s="10"/>
      <c r="IS99" s="10"/>
      <c r="IT99" s="10"/>
      <c r="IU99" s="9"/>
      <c r="IW99" s="11"/>
      <c r="IX99" s="10"/>
      <c r="IY99" s="10"/>
      <c r="IZ99" s="10"/>
      <c r="JA99" s="10"/>
      <c r="JB99" s="10"/>
      <c r="JC99" s="10"/>
      <c r="JD99" s="10"/>
      <c r="JE99" s="10"/>
      <c r="JF99" s="9"/>
    </row>
    <row r="100" spans="2:445" ht="15.75" thickBot="1" x14ac:dyDescent="0.3">
      <c r="B100" s="11"/>
      <c r="C100" s="27" t="s">
        <v>8</v>
      </c>
      <c r="D100" s="19" t="s">
        <v>7</v>
      </c>
      <c r="E100" s="18" t="s">
        <v>6</v>
      </c>
      <c r="F100" s="199" t="s">
        <v>31</v>
      </c>
      <c r="G100" s="17" t="s">
        <v>5</v>
      </c>
      <c r="H100" s="16" t="s">
        <v>4</v>
      </c>
      <c r="I100" s="14" t="s">
        <v>3</v>
      </c>
      <c r="J100" s="10"/>
      <c r="K100" s="228" t="s">
        <v>151</v>
      </c>
      <c r="M100" s="11"/>
      <c r="N100" s="21" t="s">
        <v>9</v>
      </c>
      <c r="O100" s="19" t="s">
        <v>7</v>
      </c>
      <c r="P100" s="18" t="s">
        <v>6</v>
      </c>
      <c r="Q100" s="199" t="s">
        <v>31</v>
      </c>
      <c r="R100" s="17" t="s">
        <v>5</v>
      </c>
      <c r="S100" s="16" t="s">
        <v>4</v>
      </c>
      <c r="T100" s="14" t="s">
        <v>3</v>
      </c>
      <c r="U100" s="10"/>
      <c r="V100" s="228" t="s">
        <v>150</v>
      </c>
      <c r="X100" s="11"/>
      <c r="Y100" s="21" t="s">
        <v>9</v>
      </c>
      <c r="Z100" s="27" t="s">
        <v>8</v>
      </c>
      <c r="AA100" s="18" t="s">
        <v>6</v>
      </c>
      <c r="AB100" s="199" t="s">
        <v>31</v>
      </c>
      <c r="AC100" s="17" t="s">
        <v>5</v>
      </c>
      <c r="AD100" s="16" t="s">
        <v>4</v>
      </c>
      <c r="AE100" s="14" t="s">
        <v>3</v>
      </c>
      <c r="AF100" s="10"/>
      <c r="AG100" s="228" t="s">
        <v>151</v>
      </c>
      <c r="AI100" s="11"/>
      <c r="AJ100" s="21" t="s">
        <v>9</v>
      </c>
      <c r="AK100" s="27" t="s">
        <v>8</v>
      </c>
      <c r="AL100" s="19" t="s">
        <v>7</v>
      </c>
      <c r="AM100" s="199" t="s">
        <v>31</v>
      </c>
      <c r="AN100" s="17" t="s">
        <v>5</v>
      </c>
      <c r="AO100" s="16" t="s">
        <v>4</v>
      </c>
      <c r="AP100" s="14" t="s">
        <v>3</v>
      </c>
      <c r="AQ100" s="10"/>
      <c r="AR100" s="228" t="s">
        <v>145</v>
      </c>
      <c r="AT100" s="11"/>
      <c r="AU100" s="21" t="s">
        <v>9</v>
      </c>
      <c r="AV100" s="27" t="s">
        <v>8</v>
      </c>
      <c r="AW100" s="19" t="s">
        <v>7</v>
      </c>
      <c r="AX100" s="18" t="s">
        <v>6</v>
      </c>
      <c r="AY100" s="17" t="s">
        <v>5</v>
      </c>
      <c r="AZ100" s="16" t="s">
        <v>4</v>
      </c>
      <c r="BA100" s="14" t="s">
        <v>3</v>
      </c>
      <c r="BB100" s="10"/>
      <c r="BC100" s="228" t="s">
        <v>142</v>
      </c>
      <c r="BE100" s="11"/>
      <c r="BF100" s="21" t="s">
        <v>9</v>
      </c>
      <c r="BG100" s="27" t="s">
        <v>8</v>
      </c>
      <c r="BH100" s="19" t="s">
        <v>7</v>
      </c>
      <c r="BI100" s="18" t="s">
        <v>6</v>
      </c>
      <c r="BJ100" s="199" t="s">
        <v>31</v>
      </c>
      <c r="BK100" s="16" t="s">
        <v>4</v>
      </c>
      <c r="BL100" s="14" t="s">
        <v>3</v>
      </c>
      <c r="BM100" s="10"/>
      <c r="BN100" s="228" t="s">
        <v>190</v>
      </c>
      <c r="BP100" s="11"/>
      <c r="BQ100" s="21" t="s">
        <v>9</v>
      </c>
      <c r="BR100" s="27" t="s">
        <v>8</v>
      </c>
      <c r="BS100" s="19" t="s">
        <v>7</v>
      </c>
      <c r="BT100" s="18" t="s">
        <v>6</v>
      </c>
      <c r="BU100" s="199" t="s">
        <v>31</v>
      </c>
      <c r="BV100" s="17" t="s">
        <v>5</v>
      </c>
      <c r="BW100" s="14" t="s">
        <v>3</v>
      </c>
      <c r="BX100" s="10"/>
      <c r="BY100" s="228" t="s">
        <v>148</v>
      </c>
      <c r="CA100" s="11"/>
      <c r="CB100" s="21" t="s">
        <v>9</v>
      </c>
      <c r="CC100" s="27" t="s">
        <v>8</v>
      </c>
      <c r="CD100" s="19" t="s">
        <v>7</v>
      </c>
      <c r="CE100" s="18" t="s">
        <v>6</v>
      </c>
      <c r="CF100" s="17" t="s">
        <v>5</v>
      </c>
      <c r="CG100" s="16" t="s">
        <v>4</v>
      </c>
      <c r="CH100" s="199" t="s">
        <v>31</v>
      </c>
      <c r="CI100" s="10"/>
      <c r="CJ100" s="228" t="s">
        <v>142</v>
      </c>
      <c r="FX100" s="11"/>
      <c r="FY100" s="27" t="s">
        <v>8</v>
      </c>
      <c r="FZ100" s="19" t="s">
        <v>7</v>
      </c>
      <c r="GA100" s="18" t="s">
        <v>6</v>
      </c>
      <c r="GB100" s="199" t="s">
        <v>31</v>
      </c>
      <c r="GC100" s="17" t="s">
        <v>5</v>
      </c>
      <c r="GD100" s="16" t="s">
        <v>4</v>
      </c>
      <c r="GE100" s="14" t="s">
        <v>3</v>
      </c>
      <c r="GF100" s="10"/>
      <c r="GG100" s="248"/>
      <c r="GI100" s="11"/>
      <c r="GJ100" s="21" t="s">
        <v>9</v>
      </c>
      <c r="GK100" s="19" t="s">
        <v>7</v>
      </c>
      <c r="GL100" s="18" t="s">
        <v>6</v>
      </c>
      <c r="GM100" s="199" t="s">
        <v>31</v>
      </c>
      <c r="GN100" s="17" t="s">
        <v>5</v>
      </c>
      <c r="GO100" s="16" t="s">
        <v>4</v>
      </c>
      <c r="GP100" s="14" t="s">
        <v>3</v>
      </c>
      <c r="GQ100" s="10"/>
      <c r="GR100" s="248"/>
      <c r="GT100" s="11"/>
      <c r="GU100" s="21" t="s">
        <v>9</v>
      </c>
      <c r="GV100" s="27" t="s">
        <v>8</v>
      </c>
      <c r="GW100" s="18" t="s">
        <v>6</v>
      </c>
      <c r="GX100" s="199" t="s">
        <v>31</v>
      </c>
      <c r="GY100" s="17" t="s">
        <v>5</v>
      </c>
      <c r="GZ100" s="16" t="s">
        <v>4</v>
      </c>
      <c r="HA100" s="14" t="s">
        <v>3</v>
      </c>
      <c r="HB100" s="10"/>
      <c r="HC100" s="248"/>
      <c r="HE100" s="11"/>
      <c r="HF100" s="21" t="s">
        <v>9</v>
      </c>
      <c r="HG100" s="27" t="s">
        <v>8</v>
      </c>
      <c r="HH100" s="19" t="s">
        <v>7</v>
      </c>
      <c r="HI100" s="199" t="s">
        <v>31</v>
      </c>
      <c r="HJ100" s="17" t="s">
        <v>5</v>
      </c>
      <c r="HK100" s="16" t="s">
        <v>4</v>
      </c>
      <c r="HL100" s="14" t="s">
        <v>3</v>
      </c>
      <c r="HM100" s="10"/>
      <c r="HN100" s="248"/>
      <c r="HP100" s="11"/>
      <c r="HQ100" s="21" t="s">
        <v>9</v>
      </c>
      <c r="HR100" s="27" t="s">
        <v>8</v>
      </c>
      <c r="HS100" s="19" t="s">
        <v>7</v>
      </c>
      <c r="HT100" s="18" t="s">
        <v>6</v>
      </c>
      <c r="HU100" s="17" t="s">
        <v>5</v>
      </c>
      <c r="HV100" s="16" t="s">
        <v>4</v>
      </c>
      <c r="HW100" s="14" t="s">
        <v>3</v>
      </c>
      <c r="HX100" s="10"/>
      <c r="HY100" s="248"/>
      <c r="IA100" s="11"/>
      <c r="IB100" s="21" t="s">
        <v>9</v>
      </c>
      <c r="IC100" s="27" t="s">
        <v>8</v>
      </c>
      <c r="ID100" s="19" t="s">
        <v>7</v>
      </c>
      <c r="IE100" s="18" t="s">
        <v>6</v>
      </c>
      <c r="IF100" s="199" t="s">
        <v>31</v>
      </c>
      <c r="IG100" s="16" t="s">
        <v>4</v>
      </c>
      <c r="IH100" s="14" t="s">
        <v>3</v>
      </c>
      <c r="II100" s="10"/>
      <c r="IJ100" s="248"/>
      <c r="IL100" s="11"/>
      <c r="IM100" s="21" t="s">
        <v>9</v>
      </c>
      <c r="IN100" s="27" t="s">
        <v>8</v>
      </c>
      <c r="IO100" s="19" t="s">
        <v>7</v>
      </c>
      <c r="IP100" s="18" t="s">
        <v>6</v>
      </c>
      <c r="IQ100" s="199" t="s">
        <v>31</v>
      </c>
      <c r="IR100" s="17" t="s">
        <v>5</v>
      </c>
      <c r="IS100" s="14" t="s">
        <v>3</v>
      </c>
      <c r="IT100" s="10"/>
      <c r="IU100" s="248"/>
      <c r="IW100" s="11"/>
      <c r="IX100" s="21" t="s">
        <v>9</v>
      </c>
      <c r="IY100" s="27" t="s">
        <v>8</v>
      </c>
      <c r="IZ100" s="19" t="s">
        <v>7</v>
      </c>
      <c r="JA100" s="18" t="s">
        <v>6</v>
      </c>
      <c r="JB100" s="17" t="s">
        <v>5</v>
      </c>
      <c r="JC100" s="16" t="s">
        <v>4</v>
      </c>
      <c r="JD100" s="199" t="s">
        <v>31</v>
      </c>
      <c r="JE100" s="10"/>
      <c r="JF100" s="248"/>
    </row>
    <row r="101" spans="2:445" ht="15.75" thickBot="1" x14ac:dyDescent="0.3">
      <c r="B101" s="22" t="s">
        <v>234</v>
      </c>
      <c r="C101" s="146" t="s">
        <v>9</v>
      </c>
      <c r="D101" s="146" t="s">
        <v>9</v>
      </c>
      <c r="E101" s="146" t="s">
        <v>9</v>
      </c>
      <c r="F101" s="146" t="s">
        <v>9</v>
      </c>
      <c r="G101" s="146" t="s">
        <v>9</v>
      </c>
      <c r="H101" s="146" t="s">
        <v>9</v>
      </c>
      <c r="I101" s="146" t="s">
        <v>9</v>
      </c>
      <c r="J101" s="10"/>
      <c r="K101" s="234" t="s">
        <v>9</v>
      </c>
      <c r="M101" s="22" t="s">
        <v>234</v>
      </c>
      <c r="N101" s="145" t="s">
        <v>8</v>
      </c>
      <c r="O101" s="145" t="s">
        <v>8</v>
      </c>
      <c r="P101" s="145" t="s">
        <v>8</v>
      </c>
      <c r="Q101" s="145" t="s">
        <v>8</v>
      </c>
      <c r="R101" s="145" t="s">
        <v>8</v>
      </c>
      <c r="S101" s="145" t="s">
        <v>8</v>
      </c>
      <c r="T101" s="145" t="s">
        <v>8</v>
      </c>
      <c r="U101" s="10"/>
      <c r="V101" s="145" t="s">
        <v>8</v>
      </c>
      <c r="X101" s="22" t="s">
        <v>234</v>
      </c>
      <c r="Y101" s="149" t="s">
        <v>7</v>
      </c>
      <c r="Z101" s="149" t="s">
        <v>7</v>
      </c>
      <c r="AA101" s="149" t="s">
        <v>7</v>
      </c>
      <c r="AB101" s="149" t="s">
        <v>7</v>
      </c>
      <c r="AC101" s="149" t="s">
        <v>7</v>
      </c>
      <c r="AD101" s="149" t="s">
        <v>7</v>
      </c>
      <c r="AE101" s="144" t="s">
        <v>7</v>
      </c>
      <c r="AF101" s="10"/>
      <c r="AG101" s="144" t="s">
        <v>7</v>
      </c>
      <c r="AI101" s="22" t="s">
        <v>234</v>
      </c>
      <c r="AJ101" s="195" t="s">
        <v>6</v>
      </c>
      <c r="AK101" s="195" t="s">
        <v>6</v>
      </c>
      <c r="AL101" s="195" t="s">
        <v>6</v>
      </c>
      <c r="AM101" s="195" t="s">
        <v>6</v>
      </c>
      <c r="AN101" s="195" t="s">
        <v>6</v>
      </c>
      <c r="AO101" s="195" t="s">
        <v>6</v>
      </c>
      <c r="AP101" s="195" t="s">
        <v>6</v>
      </c>
      <c r="AQ101" s="10"/>
      <c r="AR101" s="195" t="s">
        <v>6</v>
      </c>
      <c r="AT101" s="22" t="s">
        <v>234</v>
      </c>
      <c r="AU101" s="197" t="s">
        <v>31</v>
      </c>
      <c r="AV101" s="197" t="s">
        <v>31</v>
      </c>
      <c r="AW101" s="197" t="s">
        <v>31</v>
      </c>
      <c r="AX101" s="197" t="s">
        <v>31</v>
      </c>
      <c r="AY101" s="197" t="s">
        <v>31</v>
      </c>
      <c r="AZ101" s="197" t="s">
        <v>31</v>
      </c>
      <c r="BA101" s="197" t="s">
        <v>31</v>
      </c>
      <c r="BB101" s="10"/>
      <c r="BC101" s="197" t="s">
        <v>31</v>
      </c>
      <c r="BE101" s="22" t="s">
        <v>234</v>
      </c>
      <c r="BF101" s="155" t="s">
        <v>134</v>
      </c>
      <c r="BG101" s="155" t="s">
        <v>134</v>
      </c>
      <c r="BH101" s="155" t="s">
        <v>134</v>
      </c>
      <c r="BI101" s="155" t="s">
        <v>134</v>
      </c>
      <c r="BJ101" s="155" t="s">
        <v>134</v>
      </c>
      <c r="BK101" s="155" t="s">
        <v>134</v>
      </c>
      <c r="BL101" s="155" t="s">
        <v>134</v>
      </c>
      <c r="BM101" s="10"/>
      <c r="BN101" s="155" t="s">
        <v>134</v>
      </c>
      <c r="BP101" s="22" t="s">
        <v>234</v>
      </c>
      <c r="BQ101" s="150" t="s">
        <v>4</v>
      </c>
      <c r="BR101" s="150" t="s">
        <v>4</v>
      </c>
      <c r="BS101" s="150" t="s">
        <v>4</v>
      </c>
      <c r="BT101" s="150" t="s">
        <v>4</v>
      </c>
      <c r="BU101" s="150" t="s">
        <v>4</v>
      </c>
      <c r="BV101" s="150" t="s">
        <v>4</v>
      </c>
      <c r="BW101" s="150" t="s">
        <v>4</v>
      </c>
      <c r="BX101" s="10"/>
      <c r="BY101" s="150" t="s">
        <v>4</v>
      </c>
      <c r="CA101" s="22" t="s">
        <v>234</v>
      </c>
      <c r="CB101" s="177" t="s">
        <v>3</v>
      </c>
      <c r="CC101" s="177" t="s">
        <v>3</v>
      </c>
      <c r="CD101" s="177" t="s">
        <v>3</v>
      </c>
      <c r="CE101" s="177" t="s">
        <v>3</v>
      </c>
      <c r="CF101" s="177" t="s">
        <v>3</v>
      </c>
      <c r="CG101" s="177" t="s">
        <v>3</v>
      </c>
      <c r="CH101" s="177" t="s">
        <v>3</v>
      </c>
      <c r="CI101" s="10"/>
      <c r="CJ101" s="177" t="s">
        <v>3</v>
      </c>
      <c r="FX101" s="22" t="s">
        <v>12</v>
      </c>
      <c r="FY101" s="146" t="s">
        <v>9</v>
      </c>
      <c r="FZ101" s="146" t="s">
        <v>9</v>
      </c>
      <c r="GA101" s="146" t="s">
        <v>9</v>
      </c>
      <c r="GB101" s="146" t="s">
        <v>9</v>
      </c>
      <c r="GC101" s="146" t="s">
        <v>9</v>
      </c>
      <c r="GD101" s="146" t="s">
        <v>9</v>
      </c>
      <c r="GE101" s="146" t="s">
        <v>9</v>
      </c>
      <c r="GF101" s="10"/>
      <c r="GG101" s="234" t="s">
        <v>9</v>
      </c>
      <c r="GI101" s="22" t="s">
        <v>12</v>
      </c>
      <c r="GJ101" s="145" t="s">
        <v>8</v>
      </c>
      <c r="GK101" s="145" t="s">
        <v>8</v>
      </c>
      <c r="GL101" s="145" t="s">
        <v>8</v>
      </c>
      <c r="GM101" s="145" t="s">
        <v>8</v>
      </c>
      <c r="GN101" s="145" t="s">
        <v>8</v>
      </c>
      <c r="GO101" s="145" t="s">
        <v>8</v>
      </c>
      <c r="GP101" s="145" t="s">
        <v>8</v>
      </c>
      <c r="GQ101" s="10"/>
      <c r="GR101" s="145" t="s">
        <v>8</v>
      </c>
      <c r="GT101" s="22" t="s">
        <v>12</v>
      </c>
      <c r="GU101" s="149" t="s">
        <v>7</v>
      </c>
      <c r="GV101" s="149" t="s">
        <v>7</v>
      </c>
      <c r="GW101" s="149" t="s">
        <v>7</v>
      </c>
      <c r="GX101" s="149" t="s">
        <v>7</v>
      </c>
      <c r="GY101" s="149" t="s">
        <v>7</v>
      </c>
      <c r="GZ101" s="149" t="s">
        <v>7</v>
      </c>
      <c r="HA101" s="144" t="s">
        <v>7</v>
      </c>
      <c r="HB101" s="10"/>
      <c r="HC101" s="144" t="s">
        <v>7</v>
      </c>
      <c r="HE101" s="22" t="s">
        <v>12</v>
      </c>
      <c r="HF101" s="195" t="s">
        <v>6</v>
      </c>
      <c r="HG101" s="195" t="s">
        <v>6</v>
      </c>
      <c r="HH101" s="195" t="s">
        <v>6</v>
      </c>
      <c r="HI101" s="195" t="s">
        <v>6</v>
      </c>
      <c r="HJ101" s="195" t="s">
        <v>6</v>
      </c>
      <c r="HK101" s="195" t="s">
        <v>6</v>
      </c>
      <c r="HL101" s="195" t="s">
        <v>6</v>
      </c>
      <c r="HM101" s="10"/>
      <c r="HN101" s="195" t="s">
        <v>6</v>
      </c>
      <c r="HP101" s="22" t="s">
        <v>12</v>
      </c>
      <c r="HQ101" s="197" t="s">
        <v>31</v>
      </c>
      <c r="HR101" s="197" t="s">
        <v>31</v>
      </c>
      <c r="HS101" s="197" t="s">
        <v>31</v>
      </c>
      <c r="HT101" s="197" t="s">
        <v>31</v>
      </c>
      <c r="HU101" s="197" t="s">
        <v>31</v>
      </c>
      <c r="HV101" s="197" t="s">
        <v>31</v>
      </c>
      <c r="HW101" s="197" t="s">
        <v>31</v>
      </c>
      <c r="HX101" s="10"/>
      <c r="HY101" s="197" t="s">
        <v>31</v>
      </c>
      <c r="IA101" s="22" t="s">
        <v>12</v>
      </c>
      <c r="IB101" s="155" t="s">
        <v>134</v>
      </c>
      <c r="IC101" s="155" t="s">
        <v>134</v>
      </c>
      <c r="ID101" s="155" t="s">
        <v>134</v>
      </c>
      <c r="IE101" s="155" t="s">
        <v>134</v>
      </c>
      <c r="IF101" s="155" t="s">
        <v>134</v>
      </c>
      <c r="IG101" s="155" t="s">
        <v>134</v>
      </c>
      <c r="IH101" s="155" t="s">
        <v>134</v>
      </c>
      <c r="II101" s="10"/>
      <c r="IJ101" s="155" t="s">
        <v>134</v>
      </c>
      <c r="IL101" s="22" t="s">
        <v>12</v>
      </c>
      <c r="IM101" s="150" t="s">
        <v>4</v>
      </c>
      <c r="IN101" s="150" t="s">
        <v>4</v>
      </c>
      <c r="IO101" s="150" t="s">
        <v>4</v>
      </c>
      <c r="IP101" s="150" t="s">
        <v>4</v>
      </c>
      <c r="IQ101" s="150" t="s">
        <v>4</v>
      </c>
      <c r="IR101" s="150" t="s">
        <v>4</v>
      </c>
      <c r="IS101" s="150" t="s">
        <v>4</v>
      </c>
      <c r="IT101" s="10"/>
      <c r="IU101" s="150" t="s">
        <v>4</v>
      </c>
      <c r="IW101" s="22" t="s">
        <v>12</v>
      </c>
      <c r="IX101" s="177" t="s">
        <v>3</v>
      </c>
      <c r="IY101" s="177" t="s">
        <v>3</v>
      </c>
      <c r="IZ101" s="177" t="s">
        <v>3</v>
      </c>
      <c r="JA101" s="177" t="s">
        <v>3</v>
      </c>
      <c r="JB101" s="177" t="s">
        <v>3</v>
      </c>
      <c r="JC101" s="177" t="s">
        <v>3</v>
      </c>
      <c r="JD101" s="177" t="s">
        <v>3</v>
      </c>
      <c r="JE101" s="10"/>
      <c r="JF101" s="177" t="s">
        <v>3</v>
      </c>
    </row>
    <row r="102" spans="2:445" ht="15.75" thickBot="1" x14ac:dyDescent="0.3">
      <c r="B102" s="11"/>
      <c r="C102" s="143">
        <v>12</v>
      </c>
      <c r="D102" s="143">
        <v>79</v>
      </c>
      <c r="E102" s="143">
        <v>11</v>
      </c>
      <c r="F102" s="143">
        <v>37</v>
      </c>
      <c r="G102" s="143">
        <v>14</v>
      </c>
      <c r="H102" s="143">
        <v>6</v>
      </c>
      <c r="I102" s="143">
        <v>4</v>
      </c>
      <c r="J102" s="240">
        <v>359</v>
      </c>
      <c r="K102" s="237">
        <v>163</v>
      </c>
      <c r="M102" s="11"/>
      <c r="N102" s="231">
        <v>12</v>
      </c>
      <c r="O102" s="143">
        <v>49</v>
      </c>
      <c r="P102" s="231">
        <v>2</v>
      </c>
      <c r="Q102" s="143">
        <v>27</v>
      </c>
      <c r="R102" s="143">
        <v>27</v>
      </c>
      <c r="S102" s="231">
        <v>1</v>
      </c>
      <c r="T102" s="231">
        <v>14</v>
      </c>
      <c r="U102" s="240">
        <v>-104</v>
      </c>
      <c r="V102" s="143">
        <v>69</v>
      </c>
      <c r="X102" s="11"/>
      <c r="Y102" s="231">
        <v>79</v>
      </c>
      <c r="Z102" s="231">
        <v>49</v>
      </c>
      <c r="AA102" s="231">
        <v>66</v>
      </c>
      <c r="AB102" s="231">
        <v>42</v>
      </c>
      <c r="AC102" s="231">
        <v>83</v>
      </c>
      <c r="AD102" s="231">
        <v>128</v>
      </c>
      <c r="AE102" s="231">
        <v>111</v>
      </c>
      <c r="AF102" s="240">
        <v>267</v>
      </c>
      <c r="AG102" s="231">
        <v>558</v>
      </c>
      <c r="AI102" s="11"/>
      <c r="AJ102" s="231">
        <v>11</v>
      </c>
      <c r="AK102" s="143">
        <v>2</v>
      </c>
      <c r="AL102" s="143">
        <v>66</v>
      </c>
      <c r="AM102" s="143">
        <v>27</v>
      </c>
      <c r="AN102" s="143">
        <v>8</v>
      </c>
      <c r="AO102" s="231">
        <v>0</v>
      </c>
      <c r="AP102" s="231">
        <v>6</v>
      </c>
      <c r="AQ102" s="240">
        <v>-48</v>
      </c>
      <c r="AR102" s="143">
        <v>86</v>
      </c>
      <c r="AT102" s="11"/>
      <c r="AU102" s="231">
        <v>37</v>
      </c>
      <c r="AV102" s="231">
        <v>27</v>
      </c>
      <c r="AW102" s="143">
        <v>42</v>
      </c>
      <c r="AX102" s="231">
        <v>27</v>
      </c>
      <c r="AY102" s="231">
        <v>7</v>
      </c>
      <c r="AZ102" s="231">
        <v>18</v>
      </c>
      <c r="BA102" s="231">
        <v>24</v>
      </c>
      <c r="BB102" s="240">
        <v>587</v>
      </c>
      <c r="BC102" s="231">
        <v>98</v>
      </c>
      <c r="BE102" s="11"/>
      <c r="BF102" s="231">
        <v>14</v>
      </c>
      <c r="BG102" s="231">
        <v>27</v>
      </c>
      <c r="BH102" s="143">
        <v>83</v>
      </c>
      <c r="BI102" s="231">
        <v>8</v>
      </c>
      <c r="BJ102" s="143">
        <v>7</v>
      </c>
      <c r="BK102" s="231">
        <v>15</v>
      </c>
      <c r="BL102" s="231">
        <v>20</v>
      </c>
      <c r="BM102" s="240">
        <v>-456</v>
      </c>
      <c r="BN102" s="143">
        <v>6</v>
      </c>
      <c r="BP102" s="11"/>
      <c r="BQ102" s="231">
        <v>6</v>
      </c>
      <c r="BR102" s="143">
        <v>1</v>
      </c>
      <c r="BS102" s="143">
        <v>128</v>
      </c>
      <c r="BT102" s="143">
        <v>0</v>
      </c>
      <c r="BU102" s="143">
        <v>18</v>
      </c>
      <c r="BV102" s="143">
        <v>15</v>
      </c>
      <c r="BW102" s="231">
        <v>6</v>
      </c>
      <c r="BX102" s="240">
        <v>-224</v>
      </c>
      <c r="BY102" s="143">
        <v>150</v>
      </c>
      <c r="CA102" s="11"/>
      <c r="CB102" s="231">
        <v>4</v>
      </c>
      <c r="CC102" s="143">
        <v>14</v>
      </c>
      <c r="CD102" s="143">
        <v>111</v>
      </c>
      <c r="CE102" s="143">
        <v>6</v>
      </c>
      <c r="CF102" s="143">
        <v>20</v>
      </c>
      <c r="CG102" s="143">
        <v>6</v>
      </c>
      <c r="CH102" s="143">
        <v>24</v>
      </c>
      <c r="CI102" s="240">
        <v>-381</v>
      </c>
      <c r="CJ102" s="143">
        <v>177</v>
      </c>
      <c r="FX102" s="11"/>
      <c r="FY102" s="229"/>
      <c r="FZ102" s="229"/>
      <c r="GA102" s="229"/>
      <c r="GB102" s="229"/>
      <c r="GC102" s="229"/>
      <c r="GD102" s="229"/>
      <c r="GE102" s="229"/>
      <c r="GF102" s="240"/>
      <c r="GG102" s="236"/>
      <c r="GI102" s="11"/>
      <c r="GJ102" s="229"/>
      <c r="GK102" s="229"/>
      <c r="GL102" s="229"/>
      <c r="GM102" s="229"/>
      <c r="GN102" s="229"/>
      <c r="GO102" s="229"/>
      <c r="GP102" s="229"/>
      <c r="GQ102" s="240"/>
      <c r="GR102" s="229"/>
      <c r="GT102" s="11"/>
      <c r="GU102" s="229"/>
      <c r="GV102" s="229"/>
      <c r="GW102" s="229"/>
      <c r="GX102" s="229"/>
      <c r="GY102" s="229"/>
      <c r="GZ102" s="229"/>
      <c r="HA102" s="229"/>
      <c r="HB102" s="240"/>
      <c r="HC102" s="229"/>
      <c r="HE102" s="11"/>
      <c r="HF102" s="229"/>
      <c r="HG102" s="229"/>
      <c r="HH102" s="229"/>
      <c r="HI102" s="229"/>
      <c r="HJ102" s="229"/>
      <c r="HK102" s="229"/>
      <c r="HL102" s="229"/>
      <c r="HM102" s="240"/>
      <c r="HN102" s="229"/>
      <c r="HP102" s="11" t="s">
        <v>0</v>
      </c>
      <c r="HQ102" s="229"/>
      <c r="HR102" s="229"/>
      <c r="HS102" s="229"/>
      <c r="HT102" s="229"/>
      <c r="HU102" s="229"/>
      <c r="HV102" s="229"/>
      <c r="HW102" s="229"/>
      <c r="HX102" s="240"/>
      <c r="HY102" s="229"/>
      <c r="IA102" s="11"/>
      <c r="IB102" s="229"/>
      <c r="IC102" s="229"/>
      <c r="ID102" s="229"/>
      <c r="IE102" s="229"/>
      <c r="IF102" s="229"/>
      <c r="IG102" s="229"/>
      <c r="IH102" s="229"/>
      <c r="II102" s="240"/>
      <c r="IJ102" s="229"/>
      <c r="IL102" s="11"/>
      <c r="IM102" s="229"/>
      <c r="IN102" s="229"/>
      <c r="IO102" s="229"/>
      <c r="IP102" s="229"/>
      <c r="IQ102" s="229"/>
      <c r="IR102" s="229"/>
      <c r="IS102" s="229"/>
      <c r="IT102" s="240"/>
      <c r="IU102" s="229"/>
      <c r="IW102" s="11"/>
      <c r="IX102" s="229"/>
      <c r="IY102" s="229"/>
      <c r="IZ102" s="229"/>
      <c r="JA102" s="229"/>
      <c r="JB102" s="229"/>
      <c r="JC102" s="229"/>
      <c r="JD102" s="229"/>
      <c r="JE102" s="240"/>
      <c r="JF102" s="229"/>
    </row>
    <row r="103" spans="2:445" ht="15.75" thickBot="1" x14ac:dyDescent="0.3"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M103" s="11"/>
      <c r="N103" s="10"/>
      <c r="O103" s="10"/>
      <c r="P103" s="10"/>
      <c r="Q103" s="10"/>
      <c r="R103" s="10"/>
      <c r="S103" s="10"/>
      <c r="T103" s="10"/>
      <c r="U103" s="10"/>
      <c r="V103" s="9"/>
      <c r="X103" s="11"/>
      <c r="Y103" s="10"/>
      <c r="Z103" s="10"/>
      <c r="AA103" s="10"/>
      <c r="AB103" s="10"/>
      <c r="AC103" s="10"/>
      <c r="AD103" s="10"/>
      <c r="AE103" s="10"/>
      <c r="AF103" s="10"/>
      <c r="AG103" s="9"/>
      <c r="AI103" s="11"/>
      <c r="AJ103" s="10"/>
      <c r="AK103" s="10"/>
      <c r="AL103" s="10"/>
      <c r="AM103" s="10"/>
      <c r="AN103" s="10"/>
      <c r="AO103" s="10"/>
      <c r="AP103" s="10"/>
      <c r="AQ103" s="10"/>
      <c r="AR103" s="9"/>
      <c r="AT103" s="11"/>
      <c r="AU103" s="10"/>
      <c r="AV103" s="10"/>
      <c r="AW103" s="10"/>
      <c r="AX103" s="10"/>
      <c r="AY103" s="10"/>
      <c r="AZ103" s="10"/>
      <c r="BA103" s="10"/>
      <c r="BB103" s="10"/>
      <c r="BC103" s="9"/>
      <c r="BE103" s="11"/>
      <c r="BF103" s="25"/>
      <c r="BG103" s="10"/>
      <c r="BH103" s="10"/>
      <c r="BI103" s="10"/>
      <c r="BJ103" s="10"/>
      <c r="BK103" s="10"/>
      <c r="BL103" s="10"/>
      <c r="BM103" s="10"/>
      <c r="BN103" s="9"/>
      <c r="BP103" s="11"/>
      <c r="BQ103" s="10"/>
      <c r="BR103" s="10"/>
      <c r="BS103" s="10"/>
      <c r="BT103" s="10"/>
      <c r="BU103" s="10"/>
      <c r="BV103" s="10"/>
      <c r="BW103" s="10"/>
      <c r="BX103" s="10"/>
      <c r="BY103" s="9"/>
      <c r="CA103" s="11"/>
      <c r="CB103" s="10"/>
      <c r="CC103" s="10"/>
      <c r="CD103" s="10"/>
      <c r="CE103" s="10"/>
      <c r="CF103" s="10"/>
      <c r="CG103" s="10"/>
      <c r="CH103" s="10"/>
      <c r="CI103" s="10"/>
      <c r="CJ103" s="9"/>
      <c r="FX103" s="11"/>
      <c r="FY103" s="10"/>
      <c r="FZ103" s="10"/>
      <c r="GA103" s="10"/>
      <c r="GB103" s="10"/>
      <c r="GC103" s="10"/>
      <c r="GD103" s="10"/>
      <c r="GE103" s="10"/>
      <c r="GF103" s="10"/>
      <c r="GG103" s="9"/>
      <c r="GI103" s="11"/>
      <c r="GJ103" s="10"/>
      <c r="GK103" s="10"/>
      <c r="GL103" s="10"/>
      <c r="GM103" s="10"/>
      <c r="GN103" s="10"/>
      <c r="GO103" s="10"/>
      <c r="GP103" s="10"/>
      <c r="GQ103" s="10"/>
      <c r="GR103" s="9"/>
      <c r="GT103" s="11"/>
      <c r="GU103" s="10"/>
      <c r="GV103" s="10"/>
      <c r="GW103" s="10"/>
      <c r="GX103" s="10"/>
      <c r="GY103" s="10"/>
      <c r="GZ103" s="10"/>
      <c r="HA103" s="10"/>
      <c r="HB103" s="10"/>
      <c r="HC103" s="9"/>
      <c r="HE103" s="11"/>
      <c r="HF103" s="10"/>
      <c r="HG103" s="10"/>
      <c r="HH103" s="10"/>
      <c r="HI103" s="10"/>
      <c r="HJ103" s="10"/>
      <c r="HK103" s="10"/>
      <c r="HL103" s="10"/>
      <c r="HM103" s="10"/>
      <c r="HN103" s="9"/>
      <c r="HP103" s="11"/>
      <c r="HQ103" s="10"/>
      <c r="HR103" s="10"/>
      <c r="HS103" s="10"/>
      <c r="HT103" s="10"/>
      <c r="HU103" s="10"/>
      <c r="HV103" s="10"/>
      <c r="HW103" s="10"/>
      <c r="HX103" s="10"/>
      <c r="HY103" s="9"/>
      <c r="IA103" s="11"/>
      <c r="IB103" s="10"/>
      <c r="IC103" s="10"/>
      <c r="ID103" s="10"/>
      <c r="IE103" s="10"/>
      <c r="IF103" s="10"/>
      <c r="IG103" s="10"/>
      <c r="IH103" s="10"/>
      <c r="II103" s="10"/>
      <c r="IJ103" s="9"/>
      <c r="IL103" s="11"/>
      <c r="IM103" s="10"/>
      <c r="IN103" s="10"/>
      <c r="IO103" s="10"/>
      <c r="IP103" s="10"/>
      <c r="IQ103" s="10"/>
      <c r="IR103" s="10"/>
      <c r="IS103" s="10"/>
      <c r="IT103" s="10"/>
      <c r="IU103" s="9"/>
      <c r="IW103" s="11"/>
      <c r="IX103" s="10"/>
      <c r="IY103" s="10"/>
      <c r="IZ103" s="10"/>
      <c r="JA103" s="10"/>
      <c r="JB103" s="10"/>
      <c r="JC103" s="10"/>
      <c r="JD103" s="10"/>
      <c r="JE103" s="10"/>
      <c r="JF103" s="9"/>
    </row>
    <row r="104" spans="2:445" ht="15.75" thickBot="1" x14ac:dyDescent="0.3">
      <c r="B104" s="11"/>
      <c r="C104" s="27" t="s">
        <v>8</v>
      </c>
      <c r="D104" s="19" t="s">
        <v>7</v>
      </c>
      <c r="E104" s="18" t="s">
        <v>6</v>
      </c>
      <c r="F104" s="199" t="s">
        <v>31</v>
      </c>
      <c r="G104" s="17" t="s">
        <v>5</v>
      </c>
      <c r="H104" s="16" t="s">
        <v>4</v>
      </c>
      <c r="I104" s="14" t="s">
        <v>3</v>
      </c>
      <c r="J104" s="10"/>
      <c r="K104" s="228" t="s">
        <v>148</v>
      </c>
      <c r="M104" s="11"/>
      <c r="N104" s="21" t="s">
        <v>9</v>
      </c>
      <c r="O104" s="19" t="s">
        <v>7</v>
      </c>
      <c r="P104" s="18" t="s">
        <v>6</v>
      </c>
      <c r="Q104" s="199" t="s">
        <v>31</v>
      </c>
      <c r="R104" s="17" t="s">
        <v>5</v>
      </c>
      <c r="S104" s="16" t="s">
        <v>4</v>
      </c>
      <c r="T104" s="14" t="s">
        <v>3</v>
      </c>
      <c r="U104" s="10"/>
      <c r="V104" s="228" t="s">
        <v>146</v>
      </c>
      <c r="X104" s="11"/>
      <c r="Y104" s="21" t="s">
        <v>9</v>
      </c>
      <c r="Z104" s="27" t="s">
        <v>8</v>
      </c>
      <c r="AA104" s="18" t="s">
        <v>6</v>
      </c>
      <c r="AB104" s="199" t="s">
        <v>31</v>
      </c>
      <c r="AC104" s="17" t="s">
        <v>5</v>
      </c>
      <c r="AD104" s="16" t="s">
        <v>4</v>
      </c>
      <c r="AE104" s="14" t="s">
        <v>3</v>
      </c>
      <c r="AF104" s="10"/>
      <c r="AG104" s="228" t="s">
        <v>151</v>
      </c>
      <c r="AI104" s="11"/>
      <c r="AJ104" s="21" t="s">
        <v>9</v>
      </c>
      <c r="AK104" s="27" t="s">
        <v>8</v>
      </c>
      <c r="AL104" s="19" t="s">
        <v>7</v>
      </c>
      <c r="AM104" s="199" t="s">
        <v>31</v>
      </c>
      <c r="AN104" s="17" t="s">
        <v>5</v>
      </c>
      <c r="AO104" s="16" t="s">
        <v>4</v>
      </c>
      <c r="AP104" s="14" t="s">
        <v>3</v>
      </c>
      <c r="AQ104" s="10"/>
      <c r="AR104" s="228" t="s">
        <v>142</v>
      </c>
      <c r="AT104" s="11"/>
      <c r="AU104" s="21" t="s">
        <v>9</v>
      </c>
      <c r="AV104" s="27" t="s">
        <v>8</v>
      </c>
      <c r="AW104" s="19" t="s">
        <v>7</v>
      </c>
      <c r="AX104" s="18" t="s">
        <v>6</v>
      </c>
      <c r="AY104" s="17" t="s">
        <v>5</v>
      </c>
      <c r="AZ104" s="16" t="s">
        <v>4</v>
      </c>
      <c r="BA104" s="14" t="s">
        <v>3</v>
      </c>
      <c r="BB104" s="10"/>
      <c r="BC104" s="228" t="s">
        <v>142</v>
      </c>
      <c r="BE104" s="11"/>
      <c r="BF104" s="21" t="s">
        <v>9</v>
      </c>
      <c r="BG104" s="27" t="s">
        <v>8</v>
      </c>
      <c r="BH104" s="19" t="s">
        <v>7</v>
      </c>
      <c r="BI104" s="18" t="s">
        <v>6</v>
      </c>
      <c r="BJ104" s="199" t="s">
        <v>31</v>
      </c>
      <c r="BK104" s="16" t="s">
        <v>4</v>
      </c>
      <c r="BL104" s="14" t="s">
        <v>3</v>
      </c>
      <c r="BM104" s="10"/>
      <c r="BN104" s="228" t="s">
        <v>190</v>
      </c>
      <c r="BP104" s="11"/>
      <c r="BQ104" s="21" t="s">
        <v>9</v>
      </c>
      <c r="BR104" s="27" t="s">
        <v>8</v>
      </c>
      <c r="BS104" s="19" t="s">
        <v>7</v>
      </c>
      <c r="BT104" s="18" t="s">
        <v>6</v>
      </c>
      <c r="BU104" s="199" t="s">
        <v>31</v>
      </c>
      <c r="BV104" s="17" t="s">
        <v>5</v>
      </c>
      <c r="BW104" s="14" t="s">
        <v>3</v>
      </c>
      <c r="BX104" s="10"/>
      <c r="BY104" s="228" t="s">
        <v>145</v>
      </c>
      <c r="CA104" s="11"/>
      <c r="CB104" s="21" t="s">
        <v>9</v>
      </c>
      <c r="CC104" s="27" t="s">
        <v>8</v>
      </c>
      <c r="CD104" s="19" t="s">
        <v>7</v>
      </c>
      <c r="CE104" s="18" t="s">
        <v>6</v>
      </c>
      <c r="CF104" s="17" t="s">
        <v>5</v>
      </c>
      <c r="CG104" s="16" t="s">
        <v>4</v>
      </c>
      <c r="CH104" s="199" t="s">
        <v>31</v>
      </c>
      <c r="CI104" s="10"/>
      <c r="CJ104" s="228" t="s">
        <v>144</v>
      </c>
      <c r="FX104" s="11"/>
      <c r="FY104" s="27" t="s">
        <v>8</v>
      </c>
      <c r="FZ104" s="19" t="s">
        <v>7</v>
      </c>
      <c r="GA104" s="18" t="s">
        <v>6</v>
      </c>
      <c r="GB104" s="199" t="s">
        <v>31</v>
      </c>
      <c r="GC104" s="17" t="s">
        <v>5</v>
      </c>
      <c r="GD104" s="16" t="s">
        <v>4</v>
      </c>
      <c r="GE104" s="14" t="s">
        <v>3</v>
      </c>
      <c r="GF104" s="10"/>
      <c r="GG104" s="248"/>
      <c r="GI104" s="11"/>
      <c r="GJ104" s="21" t="s">
        <v>9</v>
      </c>
      <c r="GK104" s="19" t="s">
        <v>7</v>
      </c>
      <c r="GL104" s="18" t="s">
        <v>6</v>
      </c>
      <c r="GM104" s="199" t="s">
        <v>31</v>
      </c>
      <c r="GN104" s="17" t="s">
        <v>5</v>
      </c>
      <c r="GO104" s="16" t="s">
        <v>4</v>
      </c>
      <c r="GP104" s="14" t="s">
        <v>3</v>
      </c>
      <c r="GQ104" s="10"/>
      <c r="GR104" s="248"/>
      <c r="GT104" s="11"/>
      <c r="GU104" s="21" t="s">
        <v>9</v>
      </c>
      <c r="GV104" s="27" t="s">
        <v>8</v>
      </c>
      <c r="GW104" s="18" t="s">
        <v>6</v>
      </c>
      <c r="GX104" s="199" t="s">
        <v>31</v>
      </c>
      <c r="GY104" s="17" t="s">
        <v>5</v>
      </c>
      <c r="GZ104" s="16" t="s">
        <v>4</v>
      </c>
      <c r="HA104" s="14" t="s">
        <v>3</v>
      </c>
      <c r="HB104" s="10"/>
      <c r="HC104" s="248"/>
      <c r="HE104" s="11"/>
      <c r="HF104" s="21" t="s">
        <v>9</v>
      </c>
      <c r="HG104" s="27" t="s">
        <v>8</v>
      </c>
      <c r="HH104" s="19" t="s">
        <v>7</v>
      </c>
      <c r="HI104" s="199" t="s">
        <v>31</v>
      </c>
      <c r="HJ104" s="17" t="s">
        <v>5</v>
      </c>
      <c r="HK104" s="16" t="s">
        <v>4</v>
      </c>
      <c r="HL104" s="14" t="s">
        <v>3</v>
      </c>
      <c r="HM104" s="10"/>
      <c r="HN104" s="248"/>
      <c r="HP104" s="11"/>
      <c r="HQ104" s="21" t="s">
        <v>9</v>
      </c>
      <c r="HR104" s="27" t="s">
        <v>8</v>
      </c>
      <c r="HS104" s="19" t="s">
        <v>7</v>
      </c>
      <c r="HT104" s="18" t="s">
        <v>6</v>
      </c>
      <c r="HU104" s="17" t="s">
        <v>5</v>
      </c>
      <c r="HV104" s="16" t="s">
        <v>4</v>
      </c>
      <c r="HW104" s="14" t="s">
        <v>3</v>
      </c>
      <c r="HX104" s="10"/>
      <c r="HY104" s="248"/>
      <c r="IA104" s="11"/>
      <c r="IB104" s="21" t="s">
        <v>9</v>
      </c>
      <c r="IC104" s="27" t="s">
        <v>8</v>
      </c>
      <c r="ID104" s="19" t="s">
        <v>7</v>
      </c>
      <c r="IE104" s="18" t="s">
        <v>6</v>
      </c>
      <c r="IF104" s="199" t="s">
        <v>31</v>
      </c>
      <c r="IG104" s="16" t="s">
        <v>4</v>
      </c>
      <c r="IH104" s="14" t="s">
        <v>3</v>
      </c>
      <c r="II104" s="10"/>
      <c r="IJ104" s="248"/>
      <c r="IL104" s="11"/>
      <c r="IM104" s="21" t="s">
        <v>9</v>
      </c>
      <c r="IN104" s="27" t="s">
        <v>8</v>
      </c>
      <c r="IO104" s="19" t="s">
        <v>7</v>
      </c>
      <c r="IP104" s="18" t="s">
        <v>6</v>
      </c>
      <c r="IQ104" s="199" t="s">
        <v>31</v>
      </c>
      <c r="IR104" s="17" t="s">
        <v>5</v>
      </c>
      <c r="IS104" s="14" t="s">
        <v>3</v>
      </c>
      <c r="IT104" s="10"/>
      <c r="IU104" s="248"/>
      <c r="IW104" s="11"/>
      <c r="IX104" s="21" t="s">
        <v>9</v>
      </c>
      <c r="IY104" s="27" t="s">
        <v>8</v>
      </c>
      <c r="IZ104" s="19" t="s">
        <v>7</v>
      </c>
      <c r="JA104" s="18" t="s">
        <v>6</v>
      </c>
      <c r="JB104" s="17" t="s">
        <v>5</v>
      </c>
      <c r="JC104" s="16" t="s">
        <v>4</v>
      </c>
      <c r="JD104" s="199" t="s">
        <v>31</v>
      </c>
      <c r="JE104" s="10"/>
      <c r="JF104" s="248"/>
    </row>
    <row r="105" spans="2:445" ht="15.75" thickBot="1" x14ac:dyDescent="0.3">
      <c r="B105" s="22" t="s">
        <v>235</v>
      </c>
      <c r="C105" s="146" t="s">
        <v>9</v>
      </c>
      <c r="D105" s="146" t="s">
        <v>9</v>
      </c>
      <c r="E105" s="146" t="s">
        <v>9</v>
      </c>
      <c r="F105" s="146" t="s">
        <v>9</v>
      </c>
      <c r="G105" s="146" t="s">
        <v>9</v>
      </c>
      <c r="H105" s="146" t="s">
        <v>9</v>
      </c>
      <c r="I105" s="146" t="s">
        <v>9</v>
      </c>
      <c r="J105" s="10"/>
      <c r="K105" s="234" t="s">
        <v>9</v>
      </c>
      <c r="M105" s="22" t="s">
        <v>235</v>
      </c>
      <c r="N105" s="145" t="s">
        <v>8</v>
      </c>
      <c r="O105" s="145" t="s">
        <v>8</v>
      </c>
      <c r="P105" s="145" t="s">
        <v>8</v>
      </c>
      <c r="Q105" s="145" t="s">
        <v>8</v>
      </c>
      <c r="R105" s="145" t="s">
        <v>8</v>
      </c>
      <c r="S105" s="145" t="s">
        <v>8</v>
      </c>
      <c r="T105" s="145" t="s">
        <v>8</v>
      </c>
      <c r="U105" s="10"/>
      <c r="V105" s="145" t="s">
        <v>8</v>
      </c>
      <c r="X105" s="22" t="s">
        <v>235</v>
      </c>
      <c r="Y105" s="149" t="s">
        <v>7</v>
      </c>
      <c r="Z105" s="149" t="s">
        <v>7</v>
      </c>
      <c r="AA105" s="149" t="s">
        <v>7</v>
      </c>
      <c r="AB105" s="149" t="s">
        <v>7</v>
      </c>
      <c r="AC105" s="149" t="s">
        <v>7</v>
      </c>
      <c r="AD105" s="149" t="s">
        <v>7</v>
      </c>
      <c r="AE105" s="144" t="s">
        <v>7</v>
      </c>
      <c r="AF105" s="10"/>
      <c r="AG105" s="144" t="s">
        <v>7</v>
      </c>
      <c r="AI105" s="22" t="s">
        <v>235</v>
      </c>
      <c r="AJ105" s="195" t="s">
        <v>6</v>
      </c>
      <c r="AK105" s="195" t="s">
        <v>6</v>
      </c>
      <c r="AL105" s="195" t="s">
        <v>6</v>
      </c>
      <c r="AM105" s="195" t="s">
        <v>6</v>
      </c>
      <c r="AN105" s="195" t="s">
        <v>6</v>
      </c>
      <c r="AO105" s="195" t="s">
        <v>6</v>
      </c>
      <c r="AP105" s="195" t="s">
        <v>6</v>
      </c>
      <c r="AQ105" s="10"/>
      <c r="AR105" s="195" t="s">
        <v>6</v>
      </c>
      <c r="AT105" s="22" t="s">
        <v>235</v>
      </c>
      <c r="AU105" s="197" t="s">
        <v>31</v>
      </c>
      <c r="AV105" s="197" t="s">
        <v>31</v>
      </c>
      <c r="AW105" s="197" t="s">
        <v>31</v>
      </c>
      <c r="AX105" s="197" t="s">
        <v>31</v>
      </c>
      <c r="AY105" s="197" t="s">
        <v>31</v>
      </c>
      <c r="AZ105" s="197" t="s">
        <v>31</v>
      </c>
      <c r="BA105" s="197" t="s">
        <v>31</v>
      </c>
      <c r="BB105" s="10"/>
      <c r="BC105" s="197" t="s">
        <v>31</v>
      </c>
      <c r="BE105" s="22" t="s">
        <v>235</v>
      </c>
      <c r="BF105" s="155" t="s">
        <v>134</v>
      </c>
      <c r="BG105" s="155" t="s">
        <v>134</v>
      </c>
      <c r="BH105" s="155" t="s">
        <v>134</v>
      </c>
      <c r="BI105" s="155" t="s">
        <v>134</v>
      </c>
      <c r="BJ105" s="155" t="s">
        <v>134</v>
      </c>
      <c r="BK105" s="155" t="s">
        <v>134</v>
      </c>
      <c r="BL105" s="155" t="s">
        <v>134</v>
      </c>
      <c r="BM105" s="10"/>
      <c r="BN105" s="155" t="s">
        <v>134</v>
      </c>
      <c r="BP105" s="22" t="s">
        <v>235</v>
      </c>
      <c r="BQ105" s="150" t="s">
        <v>4</v>
      </c>
      <c r="BR105" s="150" t="s">
        <v>4</v>
      </c>
      <c r="BS105" s="150" t="s">
        <v>4</v>
      </c>
      <c r="BT105" s="150" t="s">
        <v>4</v>
      </c>
      <c r="BU105" s="150" t="s">
        <v>4</v>
      </c>
      <c r="BV105" s="150" t="s">
        <v>4</v>
      </c>
      <c r="BW105" s="150" t="s">
        <v>4</v>
      </c>
      <c r="BX105" s="10"/>
      <c r="BY105" s="150" t="s">
        <v>4</v>
      </c>
      <c r="CA105" s="22" t="s">
        <v>235</v>
      </c>
      <c r="CB105" s="177" t="s">
        <v>3</v>
      </c>
      <c r="CC105" s="177" t="s">
        <v>3</v>
      </c>
      <c r="CD105" s="177" t="s">
        <v>3</v>
      </c>
      <c r="CE105" s="177" t="s">
        <v>3</v>
      </c>
      <c r="CF105" s="177" t="s">
        <v>3</v>
      </c>
      <c r="CG105" s="177" t="s">
        <v>3</v>
      </c>
      <c r="CH105" s="177" t="s">
        <v>3</v>
      </c>
      <c r="CI105" s="10"/>
      <c r="CJ105" s="177" t="s">
        <v>3</v>
      </c>
      <c r="FX105" s="22" t="s">
        <v>11</v>
      </c>
      <c r="FY105" s="146" t="s">
        <v>9</v>
      </c>
      <c r="FZ105" s="146" t="s">
        <v>9</v>
      </c>
      <c r="GA105" s="146" t="s">
        <v>9</v>
      </c>
      <c r="GB105" s="146" t="s">
        <v>9</v>
      </c>
      <c r="GC105" s="146" t="s">
        <v>9</v>
      </c>
      <c r="GD105" s="146" t="s">
        <v>9</v>
      </c>
      <c r="GE105" s="146" t="s">
        <v>9</v>
      </c>
      <c r="GF105" s="10"/>
      <c r="GG105" s="234" t="s">
        <v>9</v>
      </c>
      <c r="GI105" s="22" t="s">
        <v>11</v>
      </c>
      <c r="GJ105" s="145" t="s">
        <v>8</v>
      </c>
      <c r="GK105" s="145" t="s">
        <v>8</v>
      </c>
      <c r="GL105" s="145" t="s">
        <v>8</v>
      </c>
      <c r="GM105" s="145" t="s">
        <v>8</v>
      </c>
      <c r="GN105" s="145" t="s">
        <v>8</v>
      </c>
      <c r="GO105" s="145" t="s">
        <v>8</v>
      </c>
      <c r="GP105" s="145" t="s">
        <v>8</v>
      </c>
      <c r="GQ105" s="10"/>
      <c r="GR105" s="145" t="s">
        <v>8</v>
      </c>
      <c r="GT105" s="22" t="s">
        <v>11</v>
      </c>
      <c r="GU105" s="149" t="s">
        <v>7</v>
      </c>
      <c r="GV105" s="149" t="s">
        <v>7</v>
      </c>
      <c r="GW105" s="149" t="s">
        <v>7</v>
      </c>
      <c r="GX105" s="149" t="s">
        <v>7</v>
      </c>
      <c r="GY105" s="149" t="s">
        <v>7</v>
      </c>
      <c r="GZ105" s="149" t="s">
        <v>7</v>
      </c>
      <c r="HA105" s="144" t="s">
        <v>7</v>
      </c>
      <c r="HB105" s="10"/>
      <c r="HC105" s="144" t="s">
        <v>7</v>
      </c>
      <c r="HE105" s="22" t="s">
        <v>11</v>
      </c>
      <c r="HF105" s="195" t="s">
        <v>6</v>
      </c>
      <c r="HG105" s="195" t="s">
        <v>6</v>
      </c>
      <c r="HH105" s="195" t="s">
        <v>6</v>
      </c>
      <c r="HI105" s="195" t="s">
        <v>6</v>
      </c>
      <c r="HJ105" s="195" t="s">
        <v>6</v>
      </c>
      <c r="HK105" s="195" t="s">
        <v>6</v>
      </c>
      <c r="HL105" s="195" t="s">
        <v>6</v>
      </c>
      <c r="HM105" s="10"/>
      <c r="HN105" s="195" t="s">
        <v>6</v>
      </c>
      <c r="HP105" s="22" t="s">
        <v>11</v>
      </c>
      <c r="HQ105" s="197" t="s">
        <v>31</v>
      </c>
      <c r="HR105" s="197" t="s">
        <v>31</v>
      </c>
      <c r="HS105" s="197" t="s">
        <v>31</v>
      </c>
      <c r="HT105" s="197" t="s">
        <v>31</v>
      </c>
      <c r="HU105" s="197" t="s">
        <v>31</v>
      </c>
      <c r="HV105" s="197" t="s">
        <v>31</v>
      </c>
      <c r="HW105" s="197" t="s">
        <v>31</v>
      </c>
      <c r="HX105" s="10"/>
      <c r="HY105" s="197" t="s">
        <v>31</v>
      </c>
      <c r="IA105" s="22" t="s">
        <v>11</v>
      </c>
      <c r="IB105" s="155" t="s">
        <v>134</v>
      </c>
      <c r="IC105" s="155" t="s">
        <v>134</v>
      </c>
      <c r="ID105" s="155" t="s">
        <v>134</v>
      </c>
      <c r="IE105" s="155" t="s">
        <v>134</v>
      </c>
      <c r="IF105" s="155" t="s">
        <v>134</v>
      </c>
      <c r="IG105" s="155" t="s">
        <v>134</v>
      </c>
      <c r="IH105" s="155" t="s">
        <v>134</v>
      </c>
      <c r="II105" s="10"/>
      <c r="IJ105" s="155" t="s">
        <v>134</v>
      </c>
      <c r="IL105" s="22" t="s">
        <v>11</v>
      </c>
      <c r="IM105" s="150" t="s">
        <v>4</v>
      </c>
      <c r="IN105" s="150" t="s">
        <v>4</v>
      </c>
      <c r="IO105" s="150" t="s">
        <v>4</v>
      </c>
      <c r="IP105" s="150" t="s">
        <v>4</v>
      </c>
      <c r="IQ105" s="150" t="s">
        <v>4</v>
      </c>
      <c r="IR105" s="150" t="s">
        <v>4</v>
      </c>
      <c r="IS105" s="150" t="s">
        <v>4</v>
      </c>
      <c r="IT105" s="10"/>
      <c r="IU105" s="150" t="s">
        <v>4</v>
      </c>
      <c r="IW105" s="22" t="s">
        <v>11</v>
      </c>
      <c r="IX105" s="177" t="s">
        <v>3</v>
      </c>
      <c r="IY105" s="177" t="s">
        <v>3</v>
      </c>
      <c r="IZ105" s="177" t="s">
        <v>3</v>
      </c>
      <c r="JA105" s="177" t="s">
        <v>3</v>
      </c>
      <c r="JB105" s="177" t="s">
        <v>3</v>
      </c>
      <c r="JC105" s="177" t="s">
        <v>3</v>
      </c>
      <c r="JD105" s="177" t="s">
        <v>3</v>
      </c>
      <c r="JE105" s="10"/>
      <c r="JF105" s="177" t="s">
        <v>3</v>
      </c>
    </row>
    <row r="106" spans="2:445" ht="15.75" thickBot="1" x14ac:dyDescent="0.3">
      <c r="B106" s="11"/>
      <c r="C106" s="231">
        <v>9</v>
      </c>
      <c r="D106" s="143">
        <v>75</v>
      </c>
      <c r="E106" s="231">
        <v>5</v>
      </c>
      <c r="F106" s="143">
        <v>32</v>
      </c>
      <c r="G106" s="143">
        <v>7</v>
      </c>
      <c r="H106" s="143">
        <v>1</v>
      </c>
      <c r="I106" s="143">
        <v>4</v>
      </c>
      <c r="J106" s="240">
        <v>186</v>
      </c>
      <c r="K106" s="237">
        <v>105</v>
      </c>
      <c r="M106" s="11"/>
      <c r="N106" s="143">
        <v>9</v>
      </c>
      <c r="O106" s="143">
        <v>63</v>
      </c>
      <c r="P106" s="143">
        <v>2</v>
      </c>
      <c r="Q106" s="143">
        <v>43</v>
      </c>
      <c r="R106" s="143">
        <v>40</v>
      </c>
      <c r="S106" s="143">
        <v>20</v>
      </c>
      <c r="T106" s="143">
        <v>15</v>
      </c>
      <c r="U106" s="240">
        <v>-777</v>
      </c>
      <c r="V106" s="143">
        <v>192</v>
      </c>
      <c r="X106" s="11"/>
      <c r="Y106" s="231">
        <v>75</v>
      </c>
      <c r="Z106" s="231">
        <v>63</v>
      </c>
      <c r="AA106" s="231">
        <v>81</v>
      </c>
      <c r="AB106" s="231">
        <v>44</v>
      </c>
      <c r="AC106" s="231">
        <v>99</v>
      </c>
      <c r="AD106" s="231">
        <v>130</v>
      </c>
      <c r="AE106" s="231">
        <v>104</v>
      </c>
      <c r="AF106" s="240">
        <v>485</v>
      </c>
      <c r="AG106" s="231">
        <v>596</v>
      </c>
      <c r="AI106" s="11"/>
      <c r="AJ106" s="143">
        <v>5</v>
      </c>
      <c r="AK106" s="231">
        <v>2</v>
      </c>
      <c r="AL106" s="143">
        <v>81</v>
      </c>
      <c r="AM106" s="143">
        <v>39</v>
      </c>
      <c r="AN106" s="143">
        <v>11</v>
      </c>
      <c r="AO106" s="143">
        <v>5</v>
      </c>
      <c r="AP106" s="143">
        <v>5</v>
      </c>
      <c r="AQ106" s="240">
        <v>-391</v>
      </c>
      <c r="AR106" s="143">
        <v>144</v>
      </c>
      <c r="AT106" s="11"/>
      <c r="AU106" s="231">
        <v>32</v>
      </c>
      <c r="AV106" s="231">
        <v>43</v>
      </c>
      <c r="AW106" s="143">
        <v>44</v>
      </c>
      <c r="AX106" s="231">
        <v>39</v>
      </c>
      <c r="AY106" s="231">
        <v>11</v>
      </c>
      <c r="AZ106" s="231">
        <v>18</v>
      </c>
      <c r="BA106" s="231">
        <v>20</v>
      </c>
      <c r="BB106" s="240">
        <v>-272</v>
      </c>
      <c r="BC106" s="231">
        <v>119</v>
      </c>
      <c r="BE106" s="11"/>
      <c r="BF106" s="231">
        <v>7</v>
      </c>
      <c r="BG106" s="231">
        <v>40</v>
      </c>
      <c r="BH106" s="143">
        <v>99</v>
      </c>
      <c r="BI106" s="231">
        <v>11</v>
      </c>
      <c r="BJ106" s="143">
        <v>11</v>
      </c>
      <c r="BK106" s="231">
        <v>11</v>
      </c>
      <c r="BL106" s="231">
        <v>10</v>
      </c>
      <c r="BM106" s="240">
        <v>38</v>
      </c>
      <c r="BN106" s="143">
        <v>31</v>
      </c>
      <c r="BP106" s="11"/>
      <c r="BQ106" s="231">
        <v>1</v>
      </c>
      <c r="BR106" s="231">
        <v>20</v>
      </c>
      <c r="BS106" s="143">
        <v>130</v>
      </c>
      <c r="BT106" s="231">
        <v>5</v>
      </c>
      <c r="BU106" s="143">
        <v>18</v>
      </c>
      <c r="BV106" s="143">
        <v>11</v>
      </c>
      <c r="BW106" s="143">
        <v>1</v>
      </c>
      <c r="BX106" s="240">
        <v>189</v>
      </c>
      <c r="BY106" s="143">
        <v>134</v>
      </c>
      <c r="CA106" s="11"/>
      <c r="CB106" s="231">
        <v>4</v>
      </c>
      <c r="CC106" s="231">
        <v>15</v>
      </c>
      <c r="CD106" s="143">
        <v>104</v>
      </c>
      <c r="CE106" s="231">
        <v>5</v>
      </c>
      <c r="CF106" s="143">
        <v>10</v>
      </c>
      <c r="CG106" s="231">
        <v>1</v>
      </c>
      <c r="CH106" s="143">
        <v>20</v>
      </c>
      <c r="CI106" s="240">
        <v>542</v>
      </c>
      <c r="CJ106" s="143">
        <v>109</v>
      </c>
      <c r="FX106" s="11"/>
      <c r="FY106" s="229"/>
      <c r="FZ106" s="229"/>
      <c r="GA106" s="229"/>
      <c r="GB106" s="229"/>
      <c r="GC106" s="229"/>
      <c r="GD106" s="229"/>
      <c r="GE106" s="229"/>
      <c r="GF106" s="240"/>
      <c r="GG106" s="236"/>
      <c r="GI106" s="11"/>
      <c r="GJ106" s="229"/>
      <c r="GK106" s="229"/>
      <c r="GL106" s="229"/>
      <c r="GM106" s="229"/>
      <c r="GN106" s="229"/>
      <c r="GO106" s="229"/>
      <c r="GP106" s="229"/>
      <c r="GQ106" s="240"/>
      <c r="GR106" s="229"/>
      <c r="GT106" s="11"/>
      <c r="GU106" s="229"/>
      <c r="GV106" s="229"/>
      <c r="GW106" s="229"/>
      <c r="GX106" s="229"/>
      <c r="GY106" s="229"/>
      <c r="GZ106" s="229"/>
      <c r="HA106" s="229"/>
      <c r="HB106" s="240"/>
      <c r="HC106" s="229"/>
      <c r="HE106" s="11"/>
      <c r="HF106" s="229"/>
      <c r="HG106" s="229"/>
      <c r="HH106" s="229"/>
      <c r="HI106" s="229"/>
      <c r="HJ106" s="229"/>
      <c r="HK106" s="229"/>
      <c r="HL106" s="229"/>
      <c r="HM106" s="240"/>
      <c r="HN106" s="229"/>
      <c r="HP106" s="11" t="s">
        <v>0</v>
      </c>
      <c r="HQ106" s="229"/>
      <c r="HR106" s="229"/>
      <c r="HS106" s="229"/>
      <c r="HT106" s="229"/>
      <c r="HU106" s="229"/>
      <c r="HV106" s="229"/>
      <c r="HW106" s="229"/>
      <c r="HX106" s="240"/>
      <c r="HY106" s="229"/>
      <c r="IA106" s="11"/>
      <c r="IB106" s="229"/>
      <c r="IC106" s="229"/>
      <c r="ID106" s="229"/>
      <c r="IE106" s="229"/>
      <c r="IF106" s="229"/>
      <c r="IG106" s="229"/>
      <c r="IH106" s="229"/>
      <c r="II106" s="240"/>
      <c r="IJ106" s="229"/>
      <c r="IL106" s="11"/>
      <c r="IM106" s="229"/>
      <c r="IN106" s="229"/>
      <c r="IO106" s="229"/>
      <c r="IP106" s="229"/>
      <c r="IQ106" s="229"/>
      <c r="IR106" s="229"/>
      <c r="IS106" s="229"/>
      <c r="IT106" s="240"/>
      <c r="IU106" s="229"/>
      <c r="IW106" s="11"/>
      <c r="IX106" s="229"/>
      <c r="IY106" s="229"/>
      <c r="IZ106" s="229"/>
      <c r="JA106" s="229"/>
      <c r="JB106" s="229"/>
      <c r="JC106" s="229"/>
      <c r="JD106" s="229"/>
      <c r="JE106" s="240"/>
      <c r="JF106" s="229"/>
    </row>
    <row r="107" spans="2:445" ht="15.75" thickBot="1" x14ac:dyDescent="0.3"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M107" s="11"/>
      <c r="N107" s="10"/>
      <c r="O107" s="10"/>
      <c r="P107" s="10"/>
      <c r="Q107" s="10"/>
      <c r="R107" s="10"/>
      <c r="S107" s="10"/>
      <c r="T107" s="10"/>
      <c r="U107" s="10"/>
      <c r="V107" s="9"/>
      <c r="X107" s="11"/>
      <c r="Y107" s="10"/>
      <c r="Z107" s="10"/>
      <c r="AA107" s="10"/>
      <c r="AB107" s="10"/>
      <c r="AC107" s="10"/>
      <c r="AD107" s="10"/>
      <c r="AE107" s="10"/>
      <c r="AF107" s="10"/>
      <c r="AG107" s="9"/>
      <c r="AI107" s="11"/>
      <c r="AJ107" s="10"/>
      <c r="AK107" s="10"/>
      <c r="AL107" s="10"/>
      <c r="AM107" s="10"/>
      <c r="AN107" s="10"/>
      <c r="AO107" s="10"/>
      <c r="AP107" s="10"/>
      <c r="AQ107" s="10"/>
      <c r="AR107" s="9"/>
      <c r="AT107" s="11"/>
      <c r="AU107" s="10"/>
      <c r="AV107" s="10"/>
      <c r="AW107" s="10"/>
      <c r="AX107" s="10"/>
      <c r="AY107" s="10"/>
      <c r="AZ107" s="10"/>
      <c r="BA107" s="10"/>
      <c r="BB107" s="10"/>
      <c r="BC107" s="9"/>
      <c r="BE107" s="11"/>
      <c r="BF107" s="10"/>
      <c r="BG107" s="10"/>
      <c r="BH107" s="10"/>
      <c r="BI107" s="10"/>
      <c r="BJ107" s="10"/>
      <c r="BK107" s="10"/>
      <c r="BL107" s="10"/>
      <c r="BM107" s="10"/>
      <c r="BN107" s="9"/>
      <c r="BP107" s="11"/>
      <c r="BQ107" s="10"/>
      <c r="BR107" s="10"/>
      <c r="BS107" s="10"/>
      <c r="BT107" s="10"/>
      <c r="BU107" s="10"/>
      <c r="BV107" s="10"/>
      <c r="BW107" s="10"/>
      <c r="BX107" s="10"/>
      <c r="BY107" s="9"/>
      <c r="CA107" s="11"/>
      <c r="CB107" s="10"/>
      <c r="CC107" s="10"/>
      <c r="CD107" s="10"/>
      <c r="CE107" s="10"/>
      <c r="CF107" s="10"/>
      <c r="CG107" s="10"/>
      <c r="CH107" s="10"/>
      <c r="CI107" s="10"/>
      <c r="CJ107" s="9"/>
      <c r="FX107" s="11"/>
      <c r="FY107" s="10"/>
      <c r="FZ107" s="10"/>
      <c r="GA107" s="10"/>
      <c r="GB107" s="10"/>
      <c r="GC107" s="10"/>
      <c r="GD107" s="10"/>
      <c r="GE107" s="10"/>
      <c r="GF107" s="10"/>
      <c r="GG107" s="9"/>
      <c r="GI107" s="11"/>
      <c r="GJ107" s="10"/>
      <c r="GK107" s="10"/>
      <c r="GL107" s="10"/>
      <c r="GM107" s="10"/>
      <c r="GN107" s="10"/>
      <c r="GO107" s="10"/>
      <c r="GP107" s="10"/>
      <c r="GQ107" s="10"/>
      <c r="GR107" s="9"/>
      <c r="GT107" s="11"/>
      <c r="GU107" s="10"/>
      <c r="GV107" s="10"/>
      <c r="GW107" s="10"/>
      <c r="GX107" s="10"/>
      <c r="GY107" s="10"/>
      <c r="GZ107" s="10"/>
      <c r="HA107" s="10"/>
      <c r="HB107" s="10"/>
      <c r="HC107" s="9"/>
      <c r="HE107" s="11"/>
      <c r="HF107" s="10"/>
      <c r="HG107" s="10"/>
      <c r="HH107" s="10"/>
      <c r="HI107" s="10"/>
      <c r="HJ107" s="10"/>
      <c r="HK107" s="10"/>
      <c r="HL107" s="10"/>
      <c r="HM107" s="10"/>
      <c r="HN107" s="9"/>
      <c r="HP107" s="11"/>
      <c r="HQ107" s="10"/>
      <c r="HR107" s="10"/>
      <c r="HS107" s="10"/>
      <c r="HT107" s="10"/>
      <c r="HU107" s="10"/>
      <c r="HV107" s="10"/>
      <c r="HW107" s="10"/>
      <c r="HX107" s="10"/>
      <c r="HY107" s="9"/>
      <c r="IA107" s="11"/>
      <c r="IB107" s="10"/>
      <c r="IC107" s="10"/>
      <c r="ID107" s="10"/>
      <c r="IE107" s="10"/>
      <c r="IF107" s="10"/>
      <c r="IG107" s="10"/>
      <c r="IH107" s="10"/>
      <c r="II107" s="10"/>
      <c r="IJ107" s="9"/>
      <c r="IL107" s="11"/>
      <c r="IM107" s="10"/>
      <c r="IN107" s="10"/>
      <c r="IO107" s="10"/>
      <c r="IP107" s="10"/>
      <c r="IQ107" s="10"/>
      <c r="IR107" s="10"/>
      <c r="IS107" s="10"/>
      <c r="IT107" s="10"/>
      <c r="IU107" s="9"/>
      <c r="IW107" s="11"/>
      <c r="IX107" s="10"/>
      <c r="IY107" s="10"/>
      <c r="IZ107" s="10"/>
      <c r="JA107" s="10"/>
      <c r="JB107" s="10"/>
      <c r="JC107" s="10"/>
      <c r="JD107" s="10"/>
      <c r="JE107" s="10"/>
      <c r="JF107" s="9"/>
    </row>
    <row r="108" spans="2:445" ht="15.75" thickBot="1" x14ac:dyDescent="0.3">
      <c r="B108" s="11"/>
      <c r="C108" s="27" t="s">
        <v>8</v>
      </c>
      <c r="D108" s="19" t="s">
        <v>7</v>
      </c>
      <c r="E108" s="18" t="s">
        <v>6</v>
      </c>
      <c r="F108" s="199" t="s">
        <v>31</v>
      </c>
      <c r="G108" s="17" t="s">
        <v>5</v>
      </c>
      <c r="H108" s="16" t="s">
        <v>4</v>
      </c>
      <c r="I108" s="14" t="s">
        <v>3</v>
      </c>
      <c r="J108" s="10"/>
      <c r="K108" s="228" t="s">
        <v>190</v>
      </c>
      <c r="M108" s="11"/>
      <c r="N108" s="21" t="s">
        <v>9</v>
      </c>
      <c r="O108" s="19" t="s">
        <v>7</v>
      </c>
      <c r="P108" s="18" t="s">
        <v>6</v>
      </c>
      <c r="Q108" s="199" t="s">
        <v>31</v>
      </c>
      <c r="R108" s="17" t="s">
        <v>5</v>
      </c>
      <c r="S108" s="16" t="s">
        <v>4</v>
      </c>
      <c r="T108" s="14" t="s">
        <v>3</v>
      </c>
      <c r="U108" s="10"/>
      <c r="V108" s="228" t="s">
        <v>146</v>
      </c>
      <c r="X108" s="11"/>
      <c r="Y108" s="21" t="s">
        <v>9</v>
      </c>
      <c r="Z108" s="27" t="s">
        <v>8</v>
      </c>
      <c r="AA108" s="18" t="s">
        <v>6</v>
      </c>
      <c r="AB108" s="199" t="s">
        <v>31</v>
      </c>
      <c r="AC108" s="17" t="s">
        <v>5</v>
      </c>
      <c r="AD108" s="16" t="s">
        <v>4</v>
      </c>
      <c r="AE108" s="14" t="s">
        <v>3</v>
      </c>
      <c r="AF108" s="10"/>
      <c r="AG108" s="228" t="s">
        <v>151</v>
      </c>
      <c r="AI108" s="11"/>
      <c r="AJ108" s="21" t="s">
        <v>9</v>
      </c>
      <c r="AK108" s="27" t="s">
        <v>8</v>
      </c>
      <c r="AL108" s="19" t="s">
        <v>7</v>
      </c>
      <c r="AM108" s="199" t="s">
        <v>31</v>
      </c>
      <c r="AN108" s="17" t="s">
        <v>5</v>
      </c>
      <c r="AO108" s="16" t="s">
        <v>4</v>
      </c>
      <c r="AP108" s="14" t="s">
        <v>3</v>
      </c>
      <c r="AQ108" s="10"/>
      <c r="AR108" s="228" t="s">
        <v>142</v>
      </c>
      <c r="AT108" s="11"/>
      <c r="AU108" s="21" t="s">
        <v>9</v>
      </c>
      <c r="AV108" s="27" t="s">
        <v>8</v>
      </c>
      <c r="AW108" s="19" t="s">
        <v>7</v>
      </c>
      <c r="AX108" s="18" t="s">
        <v>6</v>
      </c>
      <c r="AY108" s="17" t="s">
        <v>5</v>
      </c>
      <c r="AZ108" s="16" t="s">
        <v>4</v>
      </c>
      <c r="BA108" s="14" t="s">
        <v>3</v>
      </c>
      <c r="BB108" s="10"/>
      <c r="BC108" s="228" t="s">
        <v>142</v>
      </c>
      <c r="BE108" s="11"/>
      <c r="BF108" s="21" t="s">
        <v>9</v>
      </c>
      <c r="BG108" s="27" t="s">
        <v>8</v>
      </c>
      <c r="BH108" s="19" t="s">
        <v>7</v>
      </c>
      <c r="BI108" s="18" t="s">
        <v>6</v>
      </c>
      <c r="BJ108" s="199" t="s">
        <v>31</v>
      </c>
      <c r="BK108" s="16" t="s">
        <v>4</v>
      </c>
      <c r="BL108" s="14" t="s">
        <v>3</v>
      </c>
      <c r="BM108" s="10"/>
      <c r="BN108" s="228" t="s">
        <v>147</v>
      </c>
      <c r="BP108" s="11"/>
      <c r="BQ108" s="21" t="s">
        <v>9</v>
      </c>
      <c r="BR108" s="27" t="s">
        <v>8</v>
      </c>
      <c r="BS108" s="19" t="s">
        <v>7</v>
      </c>
      <c r="BT108" s="18" t="s">
        <v>6</v>
      </c>
      <c r="BU108" s="199" t="s">
        <v>31</v>
      </c>
      <c r="BV108" s="17" t="s">
        <v>5</v>
      </c>
      <c r="BW108" s="14" t="s">
        <v>3</v>
      </c>
      <c r="BX108" s="10"/>
      <c r="BY108" s="228" t="s">
        <v>148</v>
      </c>
      <c r="CA108" s="11"/>
      <c r="CB108" s="21" t="s">
        <v>9</v>
      </c>
      <c r="CC108" s="27" t="s">
        <v>8</v>
      </c>
      <c r="CD108" s="19" t="s">
        <v>7</v>
      </c>
      <c r="CE108" s="18" t="s">
        <v>6</v>
      </c>
      <c r="CF108" s="17" t="s">
        <v>5</v>
      </c>
      <c r="CG108" s="16" t="s">
        <v>4</v>
      </c>
      <c r="CH108" s="199" t="s">
        <v>31</v>
      </c>
      <c r="CI108" s="10"/>
      <c r="CJ108" s="228" t="s">
        <v>144</v>
      </c>
      <c r="FX108" s="11"/>
      <c r="FY108" s="27" t="s">
        <v>8</v>
      </c>
      <c r="FZ108" s="19" t="s">
        <v>7</v>
      </c>
      <c r="GA108" s="18" t="s">
        <v>6</v>
      </c>
      <c r="GB108" s="199" t="s">
        <v>31</v>
      </c>
      <c r="GC108" s="17" t="s">
        <v>5</v>
      </c>
      <c r="GD108" s="16" t="s">
        <v>4</v>
      </c>
      <c r="GE108" s="14" t="s">
        <v>3</v>
      </c>
      <c r="GF108" s="10"/>
      <c r="GG108" s="248"/>
      <c r="GI108" s="11"/>
      <c r="GJ108" s="21" t="s">
        <v>9</v>
      </c>
      <c r="GK108" s="19" t="s">
        <v>7</v>
      </c>
      <c r="GL108" s="18" t="s">
        <v>6</v>
      </c>
      <c r="GM108" s="199" t="s">
        <v>31</v>
      </c>
      <c r="GN108" s="17" t="s">
        <v>5</v>
      </c>
      <c r="GO108" s="16" t="s">
        <v>4</v>
      </c>
      <c r="GP108" s="14" t="s">
        <v>3</v>
      </c>
      <c r="GQ108" s="10"/>
      <c r="GR108" s="248"/>
      <c r="GT108" s="11"/>
      <c r="GU108" s="21" t="s">
        <v>9</v>
      </c>
      <c r="GV108" s="27" t="s">
        <v>8</v>
      </c>
      <c r="GW108" s="18" t="s">
        <v>6</v>
      </c>
      <c r="GX108" s="199" t="s">
        <v>31</v>
      </c>
      <c r="GY108" s="17" t="s">
        <v>5</v>
      </c>
      <c r="GZ108" s="16" t="s">
        <v>4</v>
      </c>
      <c r="HA108" s="14" t="s">
        <v>3</v>
      </c>
      <c r="HB108" s="10"/>
      <c r="HC108" s="248"/>
      <c r="HE108" s="11"/>
      <c r="HF108" s="21" t="s">
        <v>9</v>
      </c>
      <c r="HG108" s="27" t="s">
        <v>8</v>
      </c>
      <c r="HH108" s="19" t="s">
        <v>7</v>
      </c>
      <c r="HI108" s="199" t="s">
        <v>31</v>
      </c>
      <c r="HJ108" s="17" t="s">
        <v>5</v>
      </c>
      <c r="HK108" s="16" t="s">
        <v>4</v>
      </c>
      <c r="HL108" s="14" t="s">
        <v>3</v>
      </c>
      <c r="HM108" s="10"/>
      <c r="HN108" s="248"/>
      <c r="HP108" s="11"/>
      <c r="HQ108" s="21" t="s">
        <v>9</v>
      </c>
      <c r="HR108" s="27" t="s">
        <v>8</v>
      </c>
      <c r="HS108" s="19" t="s">
        <v>7</v>
      </c>
      <c r="HT108" s="18" t="s">
        <v>6</v>
      </c>
      <c r="HU108" s="17" t="s">
        <v>5</v>
      </c>
      <c r="HV108" s="16" t="s">
        <v>4</v>
      </c>
      <c r="HW108" s="14" t="s">
        <v>3</v>
      </c>
      <c r="HX108" s="10"/>
      <c r="HY108" s="248"/>
      <c r="IA108" s="11"/>
      <c r="IB108" s="21" t="s">
        <v>9</v>
      </c>
      <c r="IC108" s="27" t="s">
        <v>8</v>
      </c>
      <c r="ID108" s="19" t="s">
        <v>7</v>
      </c>
      <c r="IE108" s="18" t="s">
        <v>6</v>
      </c>
      <c r="IF108" s="199" t="s">
        <v>31</v>
      </c>
      <c r="IG108" s="16" t="s">
        <v>4</v>
      </c>
      <c r="IH108" s="14" t="s">
        <v>3</v>
      </c>
      <c r="II108" s="10"/>
      <c r="IJ108" s="248"/>
      <c r="IL108" s="11"/>
      <c r="IM108" s="21" t="s">
        <v>9</v>
      </c>
      <c r="IN108" s="27" t="s">
        <v>8</v>
      </c>
      <c r="IO108" s="19" t="s">
        <v>7</v>
      </c>
      <c r="IP108" s="18" t="s">
        <v>6</v>
      </c>
      <c r="IQ108" s="199" t="s">
        <v>31</v>
      </c>
      <c r="IR108" s="17" t="s">
        <v>5</v>
      </c>
      <c r="IS108" s="14" t="s">
        <v>3</v>
      </c>
      <c r="IT108" s="10"/>
      <c r="IU108" s="248"/>
      <c r="IW108" s="11"/>
      <c r="IX108" s="21" t="s">
        <v>9</v>
      </c>
      <c r="IY108" s="27" t="s">
        <v>8</v>
      </c>
      <c r="IZ108" s="19" t="s">
        <v>7</v>
      </c>
      <c r="JA108" s="18" t="s">
        <v>6</v>
      </c>
      <c r="JB108" s="17" t="s">
        <v>5</v>
      </c>
      <c r="JC108" s="16" t="s">
        <v>4</v>
      </c>
      <c r="JD108" s="199" t="s">
        <v>31</v>
      </c>
      <c r="JE108" s="10"/>
      <c r="JF108" s="248"/>
    </row>
    <row r="109" spans="2:445" ht="15.75" thickBot="1" x14ac:dyDescent="0.3">
      <c r="B109" s="22" t="s">
        <v>236</v>
      </c>
      <c r="C109" s="146" t="s">
        <v>9</v>
      </c>
      <c r="D109" s="146" t="s">
        <v>9</v>
      </c>
      <c r="E109" s="146" t="s">
        <v>9</v>
      </c>
      <c r="F109" s="146" t="s">
        <v>9</v>
      </c>
      <c r="G109" s="146" t="s">
        <v>9</v>
      </c>
      <c r="H109" s="146" t="s">
        <v>9</v>
      </c>
      <c r="I109" s="146" t="s">
        <v>9</v>
      </c>
      <c r="J109" s="10"/>
      <c r="K109" s="234" t="s">
        <v>9</v>
      </c>
      <c r="M109" s="22" t="s">
        <v>236</v>
      </c>
      <c r="N109" s="145" t="s">
        <v>8</v>
      </c>
      <c r="O109" s="145" t="s">
        <v>8</v>
      </c>
      <c r="P109" s="145" t="s">
        <v>8</v>
      </c>
      <c r="Q109" s="145" t="s">
        <v>8</v>
      </c>
      <c r="R109" s="145" t="s">
        <v>8</v>
      </c>
      <c r="S109" s="145" t="s">
        <v>8</v>
      </c>
      <c r="T109" s="145" t="s">
        <v>8</v>
      </c>
      <c r="U109" s="10"/>
      <c r="V109" s="145" t="s">
        <v>8</v>
      </c>
      <c r="X109" s="22" t="s">
        <v>236</v>
      </c>
      <c r="Y109" s="149" t="s">
        <v>7</v>
      </c>
      <c r="Z109" s="149" t="s">
        <v>7</v>
      </c>
      <c r="AA109" s="149" t="s">
        <v>7</v>
      </c>
      <c r="AB109" s="149" t="s">
        <v>7</v>
      </c>
      <c r="AC109" s="149" t="s">
        <v>7</v>
      </c>
      <c r="AD109" s="149" t="s">
        <v>7</v>
      </c>
      <c r="AE109" s="144" t="s">
        <v>7</v>
      </c>
      <c r="AF109" s="10"/>
      <c r="AG109" s="144" t="s">
        <v>7</v>
      </c>
      <c r="AI109" s="22" t="s">
        <v>236</v>
      </c>
      <c r="AJ109" s="195" t="s">
        <v>6</v>
      </c>
      <c r="AK109" s="195" t="s">
        <v>6</v>
      </c>
      <c r="AL109" s="195" t="s">
        <v>6</v>
      </c>
      <c r="AM109" s="195" t="s">
        <v>6</v>
      </c>
      <c r="AN109" s="195" t="s">
        <v>6</v>
      </c>
      <c r="AO109" s="195" t="s">
        <v>6</v>
      </c>
      <c r="AP109" s="195" t="s">
        <v>6</v>
      </c>
      <c r="AQ109" s="10"/>
      <c r="AR109" s="195" t="s">
        <v>6</v>
      </c>
      <c r="AT109" s="22" t="s">
        <v>236</v>
      </c>
      <c r="AU109" s="197" t="s">
        <v>31</v>
      </c>
      <c r="AV109" s="197" t="s">
        <v>31</v>
      </c>
      <c r="AW109" s="197" t="s">
        <v>31</v>
      </c>
      <c r="AX109" s="197" t="s">
        <v>31</v>
      </c>
      <c r="AY109" s="197" t="s">
        <v>31</v>
      </c>
      <c r="AZ109" s="197" t="s">
        <v>31</v>
      </c>
      <c r="BA109" s="197" t="s">
        <v>31</v>
      </c>
      <c r="BB109" s="10"/>
      <c r="BC109" s="197" t="s">
        <v>31</v>
      </c>
      <c r="BE109" s="22" t="s">
        <v>236</v>
      </c>
      <c r="BF109" s="155" t="s">
        <v>134</v>
      </c>
      <c r="BG109" s="155" t="s">
        <v>134</v>
      </c>
      <c r="BH109" s="155" t="s">
        <v>134</v>
      </c>
      <c r="BI109" s="155" t="s">
        <v>134</v>
      </c>
      <c r="BJ109" s="155" t="s">
        <v>134</v>
      </c>
      <c r="BK109" s="155" t="s">
        <v>134</v>
      </c>
      <c r="BL109" s="155" t="s">
        <v>134</v>
      </c>
      <c r="BM109" s="10"/>
      <c r="BN109" s="155" t="s">
        <v>134</v>
      </c>
      <c r="BP109" s="22" t="s">
        <v>236</v>
      </c>
      <c r="BQ109" s="150" t="s">
        <v>4</v>
      </c>
      <c r="BR109" s="150" t="s">
        <v>4</v>
      </c>
      <c r="BS109" s="150" t="s">
        <v>4</v>
      </c>
      <c r="BT109" s="150" t="s">
        <v>4</v>
      </c>
      <c r="BU109" s="150" t="s">
        <v>4</v>
      </c>
      <c r="BV109" s="150" t="s">
        <v>4</v>
      </c>
      <c r="BW109" s="150" t="s">
        <v>4</v>
      </c>
      <c r="BX109" s="10"/>
      <c r="BY109" s="150" t="s">
        <v>4</v>
      </c>
      <c r="CA109" s="22" t="s">
        <v>236</v>
      </c>
      <c r="CB109" s="177" t="s">
        <v>3</v>
      </c>
      <c r="CC109" s="177" t="s">
        <v>3</v>
      </c>
      <c r="CD109" s="177" t="s">
        <v>3</v>
      </c>
      <c r="CE109" s="177" t="s">
        <v>3</v>
      </c>
      <c r="CF109" s="177" t="s">
        <v>3</v>
      </c>
      <c r="CG109" s="177" t="s">
        <v>3</v>
      </c>
      <c r="CH109" s="177" t="s">
        <v>3</v>
      </c>
      <c r="CI109" s="10"/>
      <c r="CJ109" s="177" t="s">
        <v>3</v>
      </c>
      <c r="FX109" s="22" t="s">
        <v>10</v>
      </c>
      <c r="FY109" s="146" t="s">
        <v>9</v>
      </c>
      <c r="FZ109" s="146" t="s">
        <v>9</v>
      </c>
      <c r="GA109" s="146" t="s">
        <v>9</v>
      </c>
      <c r="GB109" s="146" t="s">
        <v>9</v>
      </c>
      <c r="GC109" s="146" t="s">
        <v>9</v>
      </c>
      <c r="GD109" s="146" t="s">
        <v>9</v>
      </c>
      <c r="GE109" s="146" t="s">
        <v>9</v>
      </c>
      <c r="GF109" s="10"/>
      <c r="GG109" s="234" t="s">
        <v>9</v>
      </c>
      <c r="GI109" s="22" t="s">
        <v>10</v>
      </c>
      <c r="GJ109" s="145" t="s">
        <v>8</v>
      </c>
      <c r="GK109" s="145" t="s">
        <v>8</v>
      </c>
      <c r="GL109" s="145" t="s">
        <v>8</v>
      </c>
      <c r="GM109" s="145" t="s">
        <v>8</v>
      </c>
      <c r="GN109" s="145" t="s">
        <v>8</v>
      </c>
      <c r="GO109" s="145" t="s">
        <v>8</v>
      </c>
      <c r="GP109" s="145" t="s">
        <v>8</v>
      </c>
      <c r="GQ109" s="10"/>
      <c r="GR109" s="145" t="s">
        <v>8</v>
      </c>
      <c r="GT109" s="22" t="s">
        <v>10</v>
      </c>
      <c r="GU109" s="149" t="s">
        <v>7</v>
      </c>
      <c r="GV109" s="149" t="s">
        <v>7</v>
      </c>
      <c r="GW109" s="149" t="s">
        <v>7</v>
      </c>
      <c r="GX109" s="149" t="s">
        <v>7</v>
      </c>
      <c r="GY109" s="149" t="s">
        <v>7</v>
      </c>
      <c r="GZ109" s="149" t="s">
        <v>7</v>
      </c>
      <c r="HA109" s="144" t="s">
        <v>7</v>
      </c>
      <c r="HB109" s="10"/>
      <c r="HC109" s="144" t="s">
        <v>7</v>
      </c>
      <c r="HE109" s="22" t="s">
        <v>10</v>
      </c>
      <c r="HF109" s="195" t="s">
        <v>6</v>
      </c>
      <c r="HG109" s="195" t="s">
        <v>6</v>
      </c>
      <c r="HH109" s="195" t="s">
        <v>6</v>
      </c>
      <c r="HI109" s="195" t="s">
        <v>6</v>
      </c>
      <c r="HJ109" s="195" t="s">
        <v>6</v>
      </c>
      <c r="HK109" s="195" t="s">
        <v>6</v>
      </c>
      <c r="HL109" s="195" t="s">
        <v>6</v>
      </c>
      <c r="HM109" s="10"/>
      <c r="HN109" s="195" t="s">
        <v>6</v>
      </c>
      <c r="HP109" s="22" t="s">
        <v>10</v>
      </c>
      <c r="HQ109" s="197" t="s">
        <v>31</v>
      </c>
      <c r="HR109" s="197" t="s">
        <v>31</v>
      </c>
      <c r="HS109" s="197" t="s">
        <v>31</v>
      </c>
      <c r="HT109" s="197" t="s">
        <v>31</v>
      </c>
      <c r="HU109" s="197" t="s">
        <v>31</v>
      </c>
      <c r="HV109" s="197" t="s">
        <v>31</v>
      </c>
      <c r="HW109" s="197" t="s">
        <v>31</v>
      </c>
      <c r="HX109" s="10"/>
      <c r="HY109" s="197" t="s">
        <v>31</v>
      </c>
      <c r="IA109" s="22" t="s">
        <v>10</v>
      </c>
      <c r="IB109" s="155" t="s">
        <v>134</v>
      </c>
      <c r="IC109" s="155" t="s">
        <v>134</v>
      </c>
      <c r="ID109" s="155" t="s">
        <v>134</v>
      </c>
      <c r="IE109" s="155" t="s">
        <v>134</v>
      </c>
      <c r="IF109" s="155" t="s">
        <v>134</v>
      </c>
      <c r="IG109" s="155" t="s">
        <v>134</v>
      </c>
      <c r="IH109" s="155" t="s">
        <v>134</v>
      </c>
      <c r="II109" s="10"/>
      <c r="IJ109" s="155" t="s">
        <v>134</v>
      </c>
      <c r="IL109" s="22" t="s">
        <v>10</v>
      </c>
      <c r="IM109" s="150" t="s">
        <v>4</v>
      </c>
      <c r="IN109" s="150" t="s">
        <v>4</v>
      </c>
      <c r="IO109" s="150" t="s">
        <v>4</v>
      </c>
      <c r="IP109" s="150" t="s">
        <v>4</v>
      </c>
      <c r="IQ109" s="150" t="s">
        <v>4</v>
      </c>
      <c r="IR109" s="150" t="s">
        <v>4</v>
      </c>
      <c r="IS109" s="150" t="s">
        <v>4</v>
      </c>
      <c r="IT109" s="10"/>
      <c r="IU109" s="150" t="s">
        <v>4</v>
      </c>
      <c r="IW109" s="22" t="s">
        <v>10</v>
      </c>
      <c r="IX109" s="177" t="s">
        <v>3</v>
      </c>
      <c r="IY109" s="177" t="s">
        <v>3</v>
      </c>
      <c r="IZ109" s="177" t="s">
        <v>3</v>
      </c>
      <c r="JA109" s="177" t="s">
        <v>3</v>
      </c>
      <c r="JB109" s="177" t="s">
        <v>3</v>
      </c>
      <c r="JC109" s="177" t="s">
        <v>3</v>
      </c>
      <c r="JD109" s="177" t="s">
        <v>3</v>
      </c>
      <c r="JE109" s="10"/>
      <c r="JF109" s="177" t="s">
        <v>3</v>
      </c>
    </row>
    <row r="110" spans="2:445" ht="15.75" thickBot="1" x14ac:dyDescent="0.3">
      <c r="B110" s="8"/>
      <c r="C110" s="231">
        <v>26</v>
      </c>
      <c r="D110" s="143">
        <v>51</v>
      </c>
      <c r="E110" s="231">
        <v>18</v>
      </c>
      <c r="F110" s="143">
        <v>19</v>
      </c>
      <c r="G110" s="231">
        <v>5</v>
      </c>
      <c r="H110" s="231">
        <v>8</v>
      </c>
      <c r="I110" s="231">
        <v>5</v>
      </c>
      <c r="J110" s="241">
        <v>463</v>
      </c>
      <c r="K110" s="237">
        <v>8</v>
      </c>
      <c r="M110" s="8"/>
      <c r="N110" s="143">
        <v>26</v>
      </c>
      <c r="O110" s="143">
        <v>59</v>
      </c>
      <c r="P110" s="143">
        <v>5</v>
      </c>
      <c r="Q110" s="143">
        <v>48</v>
      </c>
      <c r="R110" s="143">
        <v>30</v>
      </c>
      <c r="S110" s="143">
        <v>19</v>
      </c>
      <c r="T110" s="143">
        <v>31</v>
      </c>
      <c r="U110" s="241">
        <v>103</v>
      </c>
      <c r="V110" s="143">
        <v>218</v>
      </c>
      <c r="X110" s="8"/>
      <c r="Y110" s="231">
        <v>51</v>
      </c>
      <c r="Z110" s="231">
        <v>59</v>
      </c>
      <c r="AA110" s="231">
        <v>73</v>
      </c>
      <c r="AB110" s="231">
        <v>35</v>
      </c>
      <c r="AC110" s="231">
        <v>103</v>
      </c>
      <c r="AD110" s="231">
        <v>121</v>
      </c>
      <c r="AE110" s="231">
        <v>80</v>
      </c>
      <c r="AF110" s="241">
        <v>-427</v>
      </c>
      <c r="AG110" s="231">
        <v>522</v>
      </c>
      <c r="AI110" s="8"/>
      <c r="AJ110" s="143">
        <v>18</v>
      </c>
      <c r="AK110" s="231">
        <v>5</v>
      </c>
      <c r="AL110" s="143">
        <v>73</v>
      </c>
      <c r="AM110" s="143">
        <v>40</v>
      </c>
      <c r="AN110" s="143">
        <v>6</v>
      </c>
      <c r="AO110" s="143">
        <v>2</v>
      </c>
      <c r="AP110" s="143">
        <v>10</v>
      </c>
      <c r="AQ110" s="241">
        <v>178</v>
      </c>
      <c r="AR110" s="143">
        <v>144</v>
      </c>
      <c r="AT110" s="8"/>
      <c r="AU110" s="231">
        <v>19</v>
      </c>
      <c r="AV110" s="231">
        <v>48</v>
      </c>
      <c r="AW110" s="143">
        <v>35</v>
      </c>
      <c r="AX110" s="231">
        <v>40</v>
      </c>
      <c r="AY110" s="231">
        <v>16</v>
      </c>
      <c r="AZ110" s="231">
        <v>20</v>
      </c>
      <c r="BA110" s="231">
        <v>15</v>
      </c>
      <c r="BB110" s="241">
        <v>47</v>
      </c>
      <c r="BC110" s="231">
        <v>123</v>
      </c>
      <c r="BE110" s="8"/>
      <c r="BF110" s="143">
        <v>5</v>
      </c>
      <c r="BG110" s="231">
        <v>30</v>
      </c>
      <c r="BH110" s="143">
        <v>103</v>
      </c>
      <c r="BI110" s="231">
        <v>6</v>
      </c>
      <c r="BJ110" s="143">
        <v>16</v>
      </c>
      <c r="BK110" s="231">
        <v>6</v>
      </c>
      <c r="BL110" s="143">
        <v>3</v>
      </c>
      <c r="BM110" s="241">
        <v>-342</v>
      </c>
      <c r="BN110" s="143">
        <v>85</v>
      </c>
      <c r="BP110" s="8"/>
      <c r="BQ110" s="143">
        <v>8</v>
      </c>
      <c r="BR110" s="231">
        <v>19</v>
      </c>
      <c r="BS110" s="143">
        <v>121</v>
      </c>
      <c r="BT110" s="231">
        <v>2</v>
      </c>
      <c r="BU110" s="143">
        <v>20</v>
      </c>
      <c r="BV110" s="143">
        <v>6</v>
      </c>
      <c r="BW110" s="143">
        <v>10</v>
      </c>
      <c r="BX110" s="241">
        <v>-160</v>
      </c>
      <c r="BY110" s="143">
        <v>144</v>
      </c>
      <c r="CA110" s="8"/>
      <c r="CB110" s="143">
        <v>5</v>
      </c>
      <c r="CC110" s="231">
        <v>31</v>
      </c>
      <c r="CD110" s="143">
        <v>80</v>
      </c>
      <c r="CE110" s="231">
        <v>10</v>
      </c>
      <c r="CF110" s="231">
        <v>3</v>
      </c>
      <c r="CG110" s="231">
        <v>10</v>
      </c>
      <c r="CH110" s="143">
        <v>15</v>
      </c>
      <c r="CI110" s="241">
        <v>138</v>
      </c>
      <c r="CJ110" s="143">
        <v>46</v>
      </c>
      <c r="FX110" s="8"/>
      <c r="FY110" s="229"/>
      <c r="FZ110" s="229"/>
      <c r="GA110" s="229"/>
      <c r="GB110" s="229"/>
      <c r="GC110" s="229"/>
      <c r="GD110" s="229"/>
      <c r="GE110" s="229"/>
      <c r="GF110" s="241"/>
      <c r="GG110" s="236"/>
      <c r="GI110" s="8"/>
      <c r="GJ110" s="229"/>
      <c r="GK110" s="229"/>
      <c r="GL110" s="229"/>
      <c r="GM110" s="229"/>
      <c r="GN110" s="229"/>
      <c r="GO110" s="229"/>
      <c r="GP110" s="229"/>
      <c r="GQ110" s="241"/>
      <c r="GR110" s="229"/>
      <c r="GT110" s="8"/>
      <c r="GU110" s="229"/>
      <c r="GV110" s="229"/>
      <c r="GW110" s="229"/>
      <c r="GX110" s="229"/>
      <c r="GY110" s="229"/>
      <c r="GZ110" s="229"/>
      <c r="HA110" s="229"/>
      <c r="HB110" s="241"/>
      <c r="HC110" s="229"/>
      <c r="HE110" s="8"/>
      <c r="HF110" s="229"/>
      <c r="HG110" s="229"/>
      <c r="HH110" s="229"/>
      <c r="HI110" s="229"/>
      <c r="HJ110" s="229"/>
      <c r="HK110" s="229"/>
      <c r="HL110" s="229"/>
      <c r="HM110" s="241"/>
      <c r="HN110" s="229"/>
      <c r="HP110" s="8" t="s">
        <v>0</v>
      </c>
      <c r="HQ110" s="229"/>
      <c r="HR110" s="229"/>
      <c r="HS110" s="229"/>
      <c r="HT110" s="229"/>
      <c r="HU110" s="229"/>
      <c r="HV110" s="229"/>
      <c r="HW110" s="229"/>
      <c r="HX110" s="241"/>
      <c r="HY110" s="229"/>
      <c r="IA110" s="8"/>
      <c r="IB110" s="229"/>
      <c r="IC110" s="229"/>
      <c r="ID110" s="229"/>
      <c r="IE110" s="229"/>
      <c r="IF110" s="229"/>
      <c r="IG110" s="229"/>
      <c r="IH110" s="229"/>
      <c r="II110" s="241"/>
      <c r="IJ110" s="229"/>
      <c r="IL110" s="8"/>
      <c r="IM110" s="229"/>
      <c r="IN110" s="229"/>
      <c r="IO110" s="229"/>
      <c r="IP110" s="229"/>
      <c r="IQ110" s="229"/>
      <c r="IR110" s="229"/>
      <c r="IS110" s="229"/>
      <c r="IT110" s="241"/>
      <c r="IU110" s="229"/>
      <c r="IW110" s="8"/>
      <c r="IX110" s="229"/>
      <c r="IY110" s="229"/>
      <c r="IZ110" s="229"/>
      <c r="JA110" s="229"/>
      <c r="JB110" s="229"/>
      <c r="JC110" s="229"/>
      <c r="JD110" s="229"/>
      <c r="JE110" s="241"/>
      <c r="JF110" s="229"/>
    </row>
    <row r="111" spans="2:445" ht="15.75" thickBot="1" x14ac:dyDescent="0.3">
      <c r="BT111" t="s">
        <v>0</v>
      </c>
      <c r="FV111" t="s">
        <v>0</v>
      </c>
      <c r="QC111" t="s">
        <v>0</v>
      </c>
    </row>
    <row r="112" spans="2:445" ht="15.75" thickBot="1" x14ac:dyDescent="0.3">
      <c r="C112" t="s">
        <v>0</v>
      </c>
      <c r="D112" t="s">
        <v>0</v>
      </c>
      <c r="E112" t="s">
        <v>0</v>
      </c>
      <c r="F112" t="s">
        <v>0</v>
      </c>
      <c r="G112" s="21" t="s">
        <v>9</v>
      </c>
      <c r="L112" t="s">
        <v>0</v>
      </c>
      <c r="O112" t="s">
        <v>0</v>
      </c>
      <c r="P112" t="s">
        <v>0</v>
      </c>
      <c r="R112" s="27" t="s">
        <v>8</v>
      </c>
      <c r="W112" t="s">
        <v>0</v>
      </c>
      <c r="Z112" t="s">
        <v>0</v>
      </c>
      <c r="AB112" t="s">
        <v>0</v>
      </c>
      <c r="AC112" s="19" t="s">
        <v>7</v>
      </c>
      <c r="AL112" t="s">
        <v>0</v>
      </c>
      <c r="AN112" s="18" t="s">
        <v>6</v>
      </c>
      <c r="AS112" t="s">
        <v>0</v>
      </c>
      <c r="AX112" t="s">
        <v>0</v>
      </c>
      <c r="AY112" s="199" t="s">
        <v>31</v>
      </c>
      <c r="BI112" t="s">
        <v>0</v>
      </c>
      <c r="BJ112" s="17" t="s">
        <v>5</v>
      </c>
      <c r="BR112" t="s">
        <v>0</v>
      </c>
      <c r="BU112" s="16" t="s">
        <v>4</v>
      </c>
      <c r="BV112" t="s">
        <v>0</v>
      </c>
      <c r="CF112" s="14" t="s">
        <v>3</v>
      </c>
      <c r="CG112" t="s">
        <v>0</v>
      </c>
      <c r="CH112" t="s">
        <v>0</v>
      </c>
      <c r="FY112" t="s">
        <v>0</v>
      </c>
      <c r="FZ112" t="s">
        <v>0</v>
      </c>
      <c r="GA112" t="s">
        <v>0</v>
      </c>
      <c r="GB112" t="s">
        <v>0</v>
      </c>
      <c r="GC112" s="21" t="s">
        <v>9</v>
      </c>
      <c r="GF112" t="s">
        <v>0</v>
      </c>
      <c r="GK112" t="s">
        <v>0</v>
      </c>
      <c r="GL112" t="s">
        <v>0</v>
      </c>
      <c r="GN112" s="27" t="s">
        <v>8</v>
      </c>
      <c r="GQ112" t="s">
        <v>0</v>
      </c>
      <c r="GS112" t="s">
        <v>0</v>
      </c>
      <c r="GV112" t="s">
        <v>0</v>
      </c>
      <c r="GX112" t="s">
        <v>0</v>
      </c>
      <c r="GY112" s="19" t="s">
        <v>7</v>
      </c>
      <c r="HB112" t="s">
        <v>0</v>
      </c>
      <c r="HH112" t="s">
        <v>0</v>
      </c>
      <c r="HJ112" s="18" t="s">
        <v>6</v>
      </c>
      <c r="HM112" t="s">
        <v>0</v>
      </c>
      <c r="HO112" t="s">
        <v>0</v>
      </c>
      <c r="HT112" t="s">
        <v>0</v>
      </c>
      <c r="HU112" s="199" t="s">
        <v>31</v>
      </c>
      <c r="HX112" t="s">
        <v>0</v>
      </c>
      <c r="IE112" t="s">
        <v>0</v>
      </c>
      <c r="IF112" s="17" t="s">
        <v>5</v>
      </c>
      <c r="II112" t="s">
        <v>0</v>
      </c>
      <c r="IL112" t="s">
        <v>0</v>
      </c>
      <c r="IN112" t="s">
        <v>0</v>
      </c>
      <c r="IQ112" s="16" t="s">
        <v>4</v>
      </c>
      <c r="IR112" t="s">
        <v>0</v>
      </c>
      <c r="IT112" t="s">
        <v>0</v>
      </c>
      <c r="IW112" t="s">
        <v>0</v>
      </c>
      <c r="JB112" s="14" t="s">
        <v>3</v>
      </c>
      <c r="JC112" t="s">
        <v>0</v>
      </c>
      <c r="JD112" t="s">
        <v>0</v>
      </c>
      <c r="JE112" t="s">
        <v>0</v>
      </c>
    </row>
    <row r="113" spans="2:266" ht="16.5" thickBot="1" x14ac:dyDescent="0.3">
      <c r="B113" s="134" t="s">
        <v>66</v>
      </c>
      <c r="C113" s="28" t="s">
        <v>0</v>
      </c>
      <c r="D113" s="28" t="s">
        <v>0</v>
      </c>
      <c r="E113" s="28" t="s">
        <v>0</v>
      </c>
      <c r="F113" s="28" t="s">
        <v>0</v>
      </c>
      <c r="G113" s="28"/>
      <c r="H113" s="28"/>
      <c r="I113" s="28" t="s">
        <v>0</v>
      </c>
      <c r="J113" s="28"/>
      <c r="K113" s="22" t="s">
        <v>15</v>
      </c>
      <c r="M113" s="134" t="s">
        <v>66</v>
      </c>
      <c r="N113" s="28" t="s">
        <v>0</v>
      </c>
      <c r="O113" s="28" t="s">
        <v>0</v>
      </c>
      <c r="P113" s="28" t="s">
        <v>0</v>
      </c>
      <c r="Q113" s="28" t="s">
        <v>0</v>
      </c>
      <c r="R113" s="28"/>
      <c r="S113" s="28"/>
      <c r="T113" s="28" t="s">
        <v>0</v>
      </c>
      <c r="U113" s="28"/>
      <c r="V113" s="22" t="s">
        <v>15</v>
      </c>
      <c r="X113" s="134" t="s">
        <v>66</v>
      </c>
      <c r="Y113" s="28" t="s">
        <v>0</v>
      </c>
      <c r="Z113" s="28" t="s">
        <v>0</v>
      </c>
      <c r="AA113" s="28" t="s">
        <v>0</v>
      </c>
      <c r="AB113" s="28" t="s">
        <v>0</v>
      </c>
      <c r="AC113" s="28"/>
      <c r="AD113" s="28"/>
      <c r="AE113" s="28" t="s">
        <v>0</v>
      </c>
      <c r="AF113" s="28"/>
      <c r="AG113" s="22" t="s">
        <v>15</v>
      </c>
      <c r="AH113" t="s">
        <v>0</v>
      </c>
      <c r="AI113" s="134" t="s">
        <v>66</v>
      </c>
      <c r="AJ113" s="28" t="s">
        <v>0</v>
      </c>
      <c r="AK113" s="28" t="s">
        <v>0</v>
      </c>
      <c r="AL113" s="28" t="s">
        <v>0</v>
      </c>
      <c r="AM113" s="28" t="s">
        <v>0</v>
      </c>
      <c r="AN113" s="28"/>
      <c r="AO113" s="28"/>
      <c r="AP113" s="28" t="s">
        <v>0</v>
      </c>
      <c r="AQ113" s="28"/>
      <c r="AR113" s="22" t="s">
        <v>15</v>
      </c>
      <c r="AT113" s="134" t="s">
        <v>66</v>
      </c>
      <c r="AU113" s="28" t="s">
        <v>0</v>
      </c>
      <c r="AV113" s="28" t="s">
        <v>0</v>
      </c>
      <c r="AW113" s="28" t="s">
        <v>0</v>
      </c>
      <c r="AX113" s="28" t="s">
        <v>0</v>
      </c>
      <c r="AY113" s="28"/>
      <c r="AZ113" s="28"/>
      <c r="BA113" s="28" t="s">
        <v>0</v>
      </c>
      <c r="BB113" s="28"/>
      <c r="BC113" s="22" t="s">
        <v>15</v>
      </c>
      <c r="BE113" s="134" t="s">
        <v>66</v>
      </c>
      <c r="BF113" s="28" t="s">
        <v>0</v>
      </c>
      <c r="BG113" s="28" t="s">
        <v>0</v>
      </c>
      <c r="BH113" s="28" t="s">
        <v>0</v>
      </c>
      <c r="BI113" s="28" t="s">
        <v>0</v>
      </c>
      <c r="BJ113" s="28"/>
      <c r="BK113" s="28"/>
      <c r="BL113" s="28" t="s">
        <v>0</v>
      </c>
      <c r="BM113" s="28"/>
      <c r="BN113" s="22" t="s">
        <v>15</v>
      </c>
      <c r="BO113" t="s">
        <v>0</v>
      </c>
      <c r="BP113" s="134" t="s">
        <v>66</v>
      </c>
      <c r="BQ113" s="28" t="s">
        <v>0</v>
      </c>
      <c r="BR113" s="28" t="s">
        <v>0</v>
      </c>
      <c r="BS113" s="28" t="s">
        <v>0</v>
      </c>
      <c r="BT113" s="28" t="s">
        <v>0</v>
      </c>
      <c r="BU113" s="28"/>
      <c r="BV113" s="28"/>
      <c r="BW113" s="28" t="s">
        <v>0</v>
      </c>
      <c r="BX113" s="28"/>
      <c r="BY113" s="22" t="s">
        <v>15</v>
      </c>
      <c r="CA113" s="134" t="s">
        <v>66</v>
      </c>
      <c r="CB113" s="28" t="s">
        <v>0</v>
      </c>
      <c r="CC113" s="28" t="s">
        <v>0</v>
      </c>
      <c r="CD113" s="28" t="s">
        <v>0</v>
      </c>
      <c r="CE113" s="28" t="s">
        <v>0</v>
      </c>
      <c r="CF113" s="28"/>
      <c r="CG113" s="28" t="s">
        <v>0</v>
      </c>
      <c r="CH113" s="28" t="s">
        <v>0</v>
      </c>
      <c r="CI113" s="28"/>
      <c r="CJ113" s="22" t="s">
        <v>15</v>
      </c>
      <c r="FX113" s="134"/>
      <c r="FY113" s="28" t="s">
        <v>0</v>
      </c>
      <c r="FZ113" s="28" t="s">
        <v>0</v>
      </c>
      <c r="GA113" s="28" t="s">
        <v>0</v>
      </c>
      <c r="GB113" s="28" t="s">
        <v>0</v>
      </c>
      <c r="GC113" s="28"/>
      <c r="GD113" s="28"/>
      <c r="GE113" s="28" t="s">
        <v>0</v>
      </c>
      <c r="GF113" s="28"/>
      <c r="GG113" s="22" t="s">
        <v>15</v>
      </c>
      <c r="GI113" s="134"/>
      <c r="GJ113" s="28" t="s">
        <v>0</v>
      </c>
      <c r="GK113" s="28" t="s">
        <v>0</v>
      </c>
      <c r="GL113" s="28" t="s">
        <v>0</v>
      </c>
      <c r="GM113" s="28" t="s">
        <v>0</v>
      </c>
      <c r="GN113" s="28"/>
      <c r="GO113" s="28"/>
      <c r="GP113" s="28" t="s">
        <v>0</v>
      </c>
      <c r="GQ113" s="28"/>
      <c r="GR113" s="22" t="s">
        <v>15</v>
      </c>
      <c r="GT113" s="134"/>
      <c r="GU113" s="28" t="s">
        <v>0</v>
      </c>
      <c r="GV113" s="28" t="s">
        <v>0</v>
      </c>
      <c r="GW113" s="28" t="s">
        <v>0</v>
      </c>
      <c r="GX113" s="28" t="s">
        <v>0</v>
      </c>
      <c r="GY113" s="28"/>
      <c r="GZ113" s="28"/>
      <c r="HA113" s="28" t="s">
        <v>0</v>
      </c>
      <c r="HB113" s="28"/>
      <c r="HC113" s="22" t="s">
        <v>15</v>
      </c>
      <c r="HD113" t="s">
        <v>0</v>
      </c>
      <c r="HE113" s="134"/>
      <c r="HF113" s="28" t="s">
        <v>0</v>
      </c>
      <c r="HG113" s="28" t="s">
        <v>0</v>
      </c>
      <c r="HH113" s="28" t="s">
        <v>0</v>
      </c>
      <c r="HI113" s="28" t="s">
        <v>0</v>
      </c>
      <c r="HJ113" s="28"/>
      <c r="HK113" s="28"/>
      <c r="HL113" s="28" t="s">
        <v>0</v>
      </c>
      <c r="HM113" s="28"/>
      <c r="HN113" s="22" t="s">
        <v>15</v>
      </c>
      <c r="HP113" s="134"/>
      <c r="HQ113" s="28" t="s">
        <v>0</v>
      </c>
      <c r="HR113" s="28" t="s">
        <v>0</v>
      </c>
      <c r="HS113" s="28" t="s">
        <v>0</v>
      </c>
      <c r="HT113" s="28" t="s">
        <v>0</v>
      </c>
      <c r="HU113" s="28"/>
      <c r="HV113" s="28"/>
      <c r="HW113" s="28" t="s">
        <v>0</v>
      </c>
      <c r="HX113" s="28"/>
      <c r="HY113" s="22" t="s">
        <v>15</v>
      </c>
      <c r="IA113" s="134"/>
      <c r="IB113" s="28" t="s">
        <v>0</v>
      </c>
      <c r="IC113" s="28" t="s">
        <v>0</v>
      </c>
      <c r="ID113" s="28" t="s">
        <v>0</v>
      </c>
      <c r="IE113" s="28" t="s">
        <v>0</v>
      </c>
      <c r="IF113" s="28"/>
      <c r="IG113" s="28"/>
      <c r="IH113" s="28" t="s">
        <v>0</v>
      </c>
      <c r="II113" s="28"/>
      <c r="IJ113" s="22" t="s">
        <v>15</v>
      </c>
      <c r="IK113" t="s">
        <v>0</v>
      </c>
      <c r="IL113" s="134"/>
      <c r="IM113" s="28" t="s">
        <v>0</v>
      </c>
      <c r="IN113" s="28" t="s">
        <v>0</v>
      </c>
      <c r="IO113" s="28" t="s">
        <v>0</v>
      </c>
      <c r="IP113" s="28" t="s">
        <v>0</v>
      </c>
      <c r="IQ113" s="28"/>
      <c r="IR113" s="28"/>
      <c r="IS113" s="28" t="s">
        <v>0</v>
      </c>
      <c r="IT113" s="28"/>
      <c r="IU113" s="22" t="s">
        <v>15</v>
      </c>
      <c r="IW113" s="134"/>
      <c r="IX113" s="28" t="s">
        <v>0</v>
      </c>
      <c r="IY113" s="28" t="s">
        <v>0</v>
      </c>
      <c r="IZ113" s="28" t="s">
        <v>0</v>
      </c>
      <c r="JA113" s="28" t="s">
        <v>0</v>
      </c>
      <c r="JB113" s="28"/>
      <c r="JC113" s="28" t="s">
        <v>0</v>
      </c>
      <c r="JD113" s="28" t="s">
        <v>0</v>
      </c>
      <c r="JE113" s="28"/>
      <c r="JF113" s="22" t="s">
        <v>15</v>
      </c>
    </row>
    <row r="114" spans="2:266" ht="15.75" thickBot="1" x14ac:dyDescent="0.3">
      <c r="B114" s="11"/>
      <c r="C114" s="27" t="s">
        <v>8</v>
      </c>
      <c r="D114" s="19" t="s">
        <v>7</v>
      </c>
      <c r="E114" s="18" t="s">
        <v>6</v>
      </c>
      <c r="F114" s="199" t="s">
        <v>31</v>
      </c>
      <c r="G114" s="17" t="s">
        <v>5</v>
      </c>
      <c r="H114" s="16" t="s">
        <v>4</v>
      </c>
      <c r="I114" s="14" t="s">
        <v>3</v>
      </c>
      <c r="J114" s="10"/>
      <c r="K114" s="228" t="s">
        <v>144</v>
      </c>
      <c r="M114" s="11"/>
      <c r="N114" s="21" t="s">
        <v>9</v>
      </c>
      <c r="O114" s="19" t="s">
        <v>7</v>
      </c>
      <c r="P114" s="18" t="s">
        <v>6</v>
      </c>
      <c r="Q114" s="199" t="s">
        <v>31</v>
      </c>
      <c r="R114" s="17" t="s">
        <v>5</v>
      </c>
      <c r="S114" s="16" t="s">
        <v>4</v>
      </c>
      <c r="T114" s="14" t="s">
        <v>3</v>
      </c>
      <c r="U114" s="10"/>
      <c r="V114" s="228" t="s">
        <v>146</v>
      </c>
      <c r="X114" s="11"/>
      <c r="Y114" s="21" t="s">
        <v>9</v>
      </c>
      <c r="Z114" s="27" t="s">
        <v>8</v>
      </c>
      <c r="AA114" s="18" t="s">
        <v>6</v>
      </c>
      <c r="AB114" s="199" t="s">
        <v>31</v>
      </c>
      <c r="AC114" s="17" t="s">
        <v>5</v>
      </c>
      <c r="AD114" s="16" t="s">
        <v>4</v>
      </c>
      <c r="AE114" s="14" t="s">
        <v>3</v>
      </c>
      <c r="AF114" s="10"/>
      <c r="AG114" s="228" t="s">
        <v>151</v>
      </c>
      <c r="AI114" s="11"/>
      <c r="AJ114" s="21" t="s">
        <v>9</v>
      </c>
      <c r="AK114" s="27" t="s">
        <v>8</v>
      </c>
      <c r="AL114" s="19" t="s">
        <v>7</v>
      </c>
      <c r="AM114" s="199" t="s">
        <v>31</v>
      </c>
      <c r="AN114" s="17" t="s">
        <v>5</v>
      </c>
      <c r="AO114" s="16" t="s">
        <v>4</v>
      </c>
      <c r="AP114" s="14" t="s">
        <v>3</v>
      </c>
      <c r="AQ114" s="10"/>
      <c r="AR114" s="228" t="s">
        <v>142</v>
      </c>
      <c r="AT114" s="11"/>
      <c r="AU114" s="21" t="s">
        <v>9</v>
      </c>
      <c r="AV114" s="27" t="s">
        <v>8</v>
      </c>
      <c r="AW114" s="19" t="s">
        <v>7</v>
      </c>
      <c r="AX114" s="18" t="s">
        <v>6</v>
      </c>
      <c r="AY114" s="17" t="s">
        <v>5</v>
      </c>
      <c r="AZ114" s="16" t="s">
        <v>4</v>
      </c>
      <c r="BA114" s="14" t="s">
        <v>3</v>
      </c>
      <c r="BB114" s="10"/>
      <c r="BC114" s="228" t="s">
        <v>145</v>
      </c>
      <c r="BE114" s="11"/>
      <c r="BF114" s="21" t="s">
        <v>9</v>
      </c>
      <c r="BG114" s="27" t="s">
        <v>8</v>
      </c>
      <c r="BH114" s="19" t="s">
        <v>7</v>
      </c>
      <c r="BI114" s="18" t="s">
        <v>6</v>
      </c>
      <c r="BJ114" s="199" t="s">
        <v>31</v>
      </c>
      <c r="BK114" s="16" t="s">
        <v>4</v>
      </c>
      <c r="BL114" s="14" t="s">
        <v>3</v>
      </c>
      <c r="BM114" s="10"/>
      <c r="BN114" s="228" t="s">
        <v>148</v>
      </c>
      <c r="BP114" s="11"/>
      <c r="BQ114" s="21" t="s">
        <v>9</v>
      </c>
      <c r="BR114" s="27" t="s">
        <v>8</v>
      </c>
      <c r="BS114" s="19" t="s">
        <v>7</v>
      </c>
      <c r="BT114" s="18" t="s">
        <v>6</v>
      </c>
      <c r="BU114" s="199" t="s">
        <v>31</v>
      </c>
      <c r="BV114" s="17" t="s">
        <v>5</v>
      </c>
      <c r="BW114" s="14" t="s">
        <v>3</v>
      </c>
      <c r="BX114" s="10"/>
      <c r="BY114" s="228" t="s">
        <v>143</v>
      </c>
      <c r="CA114" s="11"/>
      <c r="CB114" s="21" t="s">
        <v>9</v>
      </c>
      <c r="CC114" s="27" t="s">
        <v>8</v>
      </c>
      <c r="CD114" s="19" t="s">
        <v>7</v>
      </c>
      <c r="CE114" s="18" t="s">
        <v>6</v>
      </c>
      <c r="CF114" s="17" t="s">
        <v>5</v>
      </c>
      <c r="CG114" s="16" t="s">
        <v>4</v>
      </c>
      <c r="CH114" s="199" t="s">
        <v>31</v>
      </c>
      <c r="CI114" s="10"/>
      <c r="CJ114" s="228" t="s">
        <v>142</v>
      </c>
      <c r="FX114" s="11"/>
      <c r="FY114" s="27" t="s">
        <v>8</v>
      </c>
      <c r="FZ114" s="19" t="s">
        <v>7</v>
      </c>
      <c r="GA114" s="18" t="s">
        <v>6</v>
      </c>
      <c r="GB114" s="199" t="s">
        <v>31</v>
      </c>
      <c r="GC114" s="17" t="s">
        <v>5</v>
      </c>
      <c r="GD114" s="16" t="s">
        <v>4</v>
      </c>
      <c r="GE114" s="14" t="s">
        <v>3</v>
      </c>
      <c r="GF114" s="10"/>
      <c r="GG114" s="248"/>
      <c r="GI114" s="11"/>
      <c r="GJ114" s="21" t="s">
        <v>9</v>
      </c>
      <c r="GK114" s="19" t="s">
        <v>7</v>
      </c>
      <c r="GL114" s="18" t="s">
        <v>6</v>
      </c>
      <c r="GM114" s="199" t="s">
        <v>31</v>
      </c>
      <c r="GN114" s="17" t="s">
        <v>5</v>
      </c>
      <c r="GO114" s="16" t="s">
        <v>4</v>
      </c>
      <c r="GP114" s="14" t="s">
        <v>3</v>
      </c>
      <c r="GQ114" s="10"/>
      <c r="GR114" s="248"/>
      <c r="GT114" s="11"/>
      <c r="GU114" s="21" t="s">
        <v>9</v>
      </c>
      <c r="GV114" s="27" t="s">
        <v>8</v>
      </c>
      <c r="GW114" s="18" t="s">
        <v>6</v>
      </c>
      <c r="GX114" s="199" t="s">
        <v>31</v>
      </c>
      <c r="GY114" s="17" t="s">
        <v>5</v>
      </c>
      <c r="GZ114" s="16" t="s">
        <v>4</v>
      </c>
      <c r="HA114" s="14" t="s">
        <v>3</v>
      </c>
      <c r="HB114" s="10"/>
      <c r="HC114" s="248"/>
      <c r="HE114" s="11"/>
      <c r="HF114" s="21" t="s">
        <v>9</v>
      </c>
      <c r="HG114" s="27" t="s">
        <v>8</v>
      </c>
      <c r="HH114" s="19" t="s">
        <v>7</v>
      </c>
      <c r="HI114" s="199" t="s">
        <v>31</v>
      </c>
      <c r="HJ114" s="17" t="s">
        <v>5</v>
      </c>
      <c r="HK114" s="16" t="s">
        <v>4</v>
      </c>
      <c r="HL114" s="14" t="s">
        <v>3</v>
      </c>
      <c r="HM114" s="10"/>
      <c r="HN114" s="248"/>
      <c r="HP114" s="11"/>
      <c r="HQ114" s="21" t="s">
        <v>9</v>
      </c>
      <c r="HR114" s="27" t="s">
        <v>8</v>
      </c>
      <c r="HS114" s="19" t="s">
        <v>7</v>
      </c>
      <c r="HT114" s="18" t="s">
        <v>6</v>
      </c>
      <c r="HU114" s="17" t="s">
        <v>5</v>
      </c>
      <c r="HV114" s="16" t="s">
        <v>4</v>
      </c>
      <c r="HW114" s="14" t="s">
        <v>3</v>
      </c>
      <c r="HX114" s="10"/>
      <c r="HY114" s="248"/>
      <c r="IA114" s="11"/>
      <c r="IB114" s="21" t="s">
        <v>9</v>
      </c>
      <c r="IC114" s="27" t="s">
        <v>8</v>
      </c>
      <c r="ID114" s="19" t="s">
        <v>7</v>
      </c>
      <c r="IE114" s="18" t="s">
        <v>6</v>
      </c>
      <c r="IF114" s="199" t="s">
        <v>31</v>
      </c>
      <c r="IG114" s="16" t="s">
        <v>4</v>
      </c>
      <c r="IH114" s="14" t="s">
        <v>3</v>
      </c>
      <c r="II114" s="10"/>
      <c r="IJ114" s="248"/>
      <c r="IL114" s="11"/>
      <c r="IM114" s="21" t="s">
        <v>9</v>
      </c>
      <c r="IN114" s="27" t="s">
        <v>8</v>
      </c>
      <c r="IO114" s="19" t="s">
        <v>7</v>
      </c>
      <c r="IP114" s="18" t="s">
        <v>6</v>
      </c>
      <c r="IQ114" s="199" t="s">
        <v>31</v>
      </c>
      <c r="IR114" s="17" t="s">
        <v>5</v>
      </c>
      <c r="IS114" s="14" t="s">
        <v>3</v>
      </c>
      <c r="IT114" s="10"/>
      <c r="IU114" s="248"/>
      <c r="IW114" s="11"/>
      <c r="IX114" s="21" t="s">
        <v>9</v>
      </c>
      <c r="IY114" s="27" t="s">
        <v>8</v>
      </c>
      <c r="IZ114" s="19" t="s">
        <v>7</v>
      </c>
      <c r="JA114" s="18" t="s">
        <v>6</v>
      </c>
      <c r="JB114" s="17" t="s">
        <v>5</v>
      </c>
      <c r="JC114" s="16" t="s">
        <v>4</v>
      </c>
      <c r="JD114" s="199" t="s">
        <v>31</v>
      </c>
      <c r="JE114" s="10"/>
      <c r="JF114" s="248"/>
    </row>
    <row r="115" spans="2:266" ht="15.75" thickBot="1" x14ac:dyDescent="0.3">
      <c r="B115" s="22" t="s">
        <v>237</v>
      </c>
      <c r="C115" s="146" t="s">
        <v>9</v>
      </c>
      <c r="D115" s="146" t="s">
        <v>9</v>
      </c>
      <c r="E115" s="146" t="s">
        <v>9</v>
      </c>
      <c r="F115" s="146" t="s">
        <v>9</v>
      </c>
      <c r="G115" s="146" t="s">
        <v>9</v>
      </c>
      <c r="H115" s="146" t="s">
        <v>9</v>
      </c>
      <c r="I115" s="146" t="s">
        <v>9</v>
      </c>
      <c r="J115" s="10"/>
      <c r="K115" s="234" t="s">
        <v>9</v>
      </c>
      <c r="M115" s="22" t="s">
        <v>237</v>
      </c>
      <c r="N115" s="145" t="s">
        <v>8</v>
      </c>
      <c r="O115" s="145" t="s">
        <v>8</v>
      </c>
      <c r="P115" s="145" t="s">
        <v>8</v>
      </c>
      <c r="Q115" s="145" t="s">
        <v>8</v>
      </c>
      <c r="R115" s="145" t="s">
        <v>8</v>
      </c>
      <c r="S115" s="145" t="s">
        <v>8</v>
      </c>
      <c r="T115" s="145" t="s">
        <v>8</v>
      </c>
      <c r="U115" s="10"/>
      <c r="V115" s="145" t="s">
        <v>8</v>
      </c>
      <c r="X115" s="22" t="s">
        <v>237</v>
      </c>
      <c r="Y115" s="149" t="s">
        <v>7</v>
      </c>
      <c r="Z115" s="149" t="s">
        <v>7</v>
      </c>
      <c r="AA115" s="149" t="s">
        <v>7</v>
      </c>
      <c r="AB115" s="149" t="s">
        <v>7</v>
      </c>
      <c r="AC115" s="149" t="s">
        <v>7</v>
      </c>
      <c r="AD115" s="149" t="s">
        <v>7</v>
      </c>
      <c r="AE115" s="144" t="s">
        <v>7</v>
      </c>
      <c r="AF115" s="10"/>
      <c r="AG115" s="144" t="s">
        <v>7</v>
      </c>
      <c r="AI115" s="22" t="s">
        <v>237</v>
      </c>
      <c r="AJ115" s="195" t="s">
        <v>6</v>
      </c>
      <c r="AK115" s="195" t="s">
        <v>6</v>
      </c>
      <c r="AL115" s="195" t="s">
        <v>6</v>
      </c>
      <c r="AM115" s="195" t="s">
        <v>6</v>
      </c>
      <c r="AN115" s="195" t="s">
        <v>6</v>
      </c>
      <c r="AO115" s="195" t="s">
        <v>6</v>
      </c>
      <c r="AP115" s="195" t="s">
        <v>6</v>
      </c>
      <c r="AQ115" s="10"/>
      <c r="AR115" s="195" t="s">
        <v>6</v>
      </c>
      <c r="AT115" s="22" t="s">
        <v>237</v>
      </c>
      <c r="AU115" s="197" t="s">
        <v>31</v>
      </c>
      <c r="AV115" s="197" t="s">
        <v>31</v>
      </c>
      <c r="AW115" s="197" t="s">
        <v>31</v>
      </c>
      <c r="AX115" s="197" t="s">
        <v>31</v>
      </c>
      <c r="AY115" s="197" t="s">
        <v>31</v>
      </c>
      <c r="AZ115" s="197" t="s">
        <v>31</v>
      </c>
      <c r="BA115" s="197" t="s">
        <v>31</v>
      </c>
      <c r="BB115" s="10"/>
      <c r="BC115" s="197" t="s">
        <v>31</v>
      </c>
      <c r="BE115" s="22" t="s">
        <v>237</v>
      </c>
      <c r="BF115" s="155" t="s">
        <v>134</v>
      </c>
      <c r="BG115" s="155" t="s">
        <v>134</v>
      </c>
      <c r="BH115" s="155" t="s">
        <v>134</v>
      </c>
      <c r="BI115" s="155" t="s">
        <v>134</v>
      </c>
      <c r="BJ115" s="155" t="s">
        <v>134</v>
      </c>
      <c r="BK115" s="155" t="s">
        <v>134</v>
      </c>
      <c r="BL115" s="155" t="s">
        <v>134</v>
      </c>
      <c r="BM115" s="10"/>
      <c r="BN115" s="155" t="s">
        <v>134</v>
      </c>
      <c r="BP115" s="22" t="s">
        <v>237</v>
      </c>
      <c r="BQ115" s="150" t="s">
        <v>4</v>
      </c>
      <c r="BR115" s="150" t="s">
        <v>4</v>
      </c>
      <c r="BS115" s="150" t="s">
        <v>4</v>
      </c>
      <c r="BT115" s="150" t="s">
        <v>4</v>
      </c>
      <c r="BU115" s="150" t="s">
        <v>4</v>
      </c>
      <c r="BV115" s="150" t="s">
        <v>4</v>
      </c>
      <c r="BW115" s="150" t="s">
        <v>4</v>
      </c>
      <c r="BX115" s="10"/>
      <c r="BY115" s="150" t="s">
        <v>4</v>
      </c>
      <c r="CA115" s="22" t="s">
        <v>237</v>
      </c>
      <c r="CB115" s="177" t="s">
        <v>3</v>
      </c>
      <c r="CC115" s="177" t="s">
        <v>3</v>
      </c>
      <c r="CD115" s="177" t="s">
        <v>3</v>
      </c>
      <c r="CE115" s="177" t="s">
        <v>3</v>
      </c>
      <c r="CF115" s="177" t="s">
        <v>3</v>
      </c>
      <c r="CG115" s="177" t="s">
        <v>3</v>
      </c>
      <c r="CH115" s="177" t="s">
        <v>3</v>
      </c>
      <c r="CI115" s="10"/>
      <c r="CJ115" s="177" t="s">
        <v>3</v>
      </c>
      <c r="FX115" s="22" t="s">
        <v>14</v>
      </c>
      <c r="FY115" s="146" t="s">
        <v>9</v>
      </c>
      <c r="FZ115" s="146" t="s">
        <v>9</v>
      </c>
      <c r="GA115" s="146" t="s">
        <v>9</v>
      </c>
      <c r="GB115" s="146" t="s">
        <v>9</v>
      </c>
      <c r="GC115" s="146" t="s">
        <v>9</v>
      </c>
      <c r="GD115" s="146" t="s">
        <v>9</v>
      </c>
      <c r="GE115" s="146" t="s">
        <v>9</v>
      </c>
      <c r="GF115" s="10"/>
      <c r="GG115" s="234" t="s">
        <v>9</v>
      </c>
      <c r="GI115" s="22" t="s">
        <v>14</v>
      </c>
      <c r="GJ115" s="145" t="s">
        <v>8</v>
      </c>
      <c r="GK115" s="145" t="s">
        <v>8</v>
      </c>
      <c r="GL115" s="145" t="s">
        <v>8</v>
      </c>
      <c r="GM115" s="145" t="s">
        <v>8</v>
      </c>
      <c r="GN115" s="145" t="s">
        <v>8</v>
      </c>
      <c r="GO115" s="145" t="s">
        <v>8</v>
      </c>
      <c r="GP115" s="145" t="s">
        <v>8</v>
      </c>
      <c r="GQ115" s="10"/>
      <c r="GR115" s="145" t="s">
        <v>8</v>
      </c>
      <c r="GT115" s="22" t="s">
        <v>14</v>
      </c>
      <c r="GU115" s="149" t="s">
        <v>7</v>
      </c>
      <c r="GV115" s="149" t="s">
        <v>7</v>
      </c>
      <c r="GW115" s="149" t="s">
        <v>7</v>
      </c>
      <c r="GX115" s="149" t="s">
        <v>7</v>
      </c>
      <c r="GY115" s="149" t="s">
        <v>7</v>
      </c>
      <c r="GZ115" s="149" t="s">
        <v>7</v>
      </c>
      <c r="HA115" s="144" t="s">
        <v>7</v>
      </c>
      <c r="HB115" s="10"/>
      <c r="HC115" s="144" t="s">
        <v>7</v>
      </c>
      <c r="HE115" s="22" t="s">
        <v>14</v>
      </c>
      <c r="HF115" s="195" t="s">
        <v>6</v>
      </c>
      <c r="HG115" s="195" t="s">
        <v>6</v>
      </c>
      <c r="HH115" s="195" t="s">
        <v>6</v>
      </c>
      <c r="HI115" s="195" t="s">
        <v>6</v>
      </c>
      <c r="HJ115" s="195" t="s">
        <v>6</v>
      </c>
      <c r="HK115" s="195" t="s">
        <v>6</v>
      </c>
      <c r="HL115" s="195" t="s">
        <v>6</v>
      </c>
      <c r="HM115" s="10"/>
      <c r="HN115" s="195" t="s">
        <v>6</v>
      </c>
      <c r="HP115" s="22" t="s">
        <v>14</v>
      </c>
      <c r="HQ115" s="197" t="s">
        <v>31</v>
      </c>
      <c r="HR115" s="197" t="s">
        <v>31</v>
      </c>
      <c r="HS115" s="197" t="s">
        <v>31</v>
      </c>
      <c r="HT115" s="197" t="s">
        <v>31</v>
      </c>
      <c r="HU115" s="197" t="s">
        <v>31</v>
      </c>
      <c r="HV115" s="197" t="s">
        <v>31</v>
      </c>
      <c r="HW115" s="197" t="s">
        <v>31</v>
      </c>
      <c r="HX115" s="10"/>
      <c r="HY115" s="197" t="s">
        <v>31</v>
      </c>
      <c r="IA115" s="22" t="s">
        <v>14</v>
      </c>
      <c r="IB115" s="155" t="s">
        <v>134</v>
      </c>
      <c r="IC115" s="155" t="s">
        <v>134</v>
      </c>
      <c r="ID115" s="155" t="s">
        <v>134</v>
      </c>
      <c r="IE115" s="155" t="s">
        <v>134</v>
      </c>
      <c r="IF115" s="155" t="s">
        <v>134</v>
      </c>
      <c r="IG115" s="155" t="s">
        <v>134</v>
      </c>
      <c r="IH115" s="155" t="s">
        <v>134</v>
      </c>
      <c r="II115" s="10"/>
      <c r="IJ115" s="155" t="s">
        <v>134</v>
      </c>
      <c r="IL115" s="22" t="s">
        <v>14</v>
      </c>
      <c r="IM115" s="150" t="s">
        <v>4</v>
      </c>
      <c r="IN115" s="150" t="s">
        <v>4</v>
      </c>
      <c r="IO115" s="150" t="s">
        <v>4</v>
      </c>
      <c r="IP115" s="150" t="s">
        <v>4</v>
      </c>
      <c r="IQ115" s="150" t="s">
        <v>4</v>
      </c>
      <c r="IR115" s="150" t="s">
        <v>4</v>
      </c>
      <c r="IS115" s="150" t="s">
        <v>4</v>
      </c>
      <c r="IT115" s="10"/>
      <c r="IU115" s="150" t="s">
        <v>4</v>
      </c>
      <c r="IW115" s="22" t="s">
        <v>14</v>
      </c>
      <c r="IX115" s="177" t="s">
        <v>3</v>
      </c>
      <c r="IY115" s="177" t="s">
        <v>3</v>
      </c>
      <c r="IZ115" s="177" t="s">
        <v>3</v>
      </c>
      <c r="JA115" s="177" t="s">
        <v>3</v>
      </c>
      <c r="JB115" s="177" t="s">
        <v>3</v>
      </c>
      <c r="JC115" s="177" t="s">
        <v>3</v>
      </c>
      <c r="JD115" s="177" t="s">
        <v>3</v>
      </c>
      <c r="JE115" s="10"/>
      <c r="JF115" s="177" t="s">
        <v>3</v>
      </c>
    </row>
    <row r="116" spans="2:266" ht="15.75" thickBot="1" x14ac:dyDescent="0.3">
      <c r="B116" s="11"/>
      <c r="C116" s="231">
        <v>35</v>
      </c>
      <c r="D116" s="143">
        <v>29</v>
      </c>
      <c r="E116" s="231">
        <v>26</v>
      </c>
      <c r="F116" s="143">
        <v>0</v>
      </c>
      <c r="G116" s="143">
        <v>1</v>
      </c>
      <c r="H116" s="231">
        <v>3</v>
      </c>
      <c r="I116" s="143">
        <v>2</v>
      </c>
      <c r="J116" s="240">
        <v>-121</v>
      </c>
      <c r="K116" s="178">
        <v>32</v>
      </c>
      <c r="M116" s="11"/>
      <c r="N116" s="143">
        <v>35</v>
      </c>
      <c r="O116" s="143">
        <v>52</v>
      </c>
      <c r="P116" s="143">
        <v>6</v>
      </c>
      <c r="Q116" s="143">
        <v>39</v>
      </c>
      <c r="R116" s="143">
        <v>62</v>
      </c>
      <c r="S116" s="143">
        <v>49</v>
      </c>
      <c r="T116" s="143">
        <v>53</v>
      </c>
      <c r="U116" s="240">
        <v>-497</v>
      </c>
      <c r="V116" s="143">
        <v>296</v>
      </c>
      <c r="X116" s="11"/>
      <c r="Y116" s="231">
        <v>29</v>
      </c>
      <c r="Z116" s="231">
        <v>52</v>
      </c>
      <c r="AA116" s="231">
        <v>62</v>
      </c>
      <c r="AB116" s="231">
        <v>33</v>
      </c>
      <c r="AC116" s="231">
        <v>48</v>
      </c>
      <c r="AD116" s="231">
        <v>60</v>
      </c>
      <c r="AE116" s="231">
        <v>41</v>
      </c>
      <c r="AF116" s="240">
        <v>-879</v>
      </c>
      <c r="AG116" s="231">
        <v>325</v>
      </c>
      <c r="AI116" s="11"/>
      <c r="AJ116" s="143">
        <v>26</v>
      </c>
      <c r="AK116" s="231">
        <v>6</v>
      </c>
      <c r="AL116" s="143">
        <v>62</v>
      </c>
      <c r="AM116" s="143">
        <v>31</v>
      </c>
      <c r="AN116" s="143">
        <v>16</v>
      </c>
      <c r="AO116" s="143">
        <v>12</v>
      </c>
      <c r="AP116" s="143">
        <v>19</v>
      </c>
      <c r="AQ116" s="240">
        <v>-174</v>
      </c>
      <c r="AR116" s="143">
        <v>160</v>
      </c>
      <c r="AT116" s="11"/>
      <c r="AU116" s="231">
        <v>0</v>
      </c>
      <c r="AV116" s="231">
        <v>39</v>
      </c>
      <c r="AW116" s="143">
        <v>33</v>
      </c>
      <c r="AX116" s="231">
        <v>31</v>
      </c>
      <c r="AY116" s="143">
        <v>0</v>
      </c>
      <c r="AZ116" s="231">
        <v>3</v>
      </c>
      <c r="BA116" s="143">
        <v>2</v>
      </c>
      <c r="BB116" s="240">
        <v>-652</v>
      </c>
      <c r="BC116" s="231">
        <v>38</v>
      </c>
      <c r="BE116" s="11"/>
      <c r="BF116" s="231">
        <v>1</v>
      </c>
      <c r="BG116" s="231">
        <v>62</v>
      </c>
      <c r="BH116" s="143">
        <v>48</v>
      </c>
      <c r="BI116" s="231">
        <v>16</v>
      </c>
      <c r="BJ116" s="231">
        <v>0</v>
      </c>
      <c r="BK116" s="231">
        <v>7</v>
      </c>
      <c r="BL116" s="143">
        <v>0</v>
      </c>
      <c r="BM116" s="240">
        <v>1106</v>
      </c>
      <c r="BN116" s="231">
        <v>38</v>
      </c>
      <c r="BP116" s="11"/>
      <c r="BQ116" s="143">
        <v>3</v>
      </c>
      <c r="BR116" s="231">
        <v>49</v>
      </c>
      <c r="BS116" s="143">
        <v>60</v>
      </c>
      <c r="BT116" s="231">
        <v>12</v>
      </c>
      <c r="BU116" s="143">
        <v>3</v>
      </c>
      <c r="BV116" s="143">
        <v>7</v>
      </c>
      <c r="BW116" s="143">
        <v>6</v>
      </c>
      <c r="BX116" s="240">
        <v>813</v>
      </c>
      <c r="BY116" s="143">
        <v>18</v>
      </c>
      <c r="CA116" s="11"/>
      <c r="CB116" s="231">
        <v>2</v>
      </c>
      <c r="CC116" s="231">
        <v>53</v>
      </c>
      <c r="CD116" s="143">
        <v>41</v>
      </c>
      <c r="CE116" s="231">
        <v>19</v>
      </c>
      <c r="CF116" s="231">
        <v>0</v>
      </c>
      <c r="CG116" s="231">
        <v>6</v>
      </c>
      <c r="CH116" s="231">
        <v>2</v>
      </c>
      <c r="CI116" s="240">
        <v>404</v>
      </c>
      <c r="CJ116" s="231">
        <v>41</v>
      </c>
      <c r="FX116" s="11"/>
      <c r="FY116" s="229"/>
      <c r="FZ116" s="229"/>
      <c r="GA116" s="229"/>
      <c r="GB116" s="229"/>
      <c r="GC116" s="229"/>
      <c r="GD116" s="229"/>
      <c r="GE116" s="229"/>
      <c r="GF116" s="240"/>
      <c r="GG116" s="236"/>
      <c r="GI116" s="11"/>
      <c r="GJ116" s="229"/>
      <c r="GK116" s="229"/>
      <c r="GL116" s="229"/>
      <c r="GM116" s="229"/>
      <c r="GN116" s="229"/>
      <c r="GO116" s="229"/>
      <c r="GP116" s="229"/>
      <c r="GQ116" s="240"/>
      <c r="GR116" s="229"/>
      <c r="GT116" s="11"/>
      <c r="GU116" s="229"/>
      <c r="GV116" s="229"/>
      <c r="GW116" s="229"/>
      <c r="GX116" s="229"/>
      <c r="GY116" s="229"/>
      <c r="GZ116" s="229"/>
      <c r="HA116" s="229"/>
      <c r="HB116" s="240"/>
      <c r="HC116" s="229"/>
      <c r="HE116" s="11"/>
      <c r="HF116" s="229"/>
      <c r="HG116" s="229"/>
      <c r="HH116" s="229"/>
      <c r="HI116" s="229"/>
      <c r="HJ116" s="229"/>
      <c r="HK116" s="229"/>
      <c r="HL116" s="229"/>
      <c r="HM116" s="240"/>
      <c r="HN116" s="229"/>
      <c r="HP116" s="11" t="s">
        <v>0</v>
      </c>
      <c r="HQ116" s="229"/>
      <c r="HR116" s="229"/>
      <c r="HS116" s="229"/>
      <c r="HT116" s="229"/>
      <c r="HU116" s="229"/>
      <c r="HV116" s="229"/>
      <c r="HW116" s="229"/>
      <c r="HX116" s="240"/>
      <c r="HY116" s="229"/>
      <c r="IA116" s="11"/>
      <c r="IB116" s="229"/>
      <c r="IC116" s="229"/>
      <c r="ID116" s="229"/>
      <c r="IE116" s="229"/>
      <c r="IF116" s="229"/>
      <c r="IG116" s="229"/>
      <c r="IH116" s="229"/>
      <c r="II116" s="240"/>
      <c r="IJ116" s="229"/>
      <c r="IL116" s="11"/>
      <c r="IM116" s="229"/>
      <c r="IN116" s="229"/>
      <c r="IO116" s="229"/>
      <c r="IP116" s="229"/>
      <c r="IQ116" s="229"/>
      <c r="IR116" s="229"/>
      <c r="IS116" s="229"/>
      <c r="IT116" s="240"/>
      <c r="IU116" s="229"/>
      <c r="IW116" s="11"/>
      <c r="IX116" s="229"/>
      <c r="IY116" s="229"/>
      <c r="IZ116" s="229"/>
      <c r="JA116" s="229"/>
      <c r="JB116" s="229"/>
      <c r="JC116" s="229"/>
      <c r="JD116" s="229"/>
      <c r="JE116" s="240"/>
      <c r="JF116" s="229"/>
    </row>
    <row r="117" spans="2:266" ht="15.75" thickBot="1" x14ac:dyDescent="0.3">
      <c r="B117" s="11"/>
      <c r="C117" s="10"/>
      <c r="D117" s="10"/>
      <c r="E117" s="10"/>
      <c r="F117" s="10"/>
      <c r="G117" s="10"/>
      <c r="H117" s="10"/>
      <c r="I117" s="10"/>
      <c r="J117" s="10" t="s">
        <v>0</v>
      </c>
      <c r="K117" s="9"/>
      <c r="M117" s="11"/>
      <c r="N117" s="10"/>
      <c r="O117" s="10"/>
      <c r="P117" s="10"/>
      <c r="Q117" s="10" t="s">
        <v>0</v>
      </c>
      <c r="R117" s="10"/>
      <c r="S117" s="10"/>
      <c r="T117" s="10"/>
      <c r="U117" s="10" t="s">
        <v>0</v>
      </c>
      <c r="V117" s="9"/>
      <c r="X117" s="11"/>
      <c r="Y117" s="10"/>
      <c r="Z117" s="10"/>
      <c r="AA117" s="10"/>
      <c r="AB117" s="10"/>
      <c r="AC117" s="10"/>
      <c r="AD117" s="10"/>
      <c r="AE117" s="10"/>
      <c r="AF117" s="10" t="s">
        <v>0</v>
      </c>
      <c r="AG117" s="9"/>
      <c r="AI117" s="11"/>
      <c r="AJ117" s="10"/>
      <c r="AK117" s="10"/>
      <c r="AL117" s="10"/>
      <c r="AM117" s="10"/>
      <c r="AN117" s="10"/>
      <c r="AO117" s="10"/>
      <c r="AP117" s="10"/>
      <c r="AQ117" s="10" t="s">
        <v>0</v>
      </c>
      <c r="AR117" s="9"/>
      <c r="AT117" s="11"/>
      <c r="AU117" s="10"/>
      <c r="AV117" s="10"/>
      <c r="AW117" s="10"/>
      <c r="AX117" s="10"/>
      <c r="AY117" s="10"/>
      <c r="AZ117" s="10"/>
      <c r="BA117" s="10"/>
      <c r="BB117" s="10" t="s">
        <v>0</v>
      </c>
      <c r="BC117" s="9"/>
      <c r="BE117" s="11"/>
      <c r="BF117" s="10"/>
      <c r="BG117" s="10"/>
      <c r="BH117" s="10"/>
      <c r="BI117" s="10"/>
      <c r="BJ117" s="10"/>
      <c r="BK117" s="10"/>
      <c r="BL117" s="10"/>
      <c r="BM117" s="10" t="s">
        <v>0</v>
      </c>
      <c r="BN117" s="9"/>
      <c r="BP117" s="11"/>
      <c r="BQ117" s="10"/>
      <c r="BR117" s="10"/>
      <c r="BS117" s="10"/>
      <c r="BT117" s="10"/>
      <c r="BU117" s="10"/>
      <c r="BV117" s="10"/>
      <c r="BW117" s="10"/>
      <c r="BX117" s="10" t="s">
        <v>0</v>
      </c>
      <c r="BY117" s="9"/>
      <c r="CA117" s="11"/>
      <c r="CB117" s="10" t="s">
        <v>0</v>
      </c>
      <c r="CC117" s="10"/>
      <c r="CD117" s="10"/>
      <c r="CE117" s="10"/>
      <c r="CF117" s="10"/>
      <c r="CG117" s="10"/>
      <c r="CH117" s="10"/>
      <c r="CI117" s="10" t="s">
        <v>0</v>
      </c>
      <c r="CJ117" s="9"/>
      <c r="FX117" s="11"/>
      <c r="FY117" s="10"/>
      <c r="FZ117" s="10"/>
      <c r="GA117" s="10"/>
      <c r="GB117" s="10"/>
      <c r="GC117" s="10"/>
      <c r="GD117" s="10"/>
      <c r="GE117" s="10"/>
      <c r="GF117" s="10" t="s">
        <v>0</v>
      </c>
      <c r="GG117" s="9"/>
      <c r="GI117" s="11"/>
      <c r="GJ117" s="10"/>
      <c r="GK117" s="10"/>
      <c r="GL117" s="10"/>
      <c r="GM117" s="10" t="s">
        <v>0</v>
      </c>
      <c r="GN117" s="10"/>
      <c r="GO117" s="10"/>
      <c r="GP117" s="10"/>
      <c r="GQ117" s="10" t="s">
        <v>0</v>
      </c>
      <c r="GR117" s="9"/>
      <c r="GT117" s="11"/>
      <c r="GU117" s="10"/>
      <c r="GV117" s="10"/>
      <c r="GW117" s="10"/>
      <c r="GX117" s="10"/>
      <c r="GY117" s="10"/>
      <c r="GZ117" s="10"/>
      <c r="HA117" s="10"/>
      <c r="HB117" s="10" t="s">
        <v>0</v>
      </c>
      <c r="HC117" s="9"/>
      <c r="HE117" s="11"/>
      <c r="HF117" s="10"/>
      <c r="HG117" s="10"/>
      <c r="HH117" s="10"/>
      <c r="HI117" s="10"/>
      <c r="HJ117" s="10"/>
      <c r="HK117" s="10"/>
      <c r="HL117" s="10"/>
      <c r="HM117" s="10" t="s">
        <v>0</v>
      </c>
      <c r="HN117" s="9"/>
      <c r="HP117" s="11"/>
      <c r="HQ117" s="10"/>
      <c r="HR117" s="10"/>
      <c r="HS117" s="10"/>
      <c r="HT117" s="10"/>
      <c r="HU117" s="10"/>
      <c r="HV117" s="10"/>
      <c r="HW117" s="10"/>
      <c r="HX117" s="10" t="s">
        <v>0</v>
      </c>
      <c r="HY117" s="9"/>
      <c r="IA117" s="11"/>
      <c r="IB117" s="10"/>
      <c r="IC117" s="10"/>
      <c r="ID117" s="10"/>
      <c r="IE117" s="10"/>
      <c r="IF117" s="10"/>
      <c r="IG117" s="10"/>
      <c r="IH117" s="10"/>
      <c r="II117" s="10" t="s">
        <v>0</v>
      </c>
      <c r="IJ117" s="9"/>
      <c r="IL117" s="11"/>
      <c r="IM117" s="10"/>
      <c r="IN117" s="10"/>
      <c r="IO117" s="10"/>
      <c r="IP117" s="10"/>
      <c r="IQ117" s="10"/>
      <c r="IR117" s="10"/>
      <c r="IS117" s="10"/>
      <c r="IT117" s="10" t="s">
        <v>0</v>
      </c>
      <c r="IU117" s="9"/>
      <c r="IW117" s="11"/>
      <c r="IX117" s="10" t="s">
        <v>0</v>
      </c>
      <c r="IY117" s="10"/>
      <c r="IZ117" s="10"/>
      <c r="JA117" s="10"/>
      <c r="JB117" s="10"/>
      <c r="JC117" s="10"/>
      <c r="JD117" s="10"/>
      <c r="JE117" s="10" t="s">
        <v>0</v>
      </c>
      <c r="JF117" s="9"/>
    </row>
    <row r="118" spans="2:266" ht="15.75" thickBot="1" x14ac:dyDescent="0.3">
      <c r="B118" s="11"/>
      <c r="C118" s="27" t="s">
        <v>8</v>
      </c>
      <c r="D118" s="19" t="s">
        <v>7</v>
      </c>
      <c r="E118" s="18" t="s">
        <v>6</v>
      </c>
      <c r="F118" s="199" t="s">
        <v>31</v>
      </c>
      <c r="G118" s="17" t="s">
        <v>5</v>
      </c>
      <c r="H118" s="16" t="s">
        <v>4</v>
      </c>
      <c r="I118" s="14" t="s">
        <v>3</v>
      </c>
      <c r="J118" s="10"/>
      <c r="K118" s="228" t="s">
        <v>147</v>
      </c>
      <c r="M118" s="11"/>
      <c r="N118" s="21" t="s">
        <v>9</v>
      </c>
      <c r="O118" s="19" t="s">
        <v>7</v>
      </c>
      <c r="P118" s="18" t="s">
        <v>6</v>
      </c>
      <c r="Q118" s="199" t="s">
        <v>31</v>
      </c>
      <c r="R118" s="17" t="s">
        <v>5</v>
      </c>
      <c r="S118" s="16" t="s">
        <v>4</v>
      </c>
      <c r="T118" s="14" t="s">
        <v>3</v>
      </c>
      <c r="U118" s="10"/>
      <c r="V118" s="228" t="s">
        <v>146</v>
      </c>
      <c r="X118" s="11"/>
      <c r="Y118" s="21" t="s">
        <v>9</v>
      </c>
      <c r="Z118" s="27" t="s">
        <v>8</v>
      </c>
      <c r="AA118" s="18" t="s">
        <v>6</v>
      </c>
      <c r="AB118" s="199" t="s">
        <v>31</v>
      </c>
      <c r="AC118" s="17" t="s">
        <v>5</v>
      </c>
      <c r="AD118" s="16" t="s">
        <v>4</v>
      </c>
      <c r="AE118" s="14" t="s">
        <v>3</v>
      </c>
      <c r="AF118" s="10"/>
      <c r="AG118" s="228" t="s">
        <v>151</v>
      </c>
      <c r="AI118" s="11"/>
      <c r="AJ118" s="21" t="s">
        <v>9</v>
      </c>
      <c r="AK118" s="27" t="s">
        <v>8</v>
      </c>
      <c r="AL118" s="19" t="s">
        <v>7</v>
      </c>
      <c r="AM118" s="199" t="s">
        <v>31</v>
      </c>
      <c r="AN118" s="17" t="s">
        <v>5</v>
      </c>
      <c r="AO118" s="16" t="s">
        <v>4</v>
      </c>
      <c r="AP118" s="14" t="s">
        <v>3</v>
      </c>
      <c r="AQ118" s="10"/>
      <c r="AR118" s="228" t="s">
        <v>142</v>
      </c>
      <c r="AT118" s="11"/>
      <c r="AU118" s="21" t="s">
        <v>9</v>
      </c>
      <c r="AV118" s="27" t="s">
        <v>8</v>
      </c>
      <c r="AW118" s="19" t="s">
        <v>7</v>
      </c>
      <c r="AX118" s="18" t="s">
        <v>6</v>
      </c>
      <c r="AY118" s="17" t="s">
        <v>5</v>
      </c>
      <c r="AZ118" s="16" t="s">
        <v>4</v>
      </c>
      <c r="BA118" s="14" t="s">
        <v>3</v>
      </c>
      <c r="BB118" s="10"/>
      <c r="BC118" s="228" t="s">
        <v>148</v>
      </c>
      <c r="BE118" s="11"/>
      <c r="BF118" s="21" t="s">
        <v>9</v>
      </c>
      <c r="BG118" s="27" t="s">
        <v>8</v>
      </c>
      <c r="BH118" s="19" t="s">
        <v>7</v>
      </c>
      <c r="BI118" s="18" t="s">
        <v>6</v>
      </c>
      <c r="BJ118" s="199" t="s">
        <v>31</v>
      </c>
      <c r="BK118" s="16" t="s">
        <v>4</v>
      </c>
      <c r="BL118" s="14" t="s">
        <v>3</v>
      </c>
      <c r="BM118" s="10"/>
      <c r="BN118" s="228" t="s">
        <v>142</v>
      </c>
      <c r="BP118" s="11"/>
      <c r="BQ118" s="21" t="s">
        <v>9</v>
      </c>
      <c r="BR118" s="27" t="s">
        <v>8</v>
      </c>
      <c r="BS118" s="19" t="s">
        <v>7</v>
      </c>
      <c r="BT118" s="18" t="s">
        <v>6</v>
      </c>
      <c r="BU118" s="199" t="s">
        <v>31</v>
      </c>
      <c r="BV118" s="17" t="s">
        <v>5</v>
      </c>
      <c r="BW118" s="14" t="s">
        <v>3</v>
      </c>
      <c r="BX118" s="10"/>
      <c r="BY118" s="228" t="s">
        <v>145</v>
      </c>
      <c r="CA118" s="11"/>
      <c r="CB118" s="21" t="s">
        <v>9</v>
      </c>
      <c r="CC118" s="27" t="s">
        <v>8</v>
      </c>
      <c r="CD118" s="19" t="s">
        <v>7</v>
      </c>
      <c r="CE118" s="18" t="s">
        <v>6</v>
      </c>
      <c r="CF118" s="17" t="s">
        <v>5</v>
      </c>
      <c r="CG118" s="16" t="s">
        <v>4</v>
      </c>
      <c r="CH118" s="199" t="s">
        <v>31</v>
      </c>
      <c r="CI118" s="10"/>
      <c r="CJ118" s="228" t="s">
        <v>148</v>
      </c>
      <c r="FX118" s="11"/>
      <c r="FY118" s="27" t="s">
        <v>8</v>
      </c>
      <c r="FZ118" s="19" t="s">
        <v>7</v>
      </c>
      <c r="GA118" s="18" t="s">
        <v>6</v>
      </c>
      <c r="GB118" s="199" t="s">
        <v>31</v>
      </c>
      <c r="GC118" s="17" t="s">
        <v>5</v>
      </c>
      <c r="GD118" s="16" t="s">
        <v>4</v>
      </c>
      <c r="GE118" s="14" t="s">
        <v>3</v>
      </c>
      <c r="GF118" s="10"/>
      <c r="GG118" s="248"/>
      <c r="GI118" s="11"/>
      <c r="GJ118" s="21" t="s">
        <v>9</v>
      </c>
      <c r="GK118" s="19" t="s">
        <v>7</v>
      </c>
      <c r="GL118" s="18" t="s">
        <v>6</v>
      </c>
      <c r="GM118" s="199" t="s">
        <v>31</v>
      </c>
      <c r="GN118" s="17" t="s">
        <v>5</v>
      </c>
      <c r="GO118" s="16" t="s">
        <v>4</v>
      </c>
      <c r="GP118" s="14" t="s">
        <v>3</v>
      </c>
      <c r="GQ118" s="10"/>
      <c r="GR118" s="248"/>
      <c r="GT118" s="11"/>
      <c r="GU118" s="21" t="s">
        <v>9</v>
      </c>
      <c r="GV118" s="27" t="s">
        <v>8</v>
      </c>
      <c r="GW118" s="18" t="s">
        <v>6</v>
      </c>
      <c r="GX118" s="199" t="s">
        <v>31</v>
      </c>
      <c r="GY118" s="17" t="s">
        <v>5</v>
      </c>
      <c r="GZ118" s="16" t="s">
        <v>4</v>
      </c>
      <c r="HA118" s="14" t="s">
        <v>3</v>
      </c>
      <c r="HB118" s="10"/>
      <c r="HC118" s="248"/>
      <c r="HE118" s="11"/>
      <c r="HF118" s="21" t="s">
        <v>9</v>
      </c>
      <c r="HG118" s="27" t="s">
        <v>8</v>
      </c>
      <c r="HH118" s="19" t="s">
        <v>7</v>
      </c>
      <c r="HI118" s="199" t="s">
        <v>31</v>
      </c>
      <c r="HJ118" s="17" t="s">
        <v>5</v>
      </c>
      <c r="HK118" s="16" t="s">
        <v>4</v>
      </c>
      <c r="HL118" s="14" t="s">
        <v>3</v>
      </c>
      <c r="HM118" s="10"/>
      <c r="HN118" s="248"/>
      <c r="HP118" s="11"/>
      <c r="HQ118" s="21" t="s">
        <v>9</v>
      </c>
      <c r="HR118" s="27" t="s">
        <v>8</v>
      </c>
      <c r="HS118" s="19" t="s">
        <v>7</v>
      </c>
      <c r="HT118" s="18" t="s">
        <v>6</v>
      </c>
      <c r="HU118" s="17" t="s">
        <v>5</v>
      </c>
      <c r="HV118" s="16" t="s">
        <v>4</v>
      </c>
      <c r="HW118" s="14" t="s">
        <v>3</v>
      </c>
      <c r="HX118" s="10"/>
      <c r="HY118" s="248"/>
      <c r="IA118" s="11"/>
      <c r="IB118" s="21" t="s">
        <v>9</v>
      </c>
      <c r="IC118" s="27" t="s">
        <v>8</v>
      </c>
      <c r="ID118" s="19" t="s">
        <v>7</v>
      </c>
      <c r="IE118" s="18" t="s">
        <v>6</v>
      </c>
      <c r="IF118" s="199" t="s">
        <v>31</v>
      </c>
      <c r="IG118" s="16" t="s">
        <v>4</v>
      </c>
      <c r="IH118" s="14" t="s">
        <v>3</v>
      </c>
      <c r="II118" s="10"/>
      <c r="IJ118" s="248"/>
      <c r="IL118" s="11"/>
      <c r="IM118" s="21" t="s">
        <v>9</v>
      </c>
      <c r="IN118" s="27" t="s">
        <v>8</v>
      </c>
      <c r="IO118" s="19" t="s">
        <v>7</v>
      </c>
      <c r="IP118" s="18" t="s">
        <v>6</v>
      </c>
      <c r="IQ118" s="199" t="s">
        <v>31</v>
      </c>
      <c r="IR118" s="17" t="s">
        <v>5</v>
      </c>
      <c r="IS118" s="14" t="s">
        <v>3</v>
      </c>
      <c r="IT118" s="10"/>
      <c r="IU118" s="248"/>
      <c r="IW118" s="11"/>
      <c r="IX118" s="21" t="s">
        <v>9</v>
      </c>
      <c r="IY118" s="27" t="s">
        <v>8</v>
      </c>
      <c r="IZ118" s="19" t="s">
        <v>7</v>
      </c>
      <c r="JA118" s="18" t="s">
        <v>6</v>
      </c>
      <c r="JB118" s="17" t="s">
        <v>5</v>
      </c>
      <c r="JC118" s="16" t="s">
        <v>4</v>
      </c>
      <c r="JD118" s="199" t="s">
        <v>31</v>
      </c>
      <c r="JE118" s="10"/>
      <c r="JF118" s="248"/>
    </row>
    <row r="119" spans="2:266" ht="15.75" thickBot="1" x14ac:dyDescent="0.3">
      <c r="B119" s="22" t="s">
        <v>238</v>
      </c>
      <c r="C119" s="146" t="s">
        <v>9</v>
      </c>
      <c r="D119" s="146" t="s">
        <v>9</v>
      </c>
      <c r="E119" s="146" t="s">
        <v>9</v>
      </c>
      <c r="F119" s="146" t="s">
        <v>9</v>
      </c>
      <c r="G119" s="146" t="s">
        <v>9</v>
      </c>
      <c r="H119" s="146" t="s">
        <v>9</v>
      </c>
      <c r="I119" s="146" t="s">
        <v>9</v>
      </c>
      <c r="J119" s="10"/>
      <c r="K119" s="234" t="s">
        <v>9</v>
      </c>
      <c r="M119" s="22" t="s">
        <v>238</v>
      </c>
      <c r="N119" s="145" t="s">
        <v>8</v>
      </c>
      <c r="O119" s="145" t="s">
        <v>8</v>
      </c>
      <c r="P119" s="145" t="s">
        <v>8</v>
      </c>
      <c r="Q119" s="145" t="s">
        <v>8</v>
      </c>
      <c r="R119" s="145" t="s">
        <v>8</v>
      </c>
      <c r="S119" s="145" t="s">
        <v>8</v>
      </c>
      <c r="T119" s="145" t="s">
        <v>8</v>
      </c>
      <c r="U119" s="10"/>
      <c r="V119" s="145" t="s">
        <v>8</v>
      </c>
      <c r="X119" s="22" t="s">
        <v>238</v>
      </c>
      <c r="Y119" s="149" t="s">
        <v>7</v>
      </c>
      <c r="Z119" s="149" t="s">
        <v>7</v>
      </c>
      <c r="AA119" s="149" t="s">
        <v>7</v>
      </c>
      <c r="AB119" s="149" t="s">
        <v>7</v>
      </c>
      <c r="AC119" s="149" t="s">
        <v>7</v>
      </c>
      <c r="AD119" s="149" t="s">
        <v>7</v>
      </c>
      <c r="AE119" s="144" t="s">
        <v>7</v>
      </c>
      <c r="AF119" s="10"/>
      <c r="AG119" s="144" t="s">
        <v>7</v>
      </c>
      <c r="AI119" s="22" t="s">
        <v>238</v>
      </c>
      <c r="AJ119" s="195" t="s">
        <v>6</v>
      </c>
      <c r="AK119" s="195" t="s">
        <v>6</v>
      </c>
      <c r="AL119" s="195" t="s">
        <v>6</v>
      </c>
      <c r="AM119" s="195" t="s">
        <v>6</v>
      </c>
      <c r="AN119" s="195" t="s">
        <v>6</v>
      </c>
      <c r="AO119" s="195" t="s">
        <v>6</v>
      </c>
      <c r="AP119" s="195" t="s">
        <v>6</v>
      </c>
      <c r="AQ119" s="10"/>
      <c r="AR119" s="195" t="s">
        <v>6</v>
      </c>
      <c r="AT119" s="22" t="s">
        <v>238</v>
      </c>
      <c r="AU119" s="197" t="s">
        <v>31</v>
      </c>
      <c r="AV119" s="197" t="s">
        <v>31</v>
      </c>
      <c r="AW119" s="197" t="s">
        <v>31</v>
      </c>
      <c r="AX119" s="197" t="s">
        <v>31</v>
      </c>
      <c r="AY119" s="197" t="s">
        <v>31</v>
      </c>
      <c r="AZ119" s="197" t="s">
        <v>31</v>
      </c>
      <c r="BA119" s="197" t="s">
        <v>31</v>
      </c>
      <c r="BB119" s="10"/>
      <c r="BC119" s="197" t="s">
        <v>31</v>
      </c>
      <c r="BE119" s="22" t="s">
        <v>238</v>
      </c>
      <c r="BF119" s="155" t="s">
        <v>134</v>
      </c>
      <c r="BG119" s="155" t="s">
        <v>134</v>
      </c>
      <c r="BH119" s="155" t="s">
        <v>134</v>
      </c>
      <c r="BI119" s="155" t="s">
        <v>134</v>
      </c>
      <c r="BJ119" s="155" t="s">
        <v>134</v>
      </c>
      <c r="BK119" s="155" t="s">
        <v>134</v>
      </c>
      <c r="BL119" s="155" t="s">
        <v>134</v>
      </c>
      <c r="BM119" s="10"/>
      <c r="BN119" s="155" t="s">
        <v>134</v>
      </c>
      <c r="BP119" s="22" t="s">
        <v>238</v>
      </c>
      <c r="BQ119" s="150" t="s">
        <v>4</v>
      </c>
      <c r="BR119" s="150" t="s">
        <v>4</v>
      </c>
      <c r="BS119" s="150" t="s">
        <v>4</v>
      </c>
      <c r="BT119" s="150" t="s">
        <v>4</v>
      </c>
      <c r="BU119" s="150" t="s">
        <v>4</v>
      </c>
      <c r="BV119" s="150" t="s">
        <v>4</v>
      </c>
      <c r="BW119" s="150" t="s">
        <v>4</v>
      </c>
      <c r="BX119" s="10"/>
      <c r="BY119" s="150" t="s">
        <v>4</v>
      </c>
      <c r="CA119" s="22" t="s">
        <v>238</v>
      </c>
      <c r="CB119" s="177" t="s">
        <v>3</v>
      </c>
      <c r="CC119" s="177" t="s">
        <v>3</v>
      </c>
      <c r="CD119" s="177" t="s">
        <v>3</v>
      </c>
      <c r="CE119" s="177" t="s">
        <v>3</v>
      </c>
      <c r="CF119" s="177" t="s">
        <v>3</v>
      </c>
      <c r="CG119" s="177" t="s">
        <v>3</v>
      </c>
      <c r="CH119" s="177" t="s">
        <v>3</v>
      </c>
      <c r="CI119" s="10"/>
      <c r="CJ119" s="177" t="s">
        <v>3</v>
      </c>
      <c r="FX119" s="22" t="s">
        <v>13</v>
      </c>
      <c r="FY119" s="146" t="s">
        <v>9</v>
      </c>
      <c r="FZ119" s="146" t="s">
        <v>9</v>
      </c>
      <c r="GA119" s="146" t="s">
        <v>9</v>
      </c>
      <c r="GB119" s="146" t="s">
        <v>9</v>
      </c>
      <c r="GC119" s="146" t="s">
        <v>9</v>
      </c>
      <c r="GD119" s="146" t="s">
        <v>9</v>
      </c>
      <c r="GE119" s="146" t="s">
        <v>9</v>
      </c>
      <c r="GF119" s="10"/>
      <c r="GG119" s="234" t="s">
        <v>9</v>
      </c>
      <c r="GI119" s="22" t="s">
        <v>13</v>
      </c>
      <c r="GJ119" s="145" t="s">
        <v>8</v>
      </c>
      <c r="GK119" s="145" t="s">
        <v>8</v>
      </c>
      <c r="GL119" s="145" t="s">
        <v>8</v>
      </c>
      <c r="GM119" s="145" t="s">
        <v>8</v>
      </c>
      <c r="GN119" s="145" t="s">
        <v>8</v>
      </c>
      <c r="GO119" s="145" t="s">
        <v>8</v>
      </c>
      <c r="GP119" s="145" t="s">
        <v>8</v>
      </c>
      <c r="GQ119" s="10"/>
      <c r="GR119" s="145" t="s">
        <v>8</v>
      </c>
      <c r="GT119" s="22" t="s">
        <v>13</v>
      </c>
      <c r="GU119" s="149" t="s">
        <v>7</v>
      </c>
      <c r="GV119" s="149" t="s">
        <v>7</v>
      </c>
      <c r="GW119" s="149" t="s">
        <v>7</v>
      </c>
      <c r="GX119" s="149" t="s">
        <v>7</v>
      </c>
      <c r="GY119" s="149" t="s">
        <v>7</v>
      </c>
      <c r="GZ119" s="149" t="s">
        <v>7</v>
      </c>
      <c r="HA119" s="144" t="s">
        <v>7</v>
      </c>
      <c r="HB119" s="10"/>
      <c r="HC119" s="144" t="s">
        <v>7</v>
      </c>
      <c r="HE119" s="22" t="s">
        <v>13</v>
      </c>
      <c r="HF119" s="195" t="s">
        <v>6</v>
      </c>
      <c r="HG119" s="195" t="s">
        <v>6</v>
      </c>
      <c r="HH119" s="195" t="s">
        <v>6</v>
      </c>
      <c r="HI119" s="195" t="s">
        <v>6</v>
      </c>
      <c r="HJ119" s="195" t="s">
        <v>6</v>
      </c>
      <c r="HK119" s="195" t="s">
        <v>6</v>
      </c>
      <c r="HL119" s="195" t="s">
        <v>6</v>
      </c>
      <c r="HM119" s="10"/>
      <c r="HN119" s="195" t="s">
        <v>6</v>
      </c>
      <c r="HP119" s="22" t="s">
        <v>13</v>
      </c>
      <c r="HQ119" s="197" t="s">
        <v>31</v>
      </c>
      <c r="HR119" s="197" t="s">
        <v>31</v>
      </c>
      <c r="HS119" s="197" t="s">
        <v>31</v>
      </c>
      <c r="HT119" s="197" t="s">
        <v>31</v>
      </c>
      <c r="HU119" s="197" t="s">
        <v>31</v>
      </c>
      <c r="HV119" s="197" t="s">
        <v>31</v>
      </c>
      <c r="HW119" s="197" t="s">
        <v>31</v>
      </c>
      <c r="HX119" s="10"/>
      <c r="HY119" s="197" t="s">
        <v>31</v>
      </c>
      <c r="IA119" s="22" t="s">
        <v>13</v>
      </c>
      <c r="IB119" s="155" t="s">
        <v>134</v>
      </c>
      <c r="IC119" s="155" t="s">
        <v>134</v>
      </c>
      <c r="ID119" s="155" t="s">
        <v>134</v>
      </c>
      <c r="IE119" s="155" t="s">
        <v>134</v>
      </c>
      <c r="IF119" s="155" t="s">
        <v>134</v>
      </c>
      <c r="IG119" s="155" t="s">
        <v>134</v>
      </c>
      <c r="IH119" s="155" t="s">
        <v>134</v>
      </c>
      <c r="II119" s="10"/>
      <c r="IJ119" s="155" t="s">
        <v>134</v>
      </c>
      <c r="IL119" s="22" t="s">
        <v>13</v>
      </c>
      <c r="IM119" s="150" t="s">
        <v>4</v>
      </c>
      <c r="IN119" s="150" t="s">
        <v>4</v>
      </c>
      <c r="IO119" s="150" t="s">
        <v>4</v>
      </c>
      <c r="IP119" s="150" t="s">
        <v>4</v>
      </c>
      <c r="IQ119" s="150" t="s">
        <v>4</v>
      </c>
      <c r="IR119" s="150" t="s">
        <v>4</v>
      </c>
      <c r="IS119" s="150" t="s">
        <v>4</v>
      </c>
      <c r="IT119" s="10"/>
      <c r="IU119" s="150" t="s">
        <v>4</v>
      </c>
      <c r="IW119" s="22" t="s">
        <v>13</v>
      </c>
      <c r="IX119" s="177" t="s">
        <v>3</v>
      </c>
      <c r="IY119" s="177" t="s">
        <v>3</v>
      </c>
      <c r="IZ119" s="177" t="s">
        <v>3</v>
      </c>
      <c r="JA119" s="177" t="s">
        <v>3</v>
      </c>
      <c r="JB119" s="177" t="s">
        <v>3</v>
      </c>
      <c r="JC119" s="177" t="s">
        <v>3</v>
      </c>
      <c r="JD119" s="177" t="s">
        <v>3</v>
      </c>
      <c r="JE119" s="10"/>
      <c r="JF119" s="177" t="s">
        <v>3</v>
      </c>
    </row>
    <row r="120" spans="2:266" ht="15.75" thickBot="1" x14ac:dyDescent="0.3">
      <c r="B120" s="11"/>
      <c r="C120" s="231">
        <v>24</v>
      </c>
      <c r="D120" s="143">
        <v>29</v>
      </c>
      <c r="E120" s="231">
        <v>16</v>
      </c>
      <c r="F120" s="231">
        <v>3</v>
      </c>
      <c r="G120" s="143">
        <v>14</v>
      </c>
      <c r="H120" s="143">
        <v>5</v>
      </c>
      <c r="I120" s="143">
        <v>22</v>
      </c>
      <c r="J120" s="240">
        <v>-578</v>
      </c>
      <c r="K120" s="237">
        <v>27</v>
      </c>
      <c r="M120" s="11"/>
      <c r="N120" s="143">
        <v>24</v>
      </c>
      <c r="O120" s="143">
        <v>44</v>
      </c>
      <c r="P120" s="143">
        <v>6</v>
      </c>
      <c r="Q120" s="143">
        <v>24</v>
      </c>
      <c r="R120" s="143">
        <v>85</v>
      </c>
      <c r="S120" s="143">
        <v>58</v>
      </c>
      <c r="T120" s="143">
        <v>59</v>
      </c>
      <c r="U120" s="240">
        <v>134</v>
      </c>
      <c r="V120" s="143">
        <v>300</v>
      </c>
      <c r="X120" s="11"/>
      <c r="Y120" s="231">
        <v>29</v>
      </c>
      <c r="Z120" s="231">
        <v>44</v>
      </c>
      <c r="AA120" s="231">
        <v>49</v>
      </c>
      <c r="AB120" s="231">
        <v>38</v>
      </c>
      <c r="AC120" s="231">
        <v>1</v>
      </c>
      <c r="AD120" s="231">
        <v>31</v>
      </c>
      <c r="AE120" s="231">
        <v>16</v>
      </c>
      <c r="AF120" s="240">
        <v>52</v>
      </c>
      <c r="AG120" s="231">
        <v>208</v>
      </c>
      <c r="AI120" s="11"/>
      <c r="AJ120" s="143">
        <v>16</v>
      </c>
      <c r="AK120" s="231">
        <v>6</v>
      </c>
      <c r="AL120" s="143">
        <v>49</v>
      </c>
      <c r="AM120" s="143">
        <v>16</v>
      </c>
      <c r="AN120" s="143">
        <v>24</v>
      </c>
      <c r="AO120" s="143">
        <v>14</v>
      </c>
      <c r="AP120" s="143">
        <v>22</v>
      </c>
      <c r="AQ120" s="240">
        <v>145</v>
      </c>
      <c r="AR120" s="143">
        <v>135</v>
      </c>
      <c r="AT120" s="11"/>
      <c r="AU120" s="143">
        <v>3</v>
      </c>
      <c r="AV120" s="231">
        <v>24</v>
      </c>
      <c r="AW120" s="143">
        <v>38</v>
      </c>
      <c r="AX120" s="231">
        <v>16</v>
      </c>
      <c r="AY120" s="143">
        <v>18</v>
      </c>
      <c r="AZ120" s="143">
        <v>8</v>
      </c>
      <c r="BA120" s="143">
        <v>14</v>
      </c>
      <c r="BB120" s="240">
        <v>-228</v>
      </c>
      <c r="BC120" s="143">
        <v>41</v>
      </c>
      <c r="BE120" s="11"/>
      <c r="BF120" s="231">
        <v>14</v>
      </c>
      <c r="BG120" s="231">
        <v>85</v>
      </c>
      <c r="BH120" s="143">
        <v>1</v>
      </c>
      <c r="BI120" s="231">
        <v>24</v>
      </c>
      <c r="BJ120" s="231">
        <v>18</v>
      </c>
      <c r="BK120" s="231">
        <v>16</v>
      </c>
      <c r="BL120" s="231">
        <v>7</v>
      </c>
      <c r="BM120" s="240">
        <v>466</v>
      </c>
      <c r="BN120" s="231">
        <v>163</v>
      </c>
      <c r="BP120" s="11"/>
      <c r="BQ120" s="231">
        <v>5</v>
      </c>
      <c r="BR120" s="231">
        <v>58</v>
      </c>
      <c r="BS120" s="143">
        <v>31</v>
      </c>
      <c r="BT120" s="231">
        <v>14</v>
      </c>
      <c r="BU120" s="231">
        <v>8</v>
      </c>
      <c r="BV120" s="143">
        <v>16</v>
      </c>
      <c r="BW120" s="143">
        <v>7</v>
      </c>
      <c r="BX120" s="240">
        <v>-76</v>
      </c>
      <c r="BY120" s="231">
        <v>31</v>
      </c>
      <c r="CA120" s="11"/>
      <c r="CB120" s="231">
        <v>22</v>
      </c>
      <c r="CC120" s="231">
        <v>59</v>
      </c>
      <c r="CD120" s="143">
        <v>16</v>
      </c>
      <c r="CE120" s="231">
        <v>22</v>
      </c>
      <c r="CF120" s="143">
        <v>7</v>
      </c>
      <c r="CG120" s="231">
        <v>7</v>
      </c>
      <c r="CH120" s="231">
        <v>14</v>
      </c>
      <c r="CI120" s="240">
        <v>85</v>
      </c>
      <c r="CJ120" s="231">
        <v>101</v>
      </c>
      <c r="FX120" s="11"/>
      <c r="FY120" s="229"/>
      <c r="FZ120" s="229"/>
      <c r="GA120" s="229"/>
      <c r="GB120" s="229"/>
      <c r="GC120" s="229"/>
      <c r="GD120" s="229"/>
      <c r="GE120" s="229"/>
      <c r="GF120" s="240"/>
      <c r="GG120" s="236"/>
      <c r="GI120" s="11"/>
      <c r="GJ120" s="229"/>
      <c r="GK120" s="229"/>
      <c r="GL120" s="229"/>
      <c r="GM120" s="229"/>
      <c r="GN120" s="229"/>
      <c r="GO120" s="229"/>
      <c r="GP120" s="229"/>
      <c r="GQ120" s="240"/>
      <c r="GR120" s="229"/>
      <c r="GT120" s="11"/>
      <c r="GU120" s="229"/>
      <c r="GV120" s="229"/>
      <c r="GW120" s="229"/>
      <c r="GX120" s="229"/>
      <c r="GY120" s="229"/>
      <c r="GZ120" s="229"/>
      <c r="HA120" s="229"/>
      <c r="HB120" s="240"/>
      <c r="HC120" s="229"/>
      <c r="HE120" s="11"/>
      <c r="HF120" s="229"/>
      <c r="HG120" s="229"/>
      <c r="HH120" s="229"/>
      <c r="HI120" s="229"/>
      <c r="HJ120" s="229"/>
      <c r="HK120" s="229"/>
      <c r="HL120" s="229"/>
      <c r="HM120" s="240"/>
      <c r="HN120" s="229"/>
      <c r="HP120" s="11" t="s">
        <v>0</v>
      </c>
      <c r="HQ120" s="229"/>
      <c r="HR120" s="229"/>
      <c r="HS120" s="229"/>
      <c r="HT120" s="229"/>
      <c r="HU120" s="229"/>
      <c r="HV120" s="229"/>
      <c r="HW120" s="229"/>
      <c r="HX120" s="240"/>
      <c r="HY120" s="229"/>
      <c r="IA120" s="11"/>
      <c r="IB120" s="229"/>
      <c r="IC120" s="229"/>
      <c r="ID120" s="229"/>
      <c r="IE120" s="229"/>
      <c r="IF120" s="229"/>
      <c r="IG120" s="229"/>
      <c r="IH120" s="229"/>
      <c r="II120" s="240"/>
      <c r="IJ120" s="229"/>
      <c r="IL120" s="11"/>
      <c r="IM120" s="229"/>
      <c r="IN120" s="229"/>
      <c r="IO120" s="229"/>
      <c r="IP120" s="229"/>
      <c r="IQ120" s="229"/>
      <c r="IR120" s="229"/>
      <c r="IS120" s="229"/>
      <c r="IT120" s="240"/>
      <c r="IU120" s="229"/>
      <c r="IW120" s="11"/>
      <c r="IX120" s="229"/>
      <c r="IY120" s="229"/>
      <c r="IZ120" s="229"/>
      <c r="JA120" s="229"/>
      <c r="JB120" s="229"/>
      <c r="JC120" s="229"/>
      <c r="JD120" s="229"/>
      <c r="JE120" s="240"/>
      <c r="JF120" s="229"/>
    </row>
    <row r="121" spans="2:266" ht="15.75" thickBot="1" x14ac:dyDescent="0.3">
      <c r="B121" s="11"/>
      <c r="C121" s="2"/>
      <c r="D121" s="2"/>
      <c r="E121" s="2"/>
      <c r="F121" s="2"/>
      <c r="G121" s="2"/>
      <c r="H121" s="2"/>
      <c r="I121" s="2"/>
      <c r="J121" s="10"/>
      <c r="K121" s="235"/>
      <c r="M121" s="11"/>
      <c r="N121" s="10"/>
      <c r="O121" s="10"/>
      <c r="P121" s="10"/>
      <c r="Q121" s="10"/>
      <c r="R121" s="10"/>
      <c r="S121" s="10"/>
      <c r="T121" s="10"/>
      <c r="U121" s="10"/>
      <c r="V121" s="9"/>
      <c r="X121" s="11"/>
      <c r="Y121" s="10"/>
      <c r="Z121" s="10"/>
      <c r="AA121" s="10"/>
      <c r="AB121" s="10"/>
      <c r="AC121" s="10"/>
      <c r="AD121" s="10"/>
      <c r="AE121" s="10"/>
      <c r="AF121" s="10"/>
      <c r="AG121" s="9"/>
      <c r="AI121" s="11"/>
      <c r="AJ121" s="10"/>
      <c r="AK121" s="10"/>
      <c r="AL121" s="10"/>
      <c r="AM121" s="10"/>
      <c r="AN121" s="10"/>
      <c r="AO121" s="10"/>
      <c r="AP121" s="10"/>
      <c r="AQ121" s="10"/>
      <c r="AR121" s="9"/>
      <c r="AT121" s="11"/>
      <c r="AU121" s="10"/>
      <c r="AV121" s="10"/>
      <c r="AW121" s="10"/>
      <c r="AX121" s="10"/>
      <c r="AY121" s="10"/>
      <c r="AZ121" s="10"/>
      <c r="BA121" s="10"/>
      <c r="BB121" s="10"/>
      <c r="BC121" s="9"/>
      <c r="BE121" s="11"/>
      <c r="BF121" s="10"/>
      <c r="BG121" s="10"/>
      <c r="BH121" s="10"/>
      <c r="BI121" s="10"/>
      <c r="BJ121" s="10"/>
      <c r="BK121" s="10"/>
      <c r="BL121" s="10"/>
      <c r="BM121" s="10"/>
      <c r="BN121" s="9"/>
      <c r="BP121" s="11"/>
      <c r="BQ121" s="10"/>
      <c r="BR121" s="10"/>
      <c r="BS121" s="10"/>
      <c r="BT121" s="10"/>
      <c r="BU121" s="10"/>
      <c r="BV121" s="10"/>
      <c r="BW121" s="10"/>
      <c r="BX121" s="10"/>
      <c r="BY121" s="9"/>
      <c r="CA121" s="11"/>
      <c r="CB121" s="10"/>
      <c r="CC121" s="10"/>
      <c r="CD121" s="10"/>
      <c r="CE121" s="10"/>
      <c r="CF121" s="10"/>
      <c r="CG121" s="10"/>
      <c r="CH121" s="10"/>
      <c r="CI121" s="10"/>
      <c r="CJ121" s="9"/>
      <c r="FX121" s="11"/>
      <c r="FY121" s="2"/>
      <c r="FZ121" s="2"/>
      <c r="GA121" s="2"/>
      <c r="GB121" s="2"/>
      <c r="GC121" s="2"/>
      <c r="GD121" s="2"/>
      <c r="GE121" s="2"/>
      <c r="GF121" s="10"/>
      <c r="GG121" s="235"/>
      <c r="GI121" s="11"/>
      <c r="GJ121" s="10"/>
      <c r="GK121" s="10"/>
      <c r="GL121" s="10"/>
      <c r="GM121" s="10"/>
      <c r="GN121" s="10"/>
      <c r="GO121" s="10"/>
      <c r="GP121" s="10"/>
      <c r="GQ121" s="10"/>
      <c r="GR121" s="9"/>
      <c r="GT121" s="11"/>
      <c r="GU121" s="10"/>
      <c r="GV121" s="10"/>
      <c r="GW121" s="10"/>
      <c r="GX121" s="10"/>
      <c r="GY121" s="10"/>
      <c r="GZ121" s="10"/>
      <c r="HA121" s="10"/>
      <c r="HB121" s="10"/>
      <c r="HC121" s="9"/>
      <c r="HE121" s="11"/>
      <c r="HF121" s="10"/>
      <c r="HG121" s="10"/>
      <c r="HH121" s="10"/>
      <c r="HI121" s="10"/>
      <c r="HJ121" s="10"/>
      <c r="HK121" s="10"/>
      <c r="HL121" s="10"/>
      <c r="HM121" s="10"/>
      <c r="HN121" s="9"/>
      <c r="HP121" s="11"/>
      <c r="HQ121" s="10"/>
      <c r="HR121" s="10"/>
      <c r="HS121" s="10"/>
      <c r="HT121" s="10"/>
      <c r="HU121" s="10"/>
      <c r="HV121" s="10"/>
      <c r="HW121" s="10"/>
      <c r="HX121" s="10"/>
      <c r="HY121" s="9"/>
      <c r="IA121" s="11"/>
      <c r="IB121" s="10"/>
      <c r="IC121" s="10"/>
      <c r="ID121" s="10"/>
      <c r="IE121" s="10"/>
      <c r="IF121" s="10"/>
      <c r="IG121" s="10"/>
      <c r="IH121" s="10"/>
      <c r="II121" s="10"/>
      <c r="IJ121" s="9"/>
      <c r="IL121" s="11"/>
      <c r="IM121" s="10"/>
      <c r="IN121" s="10"/>
      <c r="IO121" s="10"/>
      <c r="IP121" s="10"/>
      <c r="IQ121" s="10"/>
      <c r="IR121" s="10"/>
      <c r="IS121" s="10"/>
      <c r="IT121" s="10"/>
      <c r="IU121" s="9"/>
      <c r="IW121" s="11"/>
      <c r="IX121" s="10"/>
      <c r="IY121" s="10"/>
      <c r="IZ121" s="10"/>
      <c r="JA121" s="10"/>
      <c r="JB121" s="10"/>
      <c r="JC121" s="10"/>
      <c r="JD121" s="10"/>
      <c r="JE121" s="10"/>
      <c r="JF121" s="9"/>
    </row>
    <row r="122" spans="2:266" ht="15.75" thickBot="1" x14ac:dyDescent="0.3">
      <c r="B122" s="11"/>
      <c r="C122" s="27" t="s">
        <v>8</v>
      </c>
      <c r="D122" s="19" t="s">
        <v>7</v>
      </c>
      <c r="E122" s="18" t="s">
        <v>6</v>
      </c>
      <c r="F122" s="199" t="s">
        <v>31</v>
      </c>
      <c r="G122" s="17" t="s">
        <v>5</v>
      </c>
      <c r="H122" s="16" t="s">
        <v>4</v>
      </c>
      <c r="I122" s="14" t="s">
        <v>3</v>
      </c>
      <c r="J122" s="10"/>
      <c r="K122" s="228" t="s">
        <v>145</v>
      </c>
      <c r="M122" s="11"/>
      <c r="N122" s="21" t="s">
        <v>9</v>
      </c>
      <c r="O122" s="19" t="s">
        <v>7</v>
      </c>
      <c r="P122" s="18" t="s">
        <v>6</v>
      </c>
      <c r="Q122" s="199" t="s">
        <v>31</v>
      </c>
      <c r="R122" s="17" t="s">
        <v>5</v>
      </c>
      <c r="S122" s="16" t="s">
        <v>4</v>
      </c>
      <c r="T122" s="14" t="s">
        <v>3</v>
      </c>
      <c r="U122" s="10"/>
      <c r="V122" s="228" t="s">
        <v>146</v>
      </c>
      <c r="X122" s="11"/>
      <c r="Y122" s="21" t="s">
        <v>9</v>
      </c>
      <c r="Z122" s="27" t="s">
        <v>8</v>
      </c>
      <c r="AA122" s="18" t="s">
        <v>6</v>
      </c>
      <c r="AB122" s="199" t="s">
        <v>31</v>
      </c>
      <c r="AC122" s="17" t="s">
        <v>5</v>
      </c>
      <c r="AD122" s="16" t="s">
        <v>4</v>
      </c>
      <c r="AE122" s="14" t="s">
        <v>3</v>
      </c>
      <c r="AF122" s="10"/>
      <c r="AG122" s="228" t="s">
        <v>142</v>
      </c>
      <c r="AH122" t="s">
        <v>0</v>
      </c>
      <c r="AI122" s="11"/>
      <c r="AJ122" s="21" t="s">
        <v>9</v>
      </c>
      <c r="AK122" s="27" t="s">
        <v>8</v>
      </c>
      <c r="AL122" s="19" t="s">
        <v>7</v>
      </c>
      <c r="AM122" s="199" t="s">
        <v>31</v>
      </c>
      <c r="AN122" s="17" t="s">
        <v>5</v>
      </c>
      <c r="AO122" s="16" t="s">
        <v>4</v>
      </c>
      <c r="AP122" s="14" t="s">
        <v>3</v>
      </c>
      <c r="AQ122" s="10"/>
      <c r="AR122" s="228" t="s">
        <v>142</v>
      </c>
      <c r="AT122" s="11"/>
      <c r="AU122" s="21" t="s">
        <v>9</v>
      </c>
      <c r="AV122" s="27" t="s">
        <v>8</v>
      </c>
      <c r="AW122" s="19" t="s">
        <v>7</v>
      </c>
      <c r="AX122" s="18" t="s">
        <v>6</v>
      </c>
      <c r="AY122" s="17" t="s">
        <v>5</v>
      </c>
      <c r="AZ122" s="16" t="s">
        <v>4</v>
      </c>
      <c r="BA122" s="14" t="s">
        <v>3</v>
      </c>
      <c r="BB122" s="10"/>
      <c r="BC122" s="228" t="s">
        <v>148</v>
      </c>
      <c r="BE122" s="11"/>
      <c r="BF122" s="21" t="s">
        <v>9</v>
      </c>
      <c r="BG122" s="27" t="s">
        <v>8</v>
      </c>
      <c r="BH122" s="19" t="s">
        <v>7</v>
      </c>
      <c r="BI122" s="18" t="s">
        <v>6</v>
      </c>
      <c r="BJ122" s="199" t="s">
        <v>31</v>
      </c>
      <c r="BK122" s="16" t="s">
        <v>4</v>
      </c>
      <c r="BL122" s="14" t="s">
        <v>3</v>
      </c>
      <c r="BM122" s="10"/>
      <c r="BN122" s="228" t="s">
        <v>151</v>
      </c>
      <c r="BP122" s="11"/>
      <c r="BQ122" s="21" t="s">
        <v>9</v>
      </c>
      <c r="BR122" s="27" t="s">
        <v>8</v>
      </c>
      <c r="BS122" s="19" t="s">
        <v>7</v>
      </c>
      <c r="BT122" s="18" t="s">
        <v>6</v>
      </c>
      <c r="BU122" s="199" t="s">
        <v>31</v>
      </c>
      <c r="BV122" s="17" t="s">
        <v>5</v>
      </c>
      <c r="BW122" s="14" t="s">
        <v>3</v>
      </c>
      <c r="BX122" s="10"/>
      <c r="BY122" s="228" t="s">
        <v>148</v>
      </c>
      <c r="CA122" s="11"/>
      <c r="CB122" s="21" t="s">
        <v>9</v>
      </c>
      <c r="CC122" s="27" t="s">
        <v>8</v>
      </c>
      <c r="CD122" s="19" t="s">
        <v>7</v>
      </c>
      <c r="CE122" s="18" t="s">
        <v>6</v>
      </c>
      <c r="CF122" s="17" t="s">
        <v>5</v>
      </c>
      <c r="CG122" s="16" t="s">
        <v>4</v>
      </c>
      <c r="CH122" s="199" t="s">
        <v>31</v>
      </c>
      <c r="CI122" s="10"/>
      <c r="CJ122" s="228" t="s">
        <v>145</v>
      </c>
      <c r="FX122" s="11"/>
      <c r="FY122" s="27" t="s">
        <v>8</v>
      </c>
      <c r="FZ122" s="19" t="s">
        <v>7</v>
      </c>
      <c r="GA122" s="18" t="s">
        <v>6</v>
      </c>
      <c r="GB122" s="199" t="s">
        <v>31</v>
      </c>
      <c r="GC122" s="17" t="s">
        <v>5</v>
      </c>
      <c r="GD122" s="16" t="s">
        <v>4</v>
      </c>
      <c r="GE122" s="14" t="s">
        <v>3</v>
      </c>
      <c r="GF122" s="10"/>
      <c r="GG122" s="248"/>
      <c r="GI122" s="11"/>
      <c r="GJ122" s="21" t="s">
        <v>9</v>
      </c>
      <c r="GK122" s="19" t="s">
        <v>7</v>
      </c>
      <c r="GL122" s="18" t="s">
        <v>6</v>
      </c>
      <c r="GM122" s="199" t="s">
        <v>31</v>
      </c>
      <c r="GN122" s="17" t="s">
        <v>5</v>
      </c>
      <c r="GO122" s="16" t="s">
        <v>4</v>
      </c>
      <c r="GP122" s="14" t="s">
        <v>3</v>
      </c>
      <c r="GQ122" s="10"/>
      <c r="GR122" s="248"/>
      <c r="GT122" s="11"/>
      <c r="GU122" s="21" t="s">
        <v>9</v>
      </c>
      <c r="GV122" s="27" t="s">
        <v>8</v>
      </c>
      <c r="GW122" s="18" t="s">
        <v>6</v>
      </c>
      <c r="GX122" s="199" t="s">
        <v>31</v>
      </c>
      <c r="GY122" s="17" t="s">
        <v>5</v>
      </c>
      <c r="GZ122" s="16" t="s">
        <v>4</v>
      </c>
      <c r="HA122" s="14" t="s">
        <v>3</v>
      </c>
      <c r="HB122" s="10"/>
      <c r="HC122" s="248"/>
      <c r="HE122" s="11"/>
      <c r="HF122" s="21" t="s">
        <v>9</v>
      </c>
      <c r="HG122" s="27" t="s">
        <v>8</v>
      </c>
      <c r="HH122" s="19" t="s">
        <v>7</v>
      </c>
      <c r="HI122" s="199" t="s">
        <v>31</v>
      </c>
      <c r="HJ122" s="17" t="s">
        <v>5</v>
      </c>
      <c r="HK122" s="16" t="s">
        <v>4</v>
      </c>
      <c r="HL122" s="14" t="s">
        <v>3</v>
      </c>
      <c r="HM122" s="10"/>
      <c r="HN122" s="248"/>
      <c r="HP122" s="11"/>
      <c r="HQ122" s="21" t="s">
        <v>9</v>
      </c>
      <c r="HR122" s="27" t="s">
        <v>8</v>
      </c>
      <c r="HS122" s="19" t="s">
        <v>7</v>
      </c>
      <c r="HT122" s="18" t="s">
        <v>6</v>
      </c>
      <c r="HU122" s="17" t="s">
        <v>5</v>
      </c>
      <c r="HV122" s="16" t="s">
        <v>4</v>
      </c>
      <c r="HW122" s="14" t="s">
        <v>3</v>
      </c>
      <c r="HX122" s="10"/>
      <c r="HY122" s="248"/>
      <c r="IA122" s="11"/>
      <c r="IB122" s="21" t="s">
        <v>9</v>
      </c>
      <c r="IC122" s="27" t="s">
        <v>8</v>
      </c>
      <c r="ID122" s="19" t="s">
        <v>7</v>
      </c>
      <c r="IE122" s="18" t="s">
        <v>6</v>
      </c>
      <c r="IF122" s="199" t="s">
        <v>31</v>
      </c>
      <c r="IG122" s="16" t="s">
        <v>4</v>
      </c>
      <c r="IH122" s="14" t="s">
        <v>3</v>
      </c>
      <c r="II122" s="10"/>
      <c r="IJ122" s="248"/>
      <c r="IL122" s="11"/>
      <c r="IM122" s="21" t="s">
        <v>9</v>
      </c>
      <c r="IN122" s="27" t="s">
        <v>8</v>
      </c>
      <c r="IO122" s="19" t="s">
        <v>7</v>
      </c>
      <c r="IP122" s="18" t="s">
        <v>6</v>
      </c>
      <c r="IQ122" s="199" t="s">
        <v>31</v>
      </c>
      <c r="IR122" s="17" t="s">
        <v>5</v>
      </c>
      <c r="IS122" s="14" t="s">
        <v>3</v>
      </c>
      <c r="IT122" s="10"/>
      <c r="IU122" s="248"/>
      <c r="IW122" s="11"/>
      <c r="IX122" s="21" t="s">
        <v>9</v>
      </c>
      <c r="IY122" s="27" t="s">
        <v>8</v>
      </c>
      <c r="IZ122" s="19" t="s">
        <v>7</v>
      </c>
      <c r="JA122" s="18" t="s">
        <v>6</v>
      </c>
      <c r="JB122" s="17" t="s">
        <v>5</v>
      </c>
      <c r="JC122" s="16" t="s">
        <v>4</v>
      </c>
      <c r="JD122" s="199" t="s">
        <v>31</v>
      </c>
      <c r="JE122" s="10"/>
      <c r="JF122" s="248"/>
    </row>
    <row r="123" spans="2:266" ht="15.75" thickBot="1" x14ac:dyDescent="0.3">
      <c r="B123" s="22" t="s">
        <v>239</v>
      </c>
      <c r="C123" s="146" t="s">
        <v>9</v>
      </c>
      <c r="D123" s="146" t="s">
        <v>9</v>
      </c>
      <c r="E123" s="146" t="s">
        <v>9</v>
      </c>
      <c r="F123" s="146" t="s">
        <v>9</v>
      </c>
      <c r="G123" s="146" t="s">
        <v>9</v>
      </c>
      <c r="H123" s="146" t="s">
        <v>9</v>
      </c>
      <c r="I123" s="146" t="s">
        <v>9</v>
      </c>
      <c r="J123" s="10"/>
      <c r="K123" s="234" t="s">
        <v>9</v>
      </c>
      <c r="M123" s="22" t="s">
        <v>239</v>
      </c>
      <c r="N123" s="145" t="s">
        <v>8</v>
      </c>
      <c r="O123" s="145" t="s">
        <v>8</v>
      </c>
      <c r="P123" s="145" t="s">
        <v>8</v>
      </c>
      <c r="Q123" s="145" t="s">
        <v>8</v>
      </c>
      <c r="R123" s="145" t="s">
        <v>8</v>
      </c>
      <c r="S123" s="145" t="s">
        <v>8</v>
      </c>
      <c r="T123" s="145" t="s">
        <v>8</v>
      </c>
      <c r="U123" s="10"/>
      <c r="V123" s="145" t="s">
        <v>8</v>
      </c>
      <c r="X123" s="22" t="s">
        <v>239</v>
      </c>
      <c r="Y123" s="149" t="s">
        <v>7</v>
      </c>
      <c r="Z123" s="149" t="s">
        <v>7</v>
      </c>
      <c r="AA123" s="149" t="s">
        <v>7</v>
      </c>
      <c r="AB123" s="149" t="s">
        <v>7</v>
      </c>
      <c r="AC123" s="149" t="s">
        <v>7</v>
      </c>
      <c r="AD123" s="149" t="s">
        <v>7</v>
      </c>
      <c r="AE123" s="144" t="s">
        <v>7</v>
      </c>
      <c r="AF123" s="10"/>
      <c r="AG123" s="144" t="s">
        <v>7</v>
      </c>
      <c r="AI123" s="22" t="s">
        <v>239</v>
      </c>
      <c r="AJ123" s="195" t="s">
        <v>6</v>
      </c>
      <c r="AK123" s="195" t="s">
        <v>6</v>
      </c>
      <c r="AL123" s="195" t="s">
        <v>6</v>
      </c>
      <c r="AM123" s="195" t="s">
        <v>6</v>
      </c>
      <c r="AN123" s="195" t="s">
        <v>6</v>
      </c>
      <c r="AO123" s="195" t="s">
        <v>6</v>
      </c>
      <c r="AP123" s="195" t="s">
        <v>6</v>
      </c>
      <c r="AQ123" s="10"/>
      <c r="AR123" s="195" t="s">
        <v>6</v>
      </c>
      <c r="AT123" s="22" t="s">
        <v>239</v>
      </c>
      <c r="AU123" s="197" t="s">
        <v>31</v>
      </c>
      <c r="AV123" s="197" t="s">
        <v>31</v>
      </c>
      <c r="AW123" s="197" t="s">
        <v>31</v>
      </c>
      <c r="AX123" s="197" t="s">
        <v>31</v>
      </c>
      <c r="AY123" s="197" t="s">
        <v>31</v>
      </c>
      <c r="AZ123" s="197" t="s">
        <v>31</v>
      </c>
      <c r="BA123" s="197" t="s">
        <v>31</v>
      </c>
      <c r="BB123" s="10"/>
      <c r="BC123" s="197" t="s">
        <v>31</v>
      </c>
      <c r="BE123" s="22" t="s">
        <v>239</v>
      </c>
      <c r="BF123" s="155" t="s">
        <v>134</v>
      </c>
      <c r="BG123" s="155" t="s">
        <v>134</v>
      </c>
      <c r="BH123" s="155" t="s">
        <v>134</v>
      </c>
      <c r="BI123" s="155" t="s">
        <v>134</v>
      </c>
      <c r="BJ123" s="155" t="s">
        <v>134</v>
      </c>
      <c r="BK123" s="155" t="s">
        <v>134</v>
      </c>
      <c r="BL123" s="155" t="s">
        <v>134</v>
      </c>
      <c r="BM123" s="10"/>
      <c r="BN123" s="155" t="s">
        <v>134</v>
      </c>
      <c r="BP123" s="22" t="s">
        <v>239</v>
      </c>
      <c r="BQ123" s="150" t="s">
        <v>4</v>
      </c>
      <c r="BR123" s="150" t="s">
        <v>4</v>
      </c>
      <c r="BS123" s="150" t="s">
        <v>4</v>
      </c>
      <c r="BT123" s="150" t="s">
        <v>4</v>
      </c>
      <c r="BU123" s="150" t="s">
        <v>4</v>
      </c>
      <c r="BV123" s="150" t="s">
        <v>4</v>
      </c>
      <c r="BW123" s="150" t="s">
        <v>4</v>
      </c>
      <c r="BX123" s="10"/>
      <c r="BY123" s="150" t="s">
        <v>4</v>
      </c>
      <c r="CA123" s="22" t="s">
        <v>239</v>
      </c>
      <c r="CB123" s="177" t="s">
        <v>3</v>
      </c>
      <c r="CC123" s="177" t="s">
        <v>3</v>
      </c>
      <c r="CD123" s="177" t="s">
        <v>3</v>
      </c>
      <c r="CE123" s="177" t="s">
        <v>3</v>
      </c>
      <c r="CF123" s="177" t="s">
        <v>3</v>
      </c>
      <c r="CG123" s="177" t="s">
        <v>3</v>
      </c>
      <c r="CH123" s="177" t="s">
        <v>3</v>
      </c>
      <c r="CI123" s="10"/>
      <c r="CJ123" s="177" t="s">
        <v>3</v>
      </c>
      <c r="FX123" s="22" t="s">
        <v>12</v>
      </c>
      <c r="FY123" s="146" t="s">
        <v>9</v>
      </c>
      <c r="FZ123" s="146" t="s">
        <v>9</v>
      </c>
      <c r="GA123" s="146" t="s">
        <v>9</v>
      </c>
      <c r="GB123" s="146" t="s">
        <v>9</v>
      </c>
      <c r="GC123" s="146" t="s">
        <v>9</v>
      </c>
      <c r="GD123" s="146" t="s">
        <v>9</v>
      </c>
      <c r="GE123" s="146" t="s">
        <v>9</v>
      </c>
      <c r="GF123" s="10"/>
      <c r="GG123" s="234" t="s">
        <v>9</v>
      </c>
      <c r="GI123" s="22" t="s">
        <v>12</v>
      </c>
      <c r="GJ123" s="145" t="s">
        <v>8</v>
      </c>
      <c r="GK123" s="145" t="s">
        <v>8</v>
      </c>
      <c r="GL123" s="145" t="s">
        <v>8</v>
      </c>
      <c r="GM123" s="145" t="s">
        <v>8</v>
      </c>
      <c r="GN123" s="145" t="s">
        <v>8</v>
      </c>
      <c r="GO123" s="145" t="s">
        <v>8</v>
      </c>
      <c r="GP123" s="145" t="s">
        <v>8</v>
      </c>
      <c r="GQ123" s="10"/>
      <c r="GR123" s="145" t="s">
        <v>8</v>
      </c>
      <c r="GT123" s="22" t="s">
        <v>12</v>
      </c>
      <c r="GU123" s="149" t="s">
        <v>7</v>
      </c>
      <c r="GV123" s="149" t="s">
        <v>7</v>
      </c>
      <c r="GW123" s="149" t="s">
        <v>7</v>
      </c>
      <c r="GX123" s="149" t="s">
        <v>7</v>
      </c>
      <c r="GY123" s="149" t="s">
        <v>7</v>
      </c>
      <c r="GZ123" s="149" t="s">
        <v>7</v>
      </c>
      <c r="HA123" s="144" t="s">
        <v>7</v>
      </c>
      <c r="HB123" s="10"/>
      <c r="HC123" s="144" t="s">
        <v>7</v>
      </c>
      <c r="HE123" s="22" t="s">
        <v>12</v>
      </c>
      <c r="HF123" s="195" t="s">
        <v>6</v>
      </c>
      <c r="HG123" s="195" t="s">
        <v>6</v>
      </c>
      <c r="HH123" s="195" t="s">
        <v>6</v>
      </c>
      <c r="HI123" s="195" t="s">
        <v>6</v>
      </c>
      <c r="HJ123" s="195" t="s">
        <v>6</v>
      </c>
      <c r="HK123" s="195" t="s">
        <v>6</v>
      </c>
      <c r="HL123" s="195" t="s">
        <v>6</v>
      </c>
      <c r="HM123" s="10"/>
      <c r="HN123" s="195" t="s">
        <v>6</v>
      </c>
      <c r="HP123" s="22" t="s">
        <v>12</v>
      </c>
      <c r="HQ123" s="197" t="s">
        <v>31</v>
      </c>
      <c r="HR123" s="197" t="s">
        <v>31</v>
      </c>
      <c r="HS123" s="197" t="s">
        <v>31</v>
      </c>
      <c r="HT123" s="197" t="s">
        <v>31</v>
      </c>
      <c r="HU123" s="197" t="s">
        <v>31</v>
      </c>
      <c r="HV123" s="197" t="s">
        <v>31</v>
      </c>
      <c r="HW123" s="197" t="s">
        <v>31</v>
      </c>
      <c r="HX123" s="10"/>
      <c r="HY123" s="197" t="s">
        <v>31</v>
      </c>
      <c r="IA123" s="22" t="s">
        <v>12</v>
      </c>
      <c r="IB123" s="155" t="s">
        <v>134</v>
      </c>
      <c r="IC123" s="155" t="s">
        <v>134</v>
      </c>
      <c r="ID123" s="155" t="s">
        <v>134</v>
      </c>
      <c r="IE123" s="155" t="s">
        <v>134</v>
      </c>
      <c r="IF123" s="155" t="s">
        <v>134</v>
      </c>
      <c r="IG123" s="155" t="s">
        <v>134</v>
      </c>
      <c r="IH123" s="155" t="s">
        <v>134</v>
      </c>
      <c r="II123" s="10"/>
      <c r="IJ123" s="155" t="s">
        <v>134</v>
      </c>
      <c r="IL123" s="22" t="s">
        <v>12</v>
      </c>
      <c r="IM123" s="150" t="s">
        <v>4</v>
      </c>
      <c r="IN123" s="150" t="s">
        <v>4</v>
      </c>
      <c r="IO123" s="150" t="s">
        <v>4</v>
      </c>
      <c r="IP123" s="150" t="s">
        <v>4</v>
      </c>
      <c r="IQ123" s="150" t="s">
        <v>4</v>
      </c>
      <c r="IR123" s="150" t="s">
        <v>4</v>
      </c>
      <c r="IS123" s="150" t="s">
        <v>4</v>
      </c>
      <c r="IT123" s="10"/>
      <c r="IU123" s="150" t="s">
        <v>4</v>
      </c>
      <c r="IW123" s="22" t="s">
        <v>12</v>
      </c>
      <c r="IX123" s="177" t="s">
        <v>3</v>
      </c>
      <c r="IY123" s="177" t="s">
        <v>3</v>
      </c>
      <c r="IZ123" s="177" t="s">
        <v>3</v>
      </c>
      <c r="JA123" s="177" t="s">
        <v>3</v>
      </c>
      <c r="JB123" s="177" t="s">
        <v>3</v>
      </c>
      <c r="JC123" s="177" t="s">
        <v>3</v>
      </c>
      <c r="JD123" s="177" t="s">
        <v>3</v>
      </c>
      <c r="JE123" s="10"/>
      <c r="JF123" s="177" t="s">
        <v>3</v>
      </c>
    </row>
    <row r="124" spans="2:266" ht="15.75" thickBot="1" x14ac:dyDescent="0.3">
      <c r="B124" s="11"/>
      <c r="C124" s="231">
        <v>22</v>
      </c>
      <c r="D124" s="143">
        <v>34</v>
      </c>
      <c r="E124" s="231">
        <v>12</v>
      </c>
      <c r="F124" s="231">
        <v>5</v>
      </c>
      <c r="G124" s="143">
        <v>29</v>
      </c>
      <c r="H124" s="143">
        <v>14</v>
      </c>
      <c r="I124" s="143">
        <v>29</v>
      </c>
      <c r="J124" s="240">
        <v>-57</v>
      </c>
      <c r="K124" s="237">
        <v>67</v>
      </c>
      <c r="M124" s="11"/>
      <c r="N124" s="143">
        <v>22</v>
      </c>
      <c r="O124" s="143">
        <v>44</v>
      </c>
      <c r="P124" s="143">
        <v>7</v>
      </c>
      <c r="Q124" s="143">
        <v>18</v>
      </c>
      <c r="R124" s="143">
        <v>122</v>
      </c>
      <c r="S124" s="143">
        <v>79</v>
      </c>
      <c r="T124" s="143">
        <v>62</v>
      </c>
      <c r="U124" s="240">
        <v>-551</v>
      </c>
      <c r="V124" s="143">
        <v>354</v>
      </c>
      <c r="X124" s="11"/>
      <c r="Y124" s="231">
        <v>34</v>
      </c>
      <c r="Z124" s="231">
        <v>44</v>
      </c>
      <c r="AA124" s="231">
        <v>50</v>
      </c>
      <c r="AB124" s="231">
        <v>46</v>
      </c>
      <c r="AC124" s="143">
        <v>39</v>
      </c>
      <c r="AD124" s="231">
        <v>7</v>
      </c>
      <c r="AE124" s="231">
        <v>15</v>
      </c>
      <c r="AF124" s="240">
        <v>215</v>
      </c>
      <c r="AG124" s="231">
        <v>157</v>
      </c>
      <c r="AI124" s="11"/>
      <c r="AJ124" s="143">
        <v>12</v>
      </c>
      <c r="AK124" s="231">
        <v>7</v>
      </c>
      <c r="AL124" s="143">
        <v>50</v>
      </c>
      <c r="AM124" s="143">
        <v>9</v>
      </c>
      <c r="AN124" s="143">
        <v>36</v>
      </c>
      <c r="AO124" s="143">
        <v>21</v>
      </c>
      <c r="AP124" s="143">
        <v>23</v>
      </c>
      <c r="AQ124" s="240">
        <v>-246</v>
      </c>
      <c r="AR124" s="143">
        <v>144</v>
      </c>
      <c r="AT124" s="11"/>
      <c r="AU124" s="143">
        <v>5</v>
      </c>
      <c r="AV124" s="231">
        <v>18</v>
      </c>
      <c r="AW124" s="143">
        <v>46</v>
      </c>
      <c r="AX124" s="231">
        <v>9</v>
      </c>
      <c r="AY124" s="143">
        <v>35</v>
      </c>
      <c r="AZ124" s="143">
        <v>19</v>
      </c>
      <c r="BA124" s="143">
        <v>20</v>
      </c>
      <c r="BB124" s="240">
        <v>-126</v>
      </c>
      <c r="BC124" s="143">
        <v>98</v>
      </c>
      <c r="BE124" s="11"/>
      <c r="BF124" s="231">
        <v>29</v>
      </c>
      <c r="BG124" s="231">
        <v>122</v>
      </c>
      <c r="BH124" s="231">
        <v>39</v>
      </c>
      <c r="BI124" s="231">
        <v>36</v>
      </c>
      <c r="BJ124" s="231">
        <v>35</v>
      </c>
      <c r="BK124" s="231">
        <v>26</v>
      </c>
      <c r="BL124" s="231">
        <v>24</v>
      </c>
      <c r="BM124" s="240">
        <v>673</v>
      </c>
      <c r="BN124" s="231">
        <v>311</v>
      </c>
      <c r="BP124" s="11"/>
      <c r="BQ124" s="231">
        <v>14</v>
      </c>
      <c r="BR124" s="231">
        <v>79</v>
      </c>
      <c r="BS124" s="143">
        <v>7</v>
      </c>
      <c r="BT124" s="231">
        <v>21</v>
      </c>
      <c r="BU124" s="231">
        <v>19</v>
      </c>
      <c r="BV124" s="143">
        <v>26</v>
      </c>
      <c r="BW124" s="231">
        <v>1</v>
      </c>
      <c r="BX124" s="240">
        <v>304</v>
      </c>
      <c r="BY124" s="231">
        <v>101</v>
      </c>
      <c r="CA124" s="11"/>
      <c r="CB124" s="231">
        <v>29</v>
      </c>
      <c r="CC124" s="231">
        <v>62</v>
      </c>
      <c r="CD124" s="143">
        <v>15</v>
      </c>
      <c r="CE124" s="231">
        <v>23</v>
      </c>
      <c r="CF124" s="143">
        <v>24</v>
      </c>
      <c r="CG124" s="143">
        <v>1</v>
      </c>
      <c r="CH124" s="231">
        <v>20</v>
      </c>
      <c r="CI124" s="240">
        <v>-212</v>
      </c>
      <c r="CJ124" s="231">
        <v>94</v>
      </c>
      <c r="FX124" s="11"/>
      <c r="FY124" s="229"/>
      <c r="FZ124" s="229"/>
      <c r="GA124" s="229"/>
      <c r="GB124" s="229"/>
      <c r="GC124" s="229"/>
      <c r="GD124" s="229"/>
      <c r="GE124" s="229"/>
      <c r="GF124" s="240"/>
      <c r="GG124" s="236"/>
      <c r="GI124" s="11"/>
      <c r="GJ124" s="229"/>
      <c r="GK124" s="229"/>
      <c r="GL124" s="229"/>
      <c r="GM124" s="229"/>
      <c r="GN124" s="229"/>
      <c r="GO124" s="229"/>
      <c r="GP124" s="229"/>
      <c r="GQ124" s="240"/>
      <c r="GR124" s="229"/>
      <c r="GT124" s="11"/>
      <c r="GU124" s="229"/>
      <c r="GV124" s="229"/>
      <c r="GW124" s="229"/>
      <c r="GX124" s="229"/>
      <c r="GY124" s="229"/>
      <c r="GZ124" s="229"/>
      <c r="HA124" s="229"/>
      <c r="HB124" s="240"/>
      <c r="HC124" s="229"/>
      <c r="HE124" s="11"/>
      <c r="HF124" s="229"/>
      <c r="HG124" s="229"/>
      <c r="HH124" s="229"/>
      <c r="HI124" s="229"/>
      <c r="HJ124" s="229"/>
      <c r="HK124" s="229"/>
      <c r="HL124" s="229"/>
      <c r="HM124" s="240"/>
      <c r="HN124" s="229"/>
      <c r="HP124" s="11" t="s">
        <v>0</v>
      </c>
      <c r="HQ124" s="229"/>
      <c r="HR124" s="229"/>
      <c r="HS124" s="229"/>
      <c r="HT124" s="229"/>
      <c r="HU124" s="229"/>
      <c r="HV124" s="229"/>
      <c r="HW124" s="229"/>
      <c r="HX124" s="240"/>
      <c r="HY124" s="229"/>
      <c r="IA124" s="11"/>
      <c r="IB124" s="229"/>
      <c r="IC124" s="229"/>
      <c r="ID124" s="229"/>
      <c r="IE124" s="229"/>
      <c r="IF124" s="229"/>
      <c r="IG124" s="229"/>
      <c r="IH124" s="229"/>
      <c r="II124" s="240"/>
      <c r="IJ124" s="229"/>
      <c r="IL124" s="11"/>
      <c r="IM124" s="229"/>
      <c r="IN124" s="229"/>
      <c r="IO124" s="229"/>
      <c r="IP124" s="229"/>
      <c r="IQ124" s="229"/>
      <c r="IR124" s="229"/>
      <c r="IS124" s="229"/>
      <c r="IT124" s="240"/>
      <c r="IU124" s="229"/>
      <c r="IW124" s="11"/>
      <c r="IX124" s="229"/>
      <c r="IY124" s="229"/>
      <c r="IZ124" s="229"/>
      <c r="JA124" s="229"/>
      <c r="JB124" s="229"/>
      <c r="JC124" s="229"/>
      <c r="JD124" s="229"/>
      <c r="JE124" s="240"/>
      <c r="JF124" s="229"/>
    </row>
    <row r="125" spans="2:266" ht="15.75" thickBot="1" x14ac:dyDescent="0.3"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M125" s="11"/>
      <c r="N125" s="10"/>
      <c r="O125" s="10"/>
      <c r="P125" s="10"/>
      <c r="Q125" s="10"/>
      <c r="R125" s="10"/>
      <c r="S125" s="10"/>
      <c r="T125" s="10"/>
      <c r="U125" s="10"/>
      <c r="V125" s="9"/>
      <c r="X125" s="11"/>
      <c r="Y125" s="10"/>
      <c r="Z125" s="10"/>
      <c r="AA125" s="10"/>
      <c r="AB125" s="10"/>
      <c r="AC125" s="10"/>
      <c r="AD125" s="10"/>
      <c r="AE125" s="10"/>
      <c r="AF125" s="10"/>
      <c r="AG125" s="9"/>
      <c r="AI125" s="11"/>
      <c r="AJ125" s="10"/>
      <c r="AK125" s="10"/>
      <c r="AL125" s="10"/>
      <c r="AM125" s="10"/>
      <c r="AN125" s="10"/>
      <c r="AO125" s="10"/>
      <c r="AP125" s="10"/>
      <c r="AQ125" s="10"/>
      <c r="AR125" s="9"/>
      <c r="AT125" s="11"/>
      <c r="AU125" s="10"/>
      <c r="AV125" s="10"/>
      <c r="AW125" s="10"/>
      <c r="AX125" s="10"/>
      <c r="AY125" s="10"/>
      <c r="AZ125" s="10"/>
      <c r="BA125" s="10"/>
      <c r="BB125" s="10"/>
      <c r="BC125" s="9"/>
      <c r="BE125" s="11"/>
      <c r="BF125" s="10"/>
      <c r="BG125" s="10"/>
      <c r="BH125" s="10"/>
      <c r="BI125" s="10"/>
      <c r="BJ125" s="10"/>
      <c r="BK125" s="10"/>
      <c r="BL125" s="10"/>
      <c r="BM125" s="10"/>
      <c r="BN125" s="9"/>
      <c r="BP125" s="11"/>
      <c r="BQ125" s="10"/>
      <c r="BR125" s="10"/>
      <c r="BS125" s="10"/>
      <c r="BT125" s="10"/>
      <c r="BU125" s="10"/>
      <c r="BV125" s="10"/>
      <c r="BW125" s="10"/>
      <c r="BX125" s="10"/>
      <c r="BY125" s="9"/>
      <c r="CA125" s="11"/>
      <c r="CB125" s="10"/>
      <c r="CC125" s="10"/>
      <c r="CD125" s="10"/>
      <c r="CE125" s="10"/>
      <c r="CF125" s="10"/>
      <c r="CG125" s="10"/>
      <c r="CH125" s="10"/>
      <c r="CI125" s="10"/>
      <c r="CJ125" s="9"/>
      <c r="FX125" s="11"/>
      <c r="FY125" s="10"/>
      <c r="FZ125" s="10"/>
      <c r="GA125" s="10"/>
      <c r="GB125" s="10"/>
      <c r="GC125" s="10"/>
      <c r="GD125" s="10"/>
      <c r="GE125" s="10"/>
      <c r="GF125" s="10"/>
      <c r="GG125" s="9"/>
      <c r="GI125" s="11"/>
      <c r="GJ125" s="10"/>
      <c r="GK125" s="10"/>
      <c r="GL125" s="10"/>
      <c r="GM125" s="10"/>
      <c r="GN125" s="10"/>
      <c r="GO125" s="10"/>
      <c r="GP125" s="10"/>
      <c r="GQ125" s="10"/>
      <c r="GR125" s="9"/>
      <c r="GT125" s="11"/>
      <c r="GU125" s="10"/>
      <c r="GV125" s="10"/>
      <c r="GW125" s="10"/>
      <c r="GX125" s="10"/>
      <c r="GY125" s="10"/>
      <c r="GZ125" s="10"/>
      <c r="HA125" s="10"/>
      <c r="HB125" s="10"/>
      <c r="HC125" s="9"/>
      <c r="HE125" s="11"/>
      <c r="HF125" s="10"/>
      <c r="HG125" s="10"/>
      <c r="HH125" s="10"/>
      <c r="HI125" s="10"/>
      <c r="HJ125" s="10"/>
      <c r="HK125" s="10"/>
      <c r="HL125" s="10"/>
      <c r="HM125" s="10"/>
      <c r="HN125" s="9"/>
      <c r="HP125" s="11"/>
      <c r="HQ125" s="10"/>
      <c r="HR125" s="10"/>
      <c r="HS125" s="10"/>
      <c r="HT125" s="10"/>
      <c r="HU125" s="10"/>
      <c r="HV125" s="10"/>
      <c r="HW125" s="10"/>
      <c r="HX125" s="10"/>
      <c r="HY125" s="9"/>
      <c r="IA125" s="11"/>
      <c r="IB125" s="10"/>
      <c r="IC125" s="10"/>
      <c r="ID125" s="10"/>
      <c r="IE125" s="10"/>
      <c r="IF125" s="10"/>
      <c r="IG125" s="10"/>
      <c r="IH125" s="10"/>
      <c r="II125" s="10"/>
      <c r="IJ125" s="9"/>
      <c r="IL125" s="11"/>
      <c r="IM125" s="10"/>
      <c r="IN125" s="10"/>
      <c r="IO125" s="10"/>
      <c r="IP125" s="10"/>
      <c r="IQ125" s="10"/>
      <c r="IR125" s="10"/>
      <c r="IS125" s="10"/>
      <c r="IT125" s="10"/>
      <c r="IU125" s="9"/>
      <c r="IW125" s="11"/>
      <c r="IX125" s="10"/>
      <c r="IY125" s="10"/>
      <c r="IZ125" s="10"/>
      <c r="JA125" s="10"/>
      <c r="JB125" s="10"/>
      <c r="JC125" s="10"/>
      <c r="JD125" s="10"/>
      <c r="JE125" s="10"/>
      <c r="JF125" s="9"/>
    </row>
    <row r="126" spans="2:266" ht="15.75" thickBot="1" x14ac:dyDescent="0.3">
      <c r="B126" s="11"/>
      <c r="C126" s="27" t="s">
        <v>8</v>
      </c>
      <c r="D126" s="19" t="s">
        <v>7</v>
      </c>
      <c r="E126" s="18" t="s">
        <v>6</v>
      </c>
      <c r="F126" s="199" t="s">
        <v>31</v>
      </c>
      <c r="G126" s="17" t="s">
        <v>5</v>
      </c>
      <c r="H126" s="16" t="s">
        <v>4</v>
      </c>
      <c r="I126" s="14" t="s">
        <v>3</v>
      </c>
      <c r="J126" s="10"/>
      <c r="K126" s="228" t="s">
        <v>145</v>
      </c>
      <c r="M126" s="11"/>
      <c r="N126" s="21" t="s">
        <v>9</v>
      </c>
      <c r="O126" s="19" t="s">
        <v>7</v>
      </c>
      <c r="P126" s="18" t="s">
        <v>6</v>
      </c>
      <c r="Q126" s="199" t="s">
        <v>31</v>
      </c>
      <c r="R126" s="17" t="s">
        <v>5</v>
      </c>
      <c r="S126" s="16" t="s">
        <v>4</v>
      </c>
      <c r="T126" s="14" t="s">
        <v>3</v>
      </c>
      <c r="U126" s="10"/>
      <c r="V126" s="228" t="s">
        <v>146</v>
      </c>
      <c r="X126" s="11"/>
      <c r="Y126" s="21" t="s">
        <v>9</v>
      </c>
      <c r="Z126" s="27" t="s">
        <v>8</v>
      </c>
      <c r="AA126" s="18" t="s">
        <v>6</v>
      </c>
      <c r="AB126" s="199" t="s">
        <v>31</v>
      </c>
      <c r="AC126" s="17" t="s">
        <v>5</v>
      </c>
      <c r="AD126" s="16" t="s">
        <v>4</v>
      </c>
      <c r="AE126" s="14" t="s">
        <v>3</v>
      </c>
      <c r="AF126" s="10"/>
      <c r="AG126" s="228" t="s">
        <v>142</v>
      </c>
      <c r="AI126" s="11"/>
      <c r="AJ126" s="21" t="s">
        <v>9</v>
      </c>
      <c r="AK126" s="27" t="s">
        <v>8</v>
      </c>
      <c r="AL126" s="19" t="s">
        <v>7</v>
      </c>
      <c r="AM126" s="199" t="s">
        <v>31</v>
      </c>
      <c r="AN126" s="17" t="s">
        <v>5</v>
      </c>
      <c r="AO126" s="16" t="s">
        <v>4</v>
      </c>
      <c r="AP126" s="14" t="s">
        <v>3</v>
      </c>
      <c r="AQ126" s="10"/>
      <c r="AR126" s="228" t="s">
        <v>142</v>
      </c>
      <c r="AT126" s="11"/>
      <c r="AU126" s="21" t="s">
        <v>9</v>
      </c>
      <c r="AV126" s="27" t="s">
        <v>8</v>
      </c>
      <c r="AW126" s="19" t="s">
        <v>7</v>
      </c>
      <c r="AX126" s="18" t="s">
        <v>6</v>
      </c>
      <c r="AY126" s="17" t="s">
        <v>5</v>
      </c>
      <c r="AZ126" s="16" t="s">
        <v>4</v>
      </c>
      <c r="BA126" s="14" t="s">
        <v>3</v>
      </c>
      <c r="BB126" s="10"/>
      <c r="BC126" s="228" t="s">
        <v>148</v>
      </c>
      <c r="BE126" s="11"/>
      <c r="BF126" s="21" t="s">
        <v>9</v>
      </c>
      <c r="BG126" s="27" t="s">
        <v>8</v>
      </c>
      <c r="BH126" s="19" t="s">
        <v>7</v>
      </c>
      <c r="BI126" s="18" t="s">
        <v>6</v>
      </c>
      <c r="BJ126" s="199" t="s">
        <v>31</v>
      </c>
      <c r="BK126" s="16" t="s">
        <v>4</v>
      </c>
      <c r="BL126" s="14" t="s">
        <v>3</v>
      </c>
      <c r="BM126" s="10"/>
      <c r="BN126" s="228" t="s">
        <v>151</v>
      </c>
      <c r="BP126" s="11"/>
      <c r="BQ126" s="21" t="s">
        <v>9</v>
      </c>
      <c r="BR126" s="27" t="s">
        <v>8</v>
      </c>
      <c r="BS126" s="19" t="s">
        <v>7</v>
      </c>
      <c r="BT126" s="18" t="s">
        <v>6</v>
      </c>
      <c r="BU126" s="199" t="s">
        <v>31</v>
      </c>
      <c r="BV126" s="17" t="s">
        <v>5</v>
      </c>
      <c r="BW126" s="14" t="s">
        <v>3</v>
      </c>
      <c r="BX126" s="10"/>
      <c r="BY126" s="228" t="s">
        <v>148</v>
      </c>
      <c r="CA126" s="11"/>
      <c r="CB126" s="21" t="s">
        <v>9</v>
      </c>
      <c r="CC126" s="27" t="s">
        <v>8</v>
      </c>
      <c r="CD126" s="19" t="s">
        <v>7</v>
      </c>
      <c r="CE126" s="18" t="s">
        <v>6</v>
      </c>
      <c r="CF126" s="17" t="s">
        <v>5</v>
      </c>
      <c r="CG126" s="16" t="s">
        <v>4</v>
      </c>
      <c r="CH126" s="199" t="s">
        <v>31</v>
      </c>
      <c r="CI126" s="10"/>
      <c r="CJ126" s="228" t="s">
        <v>145</v>
      </c>
      <c r="FX126" s="11"/>
      <c r="FY126" s="27" t="s">
        <v>8</v>
      </c>
      <c r="FZ126" s="19" t="s">
        <v>7</v>
      </c>
      <c r="GA126" s="18" t="s">
        <v>6</v>
      </c>
      <c r="GB126" s="199" t="s">
        <v>31</v>
      </c>
      <c r="GC126" s="17" t="s">
        <v>5</v>
      </c>
      <c r="GD126" s="16" t="s">
        <v>4</v>
      </c>
      <c r="GE126" s="14" t="s">
        <v>3</v>
      </c>
      <c r="GF126" s="10"/>
      <c r="GG126" s="248"/>
      <c r="GI126" s="11"/>
      <c r="GJ126" s="21" t="s">
        <v>9</v>
      </c>
      <c r="GK126" s="19" t="s">
        <v>7</v>
      </c>
      <c r="GL126" s="18" t="s">
        <v>6</v>
      </c>
      <c r="GM126" s="199" t="s">
        <v>31</v>
      </c>
      <c r="GN126" s="17" t="s">
        <v>5</v>
      </c>
      <c r="GO126" s="16" t="s">
        <v>4</v>
      </c>
      <c r="GP126" s="14" t="s">
        <v>3</v>
      </c>
      <c r="GQ126" s="10"/>
      <c r="GR126" s="248"/>
      <c r="GT126" s="11"/>
      <c r="GU126" s="21" t="s">
        <v>9</v>
      </c>
      <c r="GV126" s="27" t="s">
        <v>8</v>
      </c>
      <c r="GW126" s="18" t="s">
        <v>6</v>
      </c>
      <c r="GX126" s="199" t="s">
        <v>31</v>
      </c>
      <c r="GY126" s="17" t="s">
        <v>5</v>
      </c>
      <c r="GZ126" s="16" t="s">
        <v>4</v>
      </c>
      <c r="HA126" s="14" t="s">
        <v>3</v>
      </c>
      <c r="HB126" s="10"/>
      <c r="HC126" s="248"/>
      <c r="HE126" s="11"/>
      <c r="HF126" s="21" t="s">
        <v>9</v>
      </c>
      <c r="HG126" s="27" t="s">
        <v>8</v>
      </c>
      <c r="HH126" s="19" t="s">
        <v>7</v>
      </c>
      <c r="HI126" s="199" t="s">
        <v>31</v>
      </c>
      <c r="HJ126" s="17" t="s">
        <v>5</v>
      </c>
      <c r="HK126" s="16" t="s">
        <v>4</v>
      </c>
      <c r="HL126" s="14" t="s">
        <v>3</v>
      </c>
      <c r="HM126" s="10"/>
      <c r="HN126" s="248"/>
      <c r="HP126" s="11"/>
      <c r="HQ126" s="21" t="s">
        <v>9</v>
      </c>
      <c r="HR126" s="27" t="s">
        <v>8</v>
      </c>
      <c r="HS126" s="19" t="s">
        <v>7</v>
      </c>
      <c r="HT126" s="18" t="s">
        <v>6</v>
      </c>
      <c r="HU126" s="17" t="s">
        <v>5</v>
      </c>
      <c r="HV126" s="16" t="s">
        <v>4</v>
      </c>
      <c r="HW126" s="14" t="s">
        <v>3</v>
      </c>
      <c r="HX126" s="10"/>
      <c r="HY126" s="248"/>
      <c r="IA126" s="11"/>
      <c r="IB126" s="21" t="s">
        <v>9</v>
      </c>
      <c r="IC126" s="27" t="s">
        <v>8</v>
      </c>
      <c r="ID126" s="19" t="s">
        <v>7</v>
      </c>
      <c r="IE126" s="18" t="s">
        <v>6</v>
      </c>
      <c r="IF126" s="199" t="s">
        <v>31</v>
      </c>
      <c r="IG126" s="16" t="s">
        <v>4</v>
      </c>
      <c r="IH126" s="14" t="s">
        <v>3</v>
      </c>
      <c r="II126" s="10"/>
      <c r="IJ126" s="248"/>
      <c r="IL126" s="11"/>
      <c r="IM126" s="21" t="s">
        <v>9</v>
      </c>
      <c r="IN126" s="27" t="s">
        <v>8</v>
      </c>
      <c r="IO126" s="19" t="s">
        <v>7</v>
      </c>
      <c r="IP126" s="18" t="s">
        <v>6</v>
      </c>
      <c r="IQ126" s="199" t="s">
        <v>31</v>
      </c>
      <c r="IR126" s="17" t="s">
        <v>5</v>
      </c>
      <c r="IS126" s="14" t="s">
        <v>3</v>
      </c>
      <c r="IT126" s="10"/>
      <c r="IU126" s="248"/>
      <c r="IW126" s="11"/>
      <c r="IX126" s="21" t="s">
        <v>9</v>
      </c>
      <c r="IY126" s="27" t="s">
        <v>8</v>
      </c>
      <c r="IZ126" s="19" t="s">
        <v>7</v>
      </c>
      <c r="JA126" s="18" t="s">
        <v>6</v>
      </c>
      <c r="JB126" s="17" t="s">
        <v>5</v>
      </c>
      <c r="JC126" s="16" t="s">
        <v>4</v>
      </c>
      <c r="JD126" s="199" t="s">
        <v>31</v>
      </c>
      <c r="JE126" s="10"/>
      <c r="JF126" s="248"/>
    </row>
    <row r="127" spans="2:266" ht="15.75" thickBot="1" x14ac:dyDescent="0.3">
      <c r="B127" s="22" t="s">
        <v>240</v>
      </c>
      <c r="C127" s="146" t="s">
        <v>9</v>
      </c>
      <c r="D127" s="146" t="s">
        <v>9</v>
      </c>
      <c r="E127" s="146" t="s">
        <v>9</v>
      </c>
      <c r="F127" s="146" t="s">
        <v>9</v>
      </c>
      <c r="G127" s="146" t="s">
        <v>9</v>
      </c>
      <c r="H127" s="146" t="s">
        <v>9</v>
      </c>
      <c r="I127" s="146" t="s">
        <v>9</v>
      </c>
      <c r="J127" s="10"/>
      <c r="K127" s="234" t="s">
        <v>9</v>
      </c>
      <c r="M127" s="22" t="s">
        <v>240</v>
      </c>
      <c r="N127" s="145" t="s">
        <v>8</v>
      </c>
      <c r="O127" s="145" t="s">
        <v>8</v>
      </c>
      <c r="P127" s="145" t="s">
        <v>8</v>
      </c>
      <c r="Q127" s="145" t="s">
        <v>8</v>
      </c>
      <c r="R127" s="145" t="s">
        <v>8</v>
      </c>
      <c r="S127" s="145" t="s">
        <v>8</v>
      </c>
      <c r="T127" s="145" t="s">
        <v>8</v>
      </c>
      <c r="U127" s="10"/>
      <c r="V127" s="145" t="s">
        <v>8</v>
      </c>
      <c r="X127" s="22" t="s">
        <v>240</v>
      </c>
      <c r="Y127" s="149" t="s">
        <v>7</v>
      </c>
      <c r="Z127" s="149" t="s">
        <v>7</v>
      </c>
      <c r="AA127" s="149" t="s">
        <v>7</v>
      </c>
      <c r="AB127" s="149" t="s">
        <v>7</v>
      </c>
      <c r="AC127" s="149" t="s">
        <v>7</v>
      </c>
      <c r="AD127" s="149" t="s">
        <v>7</v>
      </c>
      <c r="AE127" s="144" t="s">
        <v>7</v>
      </c>
      <c r="AF127" s="10"/>
      <c r="AG127" s="144" t="s">
        <v>7</v>
      </c>
      <c r="AI127" s="22" t="s">
        <v>240</v>
      </c>
      <c r="AJ127" s="195" t="s">
        <v>6</v>
      </c>
      <c r="AK127" s="195" t="s">
        <v>6</v>
      </c>
      <c r="AL127" s="195" t="s">
        <v>6</v>
      </c>
      <c r="AM127" s="195" t="s">
        <v>6</v>
      </c>
      <c r="AN127" s="195" t="s">
        <v>6</v>
      </c>
      <c r="AO127" s="195" t="s">
        <v>6</v>
      </c>
      <c r="AP127" s="195" t="s">
        <v>6</v>
      </c>
      <c r="AQ127" s="10"/>
      <c r="AR127" s="195" t="s">
        <v>6</v>
      </c>
      <c r="AT127" s="22" t="s">
        <v>240</v>
      </c>
      <c r="AU127" s="197" t="s">
        <v>31</v>
      </c>
      <c r="AV127" s="197" t="s">
        <v>31</v>
      </c>
      <c r="AW127" s="197" t="s">
        <v>31</v>
      </c>
      <c r="AX127" s="197" t="s">
        <v>31</v>
      </c>
      <c r="AY127" s="197" t="s">
        <v>31</v>
      </c>
      <c r="AZ127" s="197" t="s">
        <v>31</v>
      </c>
      <c r="BA127" s="197" t="s">
        <v>31</v>
      </c>
      <c r="BB127" s="10"/>
      <c r="BC127" s="197" t="s">
        <v>31</v>
      </c>
      <c r="BE127" s="22" t="s">
        <v>240</v>
      </c>
      <c r="BF127" s="155" t="s">
        <v>134</v>
      </c>
      <c r="BG127" s="155" t="s">
        <v>134</v>
      </c>
      <c r="BH127" s="155" t="s">
        <v>134</v>
      </c>
      <c r="BI127" s="155" t="s">
        <v>134</v>
      </c>
      <c r="BJ127" s="155" t="s">
        <v>134</v>
      </c>
      <c r="BK127" s="155" t="s">
        <v>134</v>
      </c>
      <c r="BL127" s="155" t="s">
        <v>134</v>
      </c>
      <c r="BM127" s="10"/>
      <c r="BN127" s="155" t="s">
        <v>134</v>
      </c>
      <c r="BP127" s="22" t="s">
        <v>240</v>
      </c>
      <c r="BQ127" s="150" t="s">
        <v>4</v>
      </c>
      <c r="BR127" s="150" t="s">
        <v>4</v>
      </c>
      <c r="BS127" s="150" t="s">
        <v>4</v>
      </c>
      <c r="BT127" s="150" t="s">
        <v>4</v>
      </c>
      <c r="BU127" s="150" t="s">
        <v>4</v>
      </c>
      <c r="BV127" s="150" t="s">
        <v>4</v>
      </c>
      <c r="BW127" s="150" t="s">
        <v>4</v>
      </c>
      <c r="BX127" s="10"/>
      <c r="BY127" s="150" t="s">
        <v>4</v>
      </c>
      <c r="CA127" s="22" t="s">
        <v>240</v>
      </c>
      <c r="CB127" s="177" t="s">
        <v>3</v>
      </c>
      <c r="CC127" s="177" t="s">
        <v>3</v>
      </c>
      <c r="CD127" s="177" t="s">
        <v>3</v>
      </c>
      <c r="CE127" s="177" t="s">
        <v>3</v>
      </c>
      <c r="CF127" s="177" t="s">
        <v>3</v>
      </c>
      <c r="CG127" s="177" t="s">
        <v>3</v>
      </c>
      <c r="CH127" s="177" t="s">
        <v>3</v>
      </c>
      <c r="CI127" s="10"/>
      <c r="CJ127" s="177" t="s">
        <v>3</v>
      </c>
      <c r="FX127" s="22" t="s">
        <v>11</v>
      </c>
      <c r="FY127" s="146" t="s">
        <v>9</v>
      </c>
      <c r="FZ127" s="146" t="s">
        <v>9</v>
      </c>
      <c r="GA127" s="146" t="s">
        <v>9</v>
      </c>
      <c r="GB127" s="146" t="s">
        <v>9</v>
      </c>
      <c r="GC127" s="146" t="s">
        <v>9</v>
      </c>
      <c r="GD127" s="146" t="s">
        <v>9</v>
      </c>
      <c r="GE127" s="146" t="s">
        <v>9</v>
      </c>
      <c r="GF127" s="10"/>
      <c r="GG127" s="234" t="s">
        <v>9</v>
      </c>
      <c r="GI127" s="22" t="s">
        <v>11</v>
      </c>
      <c r="GJ127" s="145" t="s">
        <v>8</v>
      </c>
      <c r="GK127" s="145" t="s">
        <v>8</v>
      </c>
      <c r="GL127" s="145" t="s">
        <v>8</v>
      </c>
      <c r="GM127" s="145" t="s">
        <v>8</v>
      </c>
      <c r="GN127" s="145" t="s">
        <v>8</v>
      </c>
      <c r="GO127" s="145" t="s">
        <v>8</v>
      </c>
      <c r="GP127" s="145" t="s">
        <v>8</v>
      </c>
      <c r="GQ127" s="10"/>
      <c r="GR127" s="145" t="s">
        <v>8</v>
      </c>
      <c r="GT127" s="22" t="s">
        <v>11</v>
      </c>
      <c r="GU127" s="149" t="s">
        <v>7</v>
      </c>
      <c r="GV127" s="149" t="s">
        <v>7</v>
      </c>
      <c r="GW127" s="149" t="s">
        <v>7</v>
      </c>
      <c r="GX127" s="149" t="s">
        <v>7</v>
      </c>
      <c r="GY127" s="149" t="s">
        <v>7</v>
      </c>
      <c r="GZ127" s="149" t="s">
        <v>7</v>
      </c>
      <c r="HA127" s="144" t="s">
        <v>7</v>
      </c>
      <c r="HB127" s="10"/>
      <c r="HC127" s="144" t="s">
        <v>7</v>
      </c>
      <c r="HE127" s="22" t="s">
        <v>11</v>
      </c>
      <c r="HF127" s="195" t="s">
        <v>6</v>
      </c>
      <c r="HG127" s="195" t="s">
        <v>6</v>
      </c>
      <c r="HH127" s="195" t="s">
        <v>6</v>
      </c>
      <c r="HI127" s="195" t="s">
        <v>6</v>
      </c>
      <c r="HJ127" s="195" t="s">
        <v>6</v>
      </c>
      <c r="HK127" s="195" t="s">
        <v>6</v>
      </c>
      <c r="HL127" s="195" t="s">
        <v>6</v>
      </c>
      <c r="HM127" s="10"/>
      <c r="HN127" s="195" t="s">
        <v>6</v>
      </c>
      <c r="HP127" s="22" t="s">
        <v>11</v>
      </c>
      <c r="HQ127" s="197" t="s">
        <v>31</v>
      </c>
      <c r="HR127" s="197" t="s">
        <v>31</v>
      </c>
      <c r="HS127" s="197" t="s">
        <v>31</v>
      </c>
      <c r="HT127" s="197" t="s">
        <v>31</v>
      </c>
      <c r="HU127" s="197" t="s">
        <v>31</v>
      </c>
      <c r="HV127" s="197" t="s">
        <v>31</v>
      </c>
      <c r="HW127" s="197" t="s">
        <v>31</v>
      </c>
      <c r="HX127" s="10"/>
      <c r="HY127" s="197" t="s">
        <v>31</v>
      </c>
      <c r="IA127" s="22" t="s">
        <v>11</v>
      </c>
      <c r="IB127" s="155" t="s">
        <v>134</v>
      </c>
      <c r="IC127" s="155" t="s">
        <v>134</v>
      </c>
      <c r="ID127" s="155" t="s">
        <v>134</v>
      </c>
      <c r="IE127" s="155" t="s">
        <v>134</v>
      </c>
      <c r="IF127" s="155" t="s">
        <v>134</v>
      </c>
      <c r="IG127" s="155" t="s">
        <v>134</v>
      </c>
      <c r="IH127" s="155" t="s">
        <v>134</v>
      </c>
      <c r="II127" s="10"/>
      <c r="IJ127" s="155" t="s">
        <v>134</v>
      </c>
      <c r="IL127" s="22" t="s">
        <v>11</v>
      </c>
      <c r="IM127" s="150" t="s">
        <v>4</v>
      </c>
      <c r="IN127" s="150" t="s">
        <v>4</v>
      </c>
      <c r="IO127" s="150" t="s">
        <v>4</v>
      </c>
      <c r="IP127" s="150" t="s">
        <v>4</v>
      </c>
      <c r="IQ127" s="150" t="s">
        <v>4</v>
      </c>
      <c r="IR127" s="150" t="s">
        <v>4</v>
      </c>
      <c r="IS127" s="150" t="s">
        <v>4</v>
      </c>
      <c r="IT127" s="10"/>
      <c r="IU127" s="150" t="s">
        <v>4</v>
      </c>
      <c r="IW127" s="22" t="s">
        <v>11</v>
      </c>
      <c r="IX127" s="177" t="s">
        <v>3</v>
      </c>
      <c r="IY127" s="177" t="s">
        <v>3</v>
      </c>
      <c r="IZ127" s="177" t="s">
        <v>3</v>
      </c>
      <c r="JA127" s="177" t="s">
        <v>3</v>
      </c>
      <c r="JB127" s="177" t="s">
        <v>3</v>
      </c>
      <c r="JC127" s="177" t="s">
        <v>3</v>
      </c>
      <c r="JD127" s="177" t="s">
        <v>3</v>
      </c>
      <c r="JE127" s="10"/>
      <c r="JF127" s="177" t="s">
        <v>3</v>
      </c>
    </row>
    <row r="128" spans="2:266" ht="15.75" thickBot="1" x14ac:dyDescent="0.3">
      <c r="B128" s="11"/>
      <c r="C128" s="231">
        <v>10</v>
      </c>
      <c r="D128" s="143">
        <v>45</v>
      </c>
      <c r="E128" s="231">
        <v>2</v>
      </c>
      <c r="F128" s="231">
        <v>1</v>
      </c>
      <c r="G128" s="143">
        <v>50</v>
      </c>
      <c r="H128" s="143">
        <v>28</v>
      </c>
      <c r="I128" s="143">
        <v>35</v>
      </c>
      <c r="J128" s="240">
        <v>-469</v>
      </c>
      <c r="K128" s="237">
        <v>145</v>
      </c>
      <c r="M128" s="11"/>
      <c r="N128" s="143">
        <v>10</v>
      </c>
      <c r="O128" s="143">
        <v>41</v>
      </c>
      <c r="P128" s="143">
        <v>6</v>
      </c>
      <c r="Q128" s="143">
        <v>8</v>
      </c>
      <c r="R128" s="143">
        <v>159</v>
      </c>
      <c r="S128" s="143">
        <v>88</v>
      </c>
      <c r="T128" s="143">
        <v>51</v>
      </c>
      <c r="U128" s="240">
        <v>-122</v>
      </c>
      <c r="V128" s="143">
        <v>363</v>
      </c>
      <c r="X128" s="11"/>
      <c r="Y128" s="231">
        <v>45</v>
      </c>
      <c r="Z128" s="231">
        <v>41</v>
      </c>
      <c r="AA128" s="231">
        <v>47</v>
      </c>
      <c r="AB128" s="231">
        <v>52</v>
      </c>
      <c r="AC128" s="143">
        <v>88</v>
      </c>
      <c r="AD128" s="231">
        <v>8</v>
      </c>
      <c r="AE128" s="231">
        <v>21</v>
      </c>
      <c r="AF128" s="240">
        <v>-212</v>
      </c>
      <c r="AG128" s="231">
        <v>126</v>
      </c>
      <c r="AI128" s="11"/>
      <c r="AJ128" s="143">
        <v>2</v>
      </c>
      <c r="AK128" s="231">
        <v>6</v>
      </c>
      <c r="AL128" s="143">
        <v>47</v>
      </c>
      <c r="AM128" s="143">
        <v>1</v>
      </c>
      <c r="AN128" s="143">
        <v>50</v>
      </c>
      <c r="AO128" s="143">
        <v>28</v>
      </c>
      <c r="AP128" s="143">
        <v>19</v>
      </c>
      <c r="AQ128" s="240">
        <v>6</v>
      </c>
      <c r="AR128" s="143">
        <v>141</v>
      </c>
      <c r="AT128" s="11"/>
      <c r="AU128" s="143">
        <v>1</v>
      </c>
      <c r="AV128" s="231">
        <v>8</v>
      </c>
      <c r="AW128" s="143">
        <v>52</v>
      </c>
      <c r="AX128" s="231">
        <v>1</v>
      </c>
      <c r="AY128" s="143">
        <v>55</v>
      </c>
      <c r="AZ128" s="143">
        <v>31</v>
      </c>
      <c r="BA128" s="143">
        <v>21</v>
      </c>
      <c r="BB128" s="240">
        <v>-227</v>
      </c>
      <c r="BC128" s="143">
        <v>165</v>
      </c>
      <c r="BE128" s="11"/>
      <c r="BF128" s="231">
        <v>50</v>
      </c>
      <c r="BG128" s="231">
        <v>159</v>
      </c>
      <c r="BH128" s="231">
        <v>88</v>
      </c>
      <c r="BI128" s="231">
        <v>50</v>
      </c>
      <c r="BJ128" s="231">
        <v>55</v>
      </c>
      <c r="BK128" s="231">
        <v>36</v>
      </c>
      <c r="BL128" s="231">
        <v>49</v>
      </c>
      <c r="BM128" s="240">
        <v>894</v>
      </c>
      <c r="BN128" s="231">
        <v>487</v>
      </c>
      <c r="BP128" s="11"/>
      <c r="BQ128" s="231">
        <v>28</v>
      </c>
      <c r="BR128" s="231">
        <v>88</v>
      </c>
      <c r="BS128" s="143">
        <v>8</v>
      </c>
      <c r="BT128" s="231">
        <v>28</v>
      </c>
      <c r="BU128" s="231">
        <v>31</v>
      </c>
      <c r="BV128" s="143">
        <v>36</v>
      </c>
      <c r="BW128" s="231">
        <v>15</v>
      </c>
      <c r="BX128" s="240">
        <v>463</v>
      </c>
      <c r="BY128" s="231">
        <v>146</v>
      </c>
      <c r="CA128" s="11"/>
      <c r="CB128" s="231">
        <v>35</v>
      </c>
      <c r="CC128" s="231">
        <v>51</v>
      </c>
      <c r="CD128" s="143">
        <v>21</v>
      </c>
      <c r="CE128" s="231">
        <v>19</v>
      </c>
      <c r="CF128" s="143">
        <v>49</v>
      </c>
      <c r="CG128" s="143">
        <v>15</v>
      </c>
      <c r="CH128" s="231">
        <v>21</v>
      </c>
      <c r="CI128" s="240">
        <v>-333</v>
      </c>
      <c r="CJ128" s="231">
        <v>41</v>
      </c>
      <c r="FX128" s="11"/>
      <c r="FY128" s="229"/>
      <c r="FZ128" s="229"/>
      <c r="GA128" s="229"/>
      <c r="GB128" s="229"/>
      <c r="GC128" s="229"/>
      <c r="GD128" s="229"/>
      <c r="GE128" s="229"/>
      <c r="GF128" s="240"/>
      <c r="GG128" s="236"/>
      <c r="GI128" s="11"/>
      <c r="GJ128" s="229"/>
      <c r="GK128" s="229"/>
      <c r="GL128" s="229"/>
      <c r="GM128" s="229"/>
      <c r="GN128" s="229"/>
      <c r="GO128" s="229"/>
      <c r="GP128" s="229"/>
      <c r="GQ128" s="240"/>
      <c r="GR128" s="229"/>
      <c r="GT128" s="11"/>
      <c r="GU128" s="229"/>
      <c r="GV128" s="229"/>
      <c r="GW128" s="229"/>
      <c r="GX128" s="229"/>
      <c r="GY128" s="229"/>
      <c r="GZ128" s="229"/>
      <c r="HA128" s="229"/>
      <c r="HB128" s="240"/>
      <c r="HC128" s="229"/>
      <c r="HE128" s="11"/>
      <c r="HF128" s="229"/>
      <c r="HG128" s="229"/>
      <c r="HH128" s="229"/>
      <c r="HI128" s="229"/>
      <c r="HJ128" s="229"/>
      <c r="HK128" s="229"/>
      <c r="HL128" s="229"/>
      <c r="HM128" s="240"/>
      <c r="HN128" s="229"/>
      <c r="HP128" s="11" t="s">
        <v>0</v>
      </c>
      <c r="HQ128" s="229"/>
      <c r="HR128" s="229"/>
      <c r="HS128" s="229"/>
      <c r="HT128" s="229"/>
      <c r="HU128" s="229"/>
      <c r="HV128" s="229"/>
      <c r="HW128" s="229"/>
      <c r="HX128" s="240"/>
      <c r="HY128" s="229"/>
      <c r="IA128" s="11"/>
      <c r="IB128" s="229"/>
      <c r="IC128" s="229"/>
      <c r="ID128" s="229"/>
      <c r="IE128" s="229"/>
      <c r="IF128" s="229"/>
      <c r="IG128" s="229"/>
      <c r="IH128" s="229"/>
      <c r="II128" s="240"/>
      <c r="IJ128" s="229"/>
      <c r="IL128" s="11"/>
      <c r="IM128" s="229"/>
      <c r="IN128" s="229"/>
      <c r="IO128" s="229"/>
      <c r="IP128" s="229"/>
      <c r="IQ128" s="229"/>
      <c r="IR128" s="229"/>
      <c r="IS128" s="229"/>
      <c r="IT128" s="240"/>
      <c r="IU128" s="229"/>
      <c r="IW128" s="11"/>
      <c r="IX128" s="229"/>
      <c r="IY128" s="229"/>
      <c r="IZ128" s="229"/>
      <c r="JA128" s="229"/>
      <c r="JB128" s="229"/>
      <c r="JC128" s="229"/>
      <c r="JD128" s="229"/>
      <c r="JE128" s="240"/>
      <c r="JF128" s="229"/>
    </row>
    <row r="129" spans="2:266" ht="15.75" thickBot="1" x14ac:dyDescent="0.3"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M129" s="11"/>
      <c r="N129" s="10"/>
      <c r="O129" s="10"/>
      <c r="P129" s="10"/>
      <c r="Q129" s="10"/>
      <c r="R129" s="10"/>
      <c r="S129" s="10"/>
      <c r="T129" s="10"/>
      <c r="U129" s="10"/>
      <c r="V129" s="9"/>
      <c r="X129" s="11"/>
      <c r="Y129" s="10"/>
      <c r="Z129" s="10"/>
      <c r="AA129" s="10"/>
      <c r="AB129" s="10"/>
      <c r="AC129" s="10"/>
      <c r="AD129" s="10"/>
      <c r="AE129" s="10"/>
      <c r="AF129" s="10"/>
      <c r="AG129" s="9"/>
      <c r="AI129" s="11"/>
      <c r="AJ129" s="10"/>
      <c r="AK129" s="10"/>
      <c r="AL129" s="10"/>
      <c r="AM129" s="10"/>
      <c r="AN129" s="10"/>
      <c r="AO129" s="10"/>
      <c r="AP129" s="10"/>
      <c r="AQ129" s="10"/>
      <c r="AR129" s="9"/>
      <c r="AT129" s="11"/>
      <c r="AU129" s="10"/>
      <c r="AV129" s="10"/>
      <c r="AW129" s="10"/>
      <c r="AX129" s="10"/>
      <c r="AY129" s="10"/>
      <c r="AZ129" s="10"/>
      <c r="BA129" s="10"/>
      <c r="BB129" s="10"/>
      <c r="BC129" s="9"/>
      <c r="BE129" s="11"/>
      <c r="BF129" s="10"/>
      <c r="BG129" s="10"/>
      <c r="BH129" s="10"/>
      <c r="BI129" s="10"/>
      <c r="BJ129" s="10"/>
      <c r="BK129" s="10"/>
      <c r="BL129" s="10"/>
      <c r="BM129" s="10"/>
      <c r="BN129" s="9"/>
      <c r="BP129" s="11"/>
      <c r="BQ129" s="10"/>
      <c r="BR129" s="10"/>
      <c r="BS129" s="10"/>
      <c r="BT129" s="10"/>
      <c r="BU129" s="10"/>
      <c r="BV129" s="10"/>
      <c r="BW129" s="10"/>
      <c r="BX129" s="10"/>
      <c r="BY129" s="9"/>
      <c r="CA129" s="11"/>
      <c r="CB129" s="10"/>
      <c r="CC129" s="10"/>
      <c r="CD129" s="10"/>
      <c r="CE129" s="10"/>
      <c r="CF129" s="10"/>
      <c r="CG129" s="10"/>
      <c r="CH129" s="10"/>
      <c r="CI129" s="10"/>
      <c r="CJ129" s="9"/>
      <c r="FX129" s="11"/>
      <c r="FY129" s="10"/>
      <c r="FZ129" s="10"/>
      <c r="GA129" s="10"/>
      <c r="GB129" s="10"/>
      <c r="GC129" s="10"/>
      <c r="GD129" s="10"/>
      <c r="GE129" s="10"/>
      <c r="GF129" s="10"/>
      <c r="GG129" s="9"/>
      <c r="GI129" s="11"/>
      <c r="GJ129" s="10"/>
      <c r="GK129" s="10"/>
      <c r="GL129" s="10"/>
      <c r="GM129" s="10"/>
      <c r="GN129" s="10"/>
      <c r="GO129" s="10"/>
      <c r="GP129" s="10"/>
      <c r="GQ129" s="10"/>
      <c r="GR129" s="9"/>
      <c r="GT129" s="11"/>
      <c r="GU129" s="10"/>
      <c r="GV129" s="10"/>
      <c r="GW129" s="10"/>
      <c r="GX129" s="10"/>
      <c r="GY129" s="10"/>
      <c r="GZ129" s="10"/>
      <c r="HA129" s="10"/>
      <c r="HB129" s="10"/>
      <c r="HC129" s="9"/>
      <c r="HE129" s="11"/>
      <c r="HF129" s="10"/>
      <c r="HG129" s="10"/>
      <c r="HH129" s="10"/>
      <c r="HI129" s="10"/>
      <c r="HJ129" s="10"/>
      <c r="HK129" s="10"/>
      <c r="HL129" s="10"/>
      <c r="HM129" s="10"/>
      <c r="HN129" s="9"/>
      <c r="HP129" s="11"/>
      <c r="HQ129" s="10"/>
      <c r="HR129" s="10"/>
      <c r="HS129" s="10"/>
      <c r="HT129" s="10"/>
      <c r="HU129" s="10"/>
      <c r="HV129" s="10"/>
      <c r="HW129" s="10"/>
      <c r="HX129" s="10"/>
      <c r="HY129" s="9"/>
      <c r="IA129" s="11"/>
      <c r="IB129" s="10"/>
      <c r="IC129" s="10"/>
      <c r="ID129" s="10"/>
      <c r="IE129" s="10"/>
      <c r="IF129" s="10"/>
      <c r="IG129" s="10"/>
      <c r="IH129" s="10"/>
      <c r="II129" s="10"/>
      <c r="IJ129" s="9"/>
      <c r="IL129" s="11"/>
      <c r="IM129" s="10"/>
      <c r="IN129" s="10"/>
      <c r="IO129" s="10"/>
      <c r="IP129" s="10"/>
      <c r="IQ129" s="10"/>
      <c r="IR129" s="10"/>
      <c r="IS129" s="10"/>
      <c r="IT129" s="10"/>
      <c r="IU129" s="9"/>
      <c r="IW129" s="11"/>
      <c r="IX129" s="10"/>
      <c r="IY129" s="10"/>
      <c r="IZ129" s="10"/>
      <c r="JA129" s="10"/>
      <c r="JB129" s="10"/>
      <c r="JC129" s="10"/>
      <c r="JD129" s="10"/>
      <c r="JE129" s="10"/>
      <c r="JF129" s="9"/>
    </row>
    <row r="130" spans="2:266" ht="15.75" thickBot="1" x14ac:dyDescent="0.3">
      <c r="B130" s="11"/>
      <c r="C130" s="27" t="s">
        <v>8</v>
      </c>
      <c r="D130" s="19" t="s">
        <v>7</v>
      </c>
      <c r="E130" s="18" t="s">
        <v>6</v>
      </c>
      <c r="F130" s="199" t="s">
        <v>31</v>
      </c>
      <c r="G130" s="17" t="s">
        <v>5</v>
      </c>
      <c r="H130" s="16" t="s">
        <v>4</v>
      </c>
      <c r="I130" s="14" t="s">
        <v>3</v>
      </c>
      <c r="J130" s="10"/>
      <c r="K130" s="228" t="s">
        <v>142</v>
      </c>
      <c r="M130" s="11"/>
      <c r="N130" s="21" t="s">
        <v>9</v>
      </c>
      <c r="O130" s="19" t="s">
        <v>7</v>
      </c>
      <c r="P130" s="18" t="s">
        <v>6</v>
      </c>
      <c r="Q130" s="199" t="s">
        <v>31</v>
      </c>
      <c r="R130" s="17" t="s">
        <v>5</v>
      </c>
      <c r="S130" s="16" t="s">
        <v>4</v>
      </c>
      <c r="T130" s="14" t="s">
        <v>3</v>
      </c>
      <c r="U130" s="10"/>
      <c r="V130" s="228" t="s">
        <v>146</v>
      </c>
      <c r="X130" s="11"/>
      <c r="Y130" s="21" t="s">
        <v>9</v>
      </c>
      <c r="Z130" s="27" t="s">
        <v>8</v>
      </c>
      <c r="AA130" s="18" t="s">
        <v>6</v>
      </c>
      <c r="AB130" s="199" t="s">
        <v>31</v>
      </c>
      <c r="AC130" s="17" t="s">
        <v>5</v>
      </c>
      <c r="AD130" s="16" t="s">
        <v>4</v>
      </c>
      <c r="AE130" s="14" t="s">
        <v>3</v>
      </c>
      <c r="AF130" s="10"/>
      <c r="AG130" s="228" t="s">
        <v>148</v>
      </c>
      <c r="AI130" s="11"/>
      <c r="AJ130" s="21" t="s">
        <v>9</v>
      </c>
      <c r="AK130" s="27" t="s">
        <v>8</v>
      </c>
      <c r="AL130" s="19" t="s">
        <v>7</v>
      </c>
      <c r="AM130" s="199" t="s">
        <v>31</v>
      </c>
      <c r="AN130" s="17" t="s">
        <v>5</v>
      </c>
      <c r="AO130" s="16" t="s">
        <v>4</v>
      </c>
      <c r="AP130" s="14" t="s">
        <v>3</v>
      </c>
      <c r="AQ130" s="10"/>
      <c r="AR130" s="228" t="s">
        <v>145</v>
      </c>
      <c r="AT130" s="11"/>
      <c r="AU130" s="21" t="s">
        <v>9</v>
      </c>
      <c r="AV130" s="27" t="s">
        <v>8</v>
      </c>
      <c r="AW130" s="19" t="s">
        <v>7</v>
      </c>
      <c r="AX130" s="18" t="s">
        <v>6</v>
      </c>
      <c r="AY130" s="17" t="s">
        <v>5</v>
      </c>
      <c r="AZ130" s="16" t="s">
        <v>4</v>
      </c>
      <c r="BA130" s="14" t="s">
        <v>3</v>
      </c>
      <c r="BB130" s="10"/>
      <c r="BC130" s="228" t="s">
        <v>148</v>
      </c>
      <c r="BE130" s="11"/>
      <c r="BF130" s="21" t="s">
        <v>9</v>
      </c>
      <c r="BG130" s="27" t="s">
        <v>8</v>
      </c>
      <c r="BH130" s="19" t="s">
        <v>7</v>
      </c>
      <c r="BI130" s="18" t="s">
        <v>6</v>
      </c>
      <c r="BJ130" s="199" t="s">
        <v>31</v>
      </c>
      <c r="BK130" s="16" t="s">
        <v>4</v>
      </c>
      <c r="BL130" s="14" t="s">
        <v>3</v>
      </c>
      <c r="BM130" s="10"/>
      <c r="BN130" s="228" t="s">
        <v>151</v>
      </c>
      <c r="BP130" s="11"/>
      <c r="BQ130" s="21" t="s">
        <v>9</v>
      </c>
      <c r="BR130" s="27" t="s">
        <v>8</v>
      </c>
      <c r="BS130" s="19" t="s">
        <v>7</v>
      </c>
      <c r="BT130" s="18" t="s">
        <v>6</v>
      </c>
      <c r="BU130" s="199" t="s">
        <v>31</v>
      </c>
      <c r="BV130" s="17" t="s">
        <v>5</v>
      </c>
      <c r="BW130" s="14" t="s">
        <v>3</v>
      </c>
      <c r="BX130" s="10"/>
      <c r="BY130" s="228" t="s">
        <v>142</v>
      </c>
      <c r="CA130" s="11"/>
      <c r="CB130" s="21" t="s">
        <v>9</v>
      </c>
      <c r="CC130" s="27" t="s">
        <v>8</v>
      </c>
      <c r="CD130" s="19" t="s">
        <v>7</v>
      </c>
      <c r="CE130" s="18" t="s">
        <v>6</v>
      </c>
      <c r="CF130" s="17" t="s">
        <v>5</v>
      </c>
      <c r="CG130" s="16" t="s">
        <v>4</v>
      </c>
      <c r="CH130" s="199" t="s">
        <v>31</v>
      </c>
      <c r="CI130" s="10"/>
      <c r="CJ130" s="228" t="s">
        <v>145</v>
      </c>
      <c r="FX130" s="11"/>
      <c r="FY130" s="27" t="s">
        <v>8</v>
      </c>
      <c r="FZ130" s="19" t="s">
        <v>7</v>
      </c>
      <c r="GA130" s="18" t="s">
        <v>6</v>
      </c>
      <c r="GB130" s="199" t="s">
        <v>31</v>
      </c>
      <c r="GC130" s="17" t="s">
        <v>5</v>
      </c>
      <c r="GD130" s="16" t="s">
        <v>4</v>
      </c>
      <c r="GE130" s="14" t="s">
        <v>3</v>
      </c>
      <c r="GF130" s="10"/>
      <c r="GG130" s="248"/>
      <c r="GI130" s="11"/>
      <c r="GJ130" s="21" t="s">
        <v>9</v>
      </c>
      <c r="GK130" s="19" t="s">
        <v>7</v>
      </c>
      <c r="GL130" s="18" t="s">
        <v>6</v>
      </c>
      <c r="GM130" s="199" t="s">
        <v>31</v>
      </c>
      <c r="GN130" s="17" t="s">
        <v>5</v>
      </c>
      <c r="GO130" s="16" t="s">
        <v>4</v>
      </c>
      <c r="GP130" s="14" t="s">
        <v>3</v>
      </c>
      <c r="GQ130" s="10"/>
      <c r="GR130" s="248"/>
      <c r="GT130" s="11"/>
      <c r="GU130" s="21" t="s">
        <v>9</v>
      </c>
      <c r="GV130" s="27" t="s">
        <v>8</v>
      </c>
      <c r="GW130" s="18" t="s">
        <v>6</v>
      </c>
      <c r="GX130" s="199" t="s">
        <v>31</v>
      </c>
      <c r="GY130" s="17" t="s">
        <v>5</v>
      </c>
      <c r="GZ130" s="16" t="s">
        <v>4</v>
      </c>
      <c r="HA130" s="14" t="s">
        <v>3</v>
      </c>
      <c r="HB130" s="10"/>
      <c r="HC130" s="248"/>
      <c r="HE130" s="11"/>
      <c r="HF130" s="21" t="s">
        <v>9</v>
      </c>
      <c r="HG130" s="27" t="s">
        <v>8</v>
      </c>
      <c r="HH130" s="19" t="s">
        <v>7</v>
      </c>
      <c r="HI130" s="199" t="s">
        <v>31</v>
      </c>
      <c r="HJ130" s="17" t="s">
        <v>5</v>
      </c>
      <c r="HK130" s="16" t="s">
        <v>4</v>
      </c>
      <c r="HL130" s="14" t="s">
        <v>3</v>
      </c>
      <c r="HM130" s="10"/>
      <c r="HN130" s="248"/>
      <c r="HP130" s="11"/>
      <c r="HQ130" s="21" t="s">
        <v>9</v>
      </c>
      <c r="HR130" s="27" t="s">
        <v>8</v>
      </c>
      <c r="HS130" s="19" t="s">
        <v>7</v>
      </c>
      <c r="HT130" s="18" t="s">
        <v>6</v>
      </c>
      <c r="HU130" s="17" t="s">
        <v>5</v>
      </c>
      <c r="HV130" s="16" t="s">
        <v>4</v>
      </c>
      <c r="HW130" s="14" t="s">
        <v>3</v>
      </c>
      <c r="HX130" s="10"/>
      <c r="HY130" s="248"/>
      <c r="IA130" s="11"/>
      <c r="IB130" s="21" t="s">
        <v>9</v>
      </c>
      <c r="IC130" s="27" t="s">
        <v>8</v>
      </c>
      <c r="ID130" s="19" t="s">
        <v>7</v>
      </c>
      <c r="IE130" s="18" t="s">
        <v>6</v>
      </c>
      <c r="IF130" s="199" t="s">
        <v>31</v>
      </c>
      <c r="IG130" s="16" t="s">
        <v>4</v>
      </c>
      <c r="IH130" s="14" t="s">
        <v>3</v>
      </c>
      <c r="II130" s="10"/>
      <c r="IJ130" s="248"/>
      <c r="IL130" s="11"/>
      <c r="IM130" s="21" t="s">
        <v>9</v>
      </c>
      <c r="IN130" s="27" t="s">
        <v>8</v>
      </c>
      <c r="IO130" s="19" t="s">
        <v>7</v>
      </c>
      <c r="IP130" s="18" t="s">
        <v>6</v>
      </c>
      <c r="IQ130" s="199" t="s">
        <v>31</v>
      </c>
      <c r="IR130" s="17" t="s">
        <v>5</v>
      </c>
      <c r="IS130" s="14" t="s">
        <v>3</v>
      </c>
      <c r="IT130" s="10"/>
      <c r="IU130" s="248"/>
      <c r="IW130" s="11"/>
      <c r="IX130" s="21" t="s">
        <v>9</v>
      </c>
      <c r="IY130" s="27" t="s">
        <v>8</v>
      </c>
      <c r="IZ130" s="19" t="s">
        <v>7</v>
      </c>
      <c r="JA130" s="18" t="s">
        <v>6</v>
      </c>
      <c r="JB130" s="17" t="s">
        <v>5</v>
      </c>
      <c r="JC130" s="16" t="s">
        <v>4</v>
      </c>
      <c r="JD130" s="199" t="s">
        <v>31</v>
      </c>
      <c r="JE130" s="10"/>
      <c r="JF130" s="248"/>
    </row>
    <row r="131" spans="2:266" ht="15.75" thickBot="1" x14ac:dyDescent="0.3">
      <c r="B131" s="22" t="s">
        <v>241</v>
      </c>
      <c r="C131" s="146" t="s">
        <v>9</v>
      </c>
      <c r="D131" s="146" t="s">
        <v>9</v>
      </c>
      <c r="E131" s="146" t="s">
        <v>9</v>
      </c>
      <c r="F131" s="146" t="s">
        <v>9</v>
      </c>
      <c r="G131" s="146" t="s">
        <v>9</v>
      </c>
      <c r="H131" s="146" t="s">
        <v>9</v>
      </c>
      <c r="I131" s="146" t="s">
        <v>9</v>
      </c>
      <c r="J131" s="10"/>
      <c r="K131" s="234" t="s">
        <v>9</v>
      </c>
      <c r="M131" s="22" t="s">
        <v>241</v>
      </c>
      <c r="N131" s="145" t="s">
        <v>8</v>
      </c>
      <c r="O131" s="145" t="s">
        <v>8</v>
      </c>
      <c r="P131" s="145" t="s">
        <v>8</v>
      </c>
      <c r="Q131" s="145" t="s">
        <v>8</v>
      </c>
      <c r="R131" s="145" t="s">
        <v>8</v>
      </c>
      <c r="S131" s="145" t="s">
        <v>8</v>
      </c>
      <c r="T131" s="145" t="s">
        <v>8</v>
      </c>
      <c r="U131" s="10"/>
      <c r="V131" s="145" t="s">
        <v>8</v>
      </c>
      <c r="X131" s="22" t="s">
        <v>241</v>
      </c>
      <c r="Y131" s="149" t="s">
        <v>7</v>
      </c>
      <c r="Z131" s="149" t="s">
        <v>7</v>
      </c>
      <c r="AA131" s="149" t="s">
        <v>7</v>
      </c>
      <c r="AB131" s="149" t="s">
        <v>7</v>
      </c>
      <c r="AC131" s="149" t="s">
        <v>7</v>
      </c>
      <c r="AD131" s="149" t="s">
        <v>7</v>
      </c>
      <c r="AE131" s="144" t="s">
        <v>7</v>
      </c>
      <c r="AF131" s="10"/>
      <c r="AG131" s="144" t="s">
        <v>7</v>
      </c>
      <c r="AI131" s="22" t="s">
        <v>241</v>
      </c>
      <c r="AJ131" s="195" t="s">
        <v>6</v>
      </c>
      <c r="AK131" s="195" t="s">
        <v>6</v>
      </c>
      <c r="AL131" s="195" t="s">
        <v>6</v>
      </c>
      <c r="AM131" s="195" t="s">
        <v>6</v>
      </c>
      <c r="AN131" s="195" t="s">
        <v>6</v>
      </c>
      <c r="AO131" s="195" t="s">
        <v>6</v>
      </c>
      <c r="AP131" s="195" t="s">
        <v>6</v>
      </c>
      <c r="AQ131" s="10"/>
      <c r="AR131" s="195" t="s">
        <v>6</v>
      </c>
      <c r="AT131" s="22" t="s">
        <v>241</v>
      </c>
      <c r="AU131" s="197" t="s">
        <v>31</v>
      </c>
      <c r="AV131" s="197" t="s">
        <v>31</v>
      </c>
      <c r="AW131" s="197" t="s">
        <v>31</v>
      </c>
      <c r="AX131" s="197" t="s">
        <v>31</v>
      </c>
      <c r="AY131" s="197" t="s">
        <v>31</v>
      </c>
      <c r="AZ131" s="197" t="s">
        <v>31</v>
      </c>
      <c r="BA131" s="197" t="s">
        <v>31</v>
      </c>
      <c r="BB131" s="10"/>
      <c r="BC131" s="197" t="s">
        <v>31</v>
      </c>
      <c r="BE131" s="22" t="s">
        <v>241</v>
      </c>
      <c r="BF131" s="155" t="s">
        <v>134</v>
      </c>
      <c r="BG131" s="155" t="s">
        <v>134</v>
      </c>
      <c r="BH131" s="155" t="s">
        <v>134</v>
      </c>
      <c r="BI131" s="155" t="s">
        <v>134</v>
      </c>
      <c r="BJ131" s="155" t="s">
        <v>134</v>
      </c>
      <c r="BK131" s="155" t="s">
        <v>134</v>
      </c>
      <c r="BL131" s="155" t="s">
        <v>134</v>
      </c>
      <c r="BM131" s="10"/>
      <c r="BN131" s="155" t="s">
        <v>134</v>
      </c>
      <c r="BP131" s="22" t="s">
        <v>241</v>
      </c>
      <c r="BQ131" s="150" t="s">
        <v>4</v>
      </c>
      <c r="BR131" s="150" t="s">
        <v>4</v>
      </c>
      <c r="BS131" s="150" t="s">
        <v>4</v>
      </c>
      <c r="BT131" s="150" t="s">
        <v>4</v>
      </c>
      <c r="BU131" s="150" t="s">
        <v>4</v>
      </c>
      <c r="BV131" s="150" t="s">
        <v>4</v>
      </c>
      <c r="BW131" s="150" t="s">
        <v>4</v>
      </c>
      <c r="BX131" s="10"/>
      <c r="BY131" s="150" t="s">
        <v>4</v>
      </c>
      <c r="CA131" s="22" t="s">
        <v>241</v>
      </c>
      <c r="CB131" s="177" t="s">
        <v>3</v>
      </c>
      <c r="CC131" s="177" t="s">
        <v>3</v>
      </c>
      <c r="CD131" s="177" t="s">
        <v>3</v>
      </c>
      <c r="CE131" s="177" t="s">
        <v>3</v>
      </c>
      <c r="CF131" s="177" t="s">
        <v>3</v>
      </c>
      <c r="CG131" s="177" t="s">
        <v>3</v>
      </c>
      <c r="CH131" s="177" t="s">
        <v>3</v>
      </c>
      <c r="CI131" s="10"/>
      <c r="CJ131" s="177" t="s">
        <v>3</v>
      </c>
      <c r="FX131" s="22" t="s">
        <v>10</v>
      </c>
      <c r="FY131" s="146" t="s">
        <v>9</v>
      </c>
      <c r="FZ131" s="146" t="s">
        <v>9</v>
      </c>
      <c r="GA131" s="146" t="s">
        <v>9</v>
      </c>
      <c r="GB131" s="146" t="s">
        <v>9</v>
      </c>
      <c r="GC131" s="146" t="s">
        <v>9</v>
      </c>
      <c r="GD131" s="146" t="s">
        <v>9</v>
      </c>
      <c r="GE131" s="146" t="s">
        <v>9</v>
      </c>
      <c r="GF131" s="10"/>
      <c r="GG131" s="234" t="s">
        <v>9</v>
      </c>
      <c r="GI131" s="22" t="s">
        <v>10</v>
      </c>
      <c r="GJ131" s="145" t="s">
        <v>8</v>
      </c>
      <c r="GK131" s="145" t="s">
        <v>8</v>
      </c>
      <c r="GL131" s="145" t="s">
        <v>8</v>
      </c>
      <c r="GM131" s="145" t="s">
        <v>8</v>
      </c>
      <c r="GN131" s="145" t="s">
        <v>8</v>
      </c>
      <c r="GO131" s="145" t="s">
        <v>8</v>
      </c>
      <c r="GP131" s="145" t="s">
        <v>8</v>
      </c>
      <c r="GQ131" s="10"/>
      <c r="GR131" s="145" t="s">
        <v>8</v>
      </c>
      <c r="GT131" s="22" t="s">
        <v>10</v>
      </c>
      <c r="GU131" s="149" t="s">
        <v>7</v>
      </c>
      <c r="GV131" s="149" t="s">
        <v>7</v>
      </c>
      <c r="GW131" s="149" t="s">
        <v>7</v>
      </c>
      <c r="GX131" s="149" t="s">
        <v>7</v>
      </c>
      <c r="GY131" s="149" t="s">
        <v>7</v>
      </c>
      <c r="GZ131" s="149" t="s">
        <v>7</v>
      </c>
      <c r="HA131" s="144" t="s">
        <v>7</v>
      </c>
      <c r="HB131" s="10"/>
      <c r="HC131" s="144" t="s">
        <v>7</v>
      </c>
      <c r="HE131" s="22" t="s">
        <v>10</v>
      </c>
      <c r="HF131" s="195" t="s">
        <v>6</v>
      </c>
      <c r="HG131" s="195" t="s">
        <v>6</v>
      </c>
      <c r="HH131" s="195" t="s">
        <v>6</v>
      </c>
      <c r="HI131" s="195" t="s">
        <v>6</v>
      </c>
      <c r="HJ131" s="195" t="s">
        <v>6</v>
      </c>
      <c r="HK131" s="195" t="s">
        <v>6</v>
      </c>
      <c r="HL131" s="195" t="s">
        <v>6</v>
      </c>
      <c r="HM131" s="10"/>
      <c r="HN131" s="195" t="s">
        <v>6</v>
      </c>
      <c r="HP131" s="22" t="s">
        <v>10</v>
      </c>
      <c r="HQ131" s="197" t="s">
        <v>31</v>
      </c>
      <c r="HR131" s="197" t="s">
        <v>31</v>
      </c>
      <c r="HS131" s="197" t="s">
        <v>31</v>
      </c>
      <c r="HT131" s="197" t="s">
        <v>31</v>
      </c>
      <c r="HU131" s="197" t="s">
        <v>31</v>
      </c>
      <c r="HV131" s="197" t="s">
        <v>31</v>
      </c>
      <c r="HW131" s="197" t="s">
        <v>31</v>
      </c>
      <c r="HX131" s="10"/>
      <c r="HY131" s="197" t="s">
        <v>31</v>
      </c>
      <c r="IA131" s="22" t="s">
        <v>10</v>
      </c>
      <c r="IB131" s="155" t="s">
        <v>134</v>
      </c>
      <c r="IC131" s="155" t="s">
        <v>134</v>
      </c>
      <c r="ID131" s="155" t="s">
        <v>134</v>
      </c>
      <c r="IE131" s="155" t="s">
        <v>134</v>
      </c>
      <c r="IF131" s="155" t="s">
        <v>134</v>
      </c>
      <c r="IG131" s="155" t="s">
        <v>134</v>
      </c>
      <c r="IH131" s="155" t="s">
        <v>134</v>
      </c>
      <c r="II131" s="10"/>
      <c r="IJ131" s="155" t="s">
        <v>134</v>
      </c>
      <c r="IL131" s="22" t="s">
        <v>10</v>
      </c>
      <c r="IM131" s="150" t="s">
        <v>4</v>
      </c>
      <c r="IN131" s="150" t="s">
        <v>4</v>
      </c>
      <c r="IO131" s="150" t="s">
        <v>4</v>
      </c>
      <c r="IP131" s="150" t="s">
        <v>4</v>
      </c>
      <c r="IQ131" s="150" t="s">
        <v>4</v>
      </c>
      <c r="IR131" s="150" t="s">
        <v>4</v>
      </c>
      <c r="IS131" s="150" t="s">
        <v>4</v>
      </c>
      <c r="IT131" s="10"/>
      <c r="IU131" s="150" t="s">
        <v>4</v>
      </c>
      <c r="IW131" s="22" t="s">
        <v>10</v>
      </c>
      <c r="IX131" s="177" t="s">
        <v>3</v>
      </c>
      <c r="IY131" s="177" t="s">
        <v>3</v>
      </c>
      <c r="IZ131" s="177" t="s">
        <v>3</v>
      </c>
      <c r="JA131" s="177" t="s">
        <v>3</v>
      </c>
      <c r="JB131" s="177" t="s">
        <v>3</v>
      </c>
      <c r="JC131" s="177" t="s">
        <v>3</v>
      </c>
      <c r="JD131" s="177" t="s">
        <v>3</v>
      </c>
      <c r="JE131" s="10"/>
      <c r="JF131" s="177" t="s">
        <v>3</v>
      </c>
    </row>
    <row r="132" spans="2:266" ht="15.75" thickBot="1" x14ac:dyDescent="0.3">
      <c r="B132" s="8"/>
      <c r="C132" s="231">
        <v>1</v>
      </c>
      <c r="D132" s="143">
        <v>46</v>
      </c>
      <c r="E132" s="143">
        <v>3</v>
      </c>
      <c r="F132" s="143">
        <v>1</v>
      </c>
      <c r="G132" s="143">
        <v>59</v>
      </c>
      <c r="H132" s="143">
        <v>33</v>
      </c>
      <c r="I132" s="143">
        <v>39</v>
      </c>
      <c r="J132" s="241">
        <v>-37</v>
      </c>
      <c r="K132" s="237">
        <v>180</v>
      </c>
      <c r="M132" s="8"/>
      <c r="N132" s="143">
        <v>1</v>
      </c>
      <c r="O132" s="143">
        <v>35</v>
      </c>
      <c r="P132" s="143">
        <v>5</v>
      </c>
      <c r="Q132" s="143">
        <v>2</v>
      </c>
      <c r="R132" s="143">
        <v>171</v>
      </c>
      <c r="S132" s="143">
        <v>100</v>
      </c>
      <c r="T132" s="143">
        <v>44</v>
      </c>
      <c r="U132" s="241">
        <v>-53</v>
      </c>
      <c r="V132" s="143">
        <v>358</v>
      </c>
      <c r="X132" s="8"/>
      <c r="Y132" s="231">
        <v>45</v>
      </c>
      <c r="Z132" s="231">
        <v>35</v>
      </c>
      <c r="AA132" s="231">
        <v>41</v>
      </c>
      <c r="AB132" s="231">
        <v>51</v>
      </c>
      <c r="AC132" s="143">
        <v>113</v>
      </c>
      <c r="AD132" s="143">
        <v>19</v>
      </c>
      <c r="AE132" s="231">
        <v>19</v>
      </c>
      <c r="AF132" s="241">
        <v>-110</v>
      </c>
      <c r="AG132" s="231">
        <v>59</v>
      </c>
      <c r="AI132" s="8"/>
      <c r="AJ132" s="231">
        <v>3</v>
      </c>
      <c r="AK132" s="231">
        <v>5</v>
      </c>
      <c r="AL132" s="143">
        <v>41</v>
      </c>
      <c r="AM132" s="231">
        <v>4</v>
      </c>
      <c r="AN132" s="143">
        <v>55</v>
      </c>
      <c r="AO132" s="143">
        <v>30</v>
      </c>
      <c r="AP132" s="143">
        <v>16</v>
      </c>
      <c r="AQ132" s="241">
        <v>25</v>
      </c>
      <c r="AR132" s="143">
        <v>130</v>
      </c>
      <c r="AT132" s="8"/>
      <c r="AU132" s="231">
        <v>1</v>
      </c>
      <c r="AV132" s="231">
        <v>2</v>
      </c>
      <c r="AW132" s="143">
        <v>51</v>
      </c>
      <c r="AX132" s="143">
        <v>4</v>
      </c>
      <c r="AY132" s="143">
        <v>64</v>
      </c>
      <c r="AZ132" s="143">
        <v>35</v>
      </c>
      <c r="BA132" s="143">
        <v>21</v>
      </c>
      <c r="BB132" s="241">
        <v>59</v>
      </c>
      <c r="BC132" s="143">
        <v>172</v>
      </c>
      <c r="BE132" s="8"/>
      <c r="BF132" s="231">
        <v>59</v>
      </c>
      <c r="BG132" s="231">
        <v>171</v>
      </c>
      <c r="BH132" s="231">
        <v>113</v>
      </c>
      <c r="BI132" s="231">
        <v>55</v>
      </c>
      <c r="BJ132" s="231">
        <v>64</v>
      </c>
      <c r="BK132" s="231">
        <v>41</v>
      </c>
      <c r="BL132" s="231">
        <v>58</v>
      </c>
      <c r="BM132" s="241">
        <v>67</v>
      </c>
      <c r="BN132" s="231">
        <v>561</v>
      </c>
      <c r="BP132" s="8"/>
      <c r="BQ132" s="231">
        <v>33</v>
      </c>
      <c r="BR132" s="231">
        <v>100</v>
      </c>
      <c r="BS132" s="231">
        <v>19</v>
      </c>
      <c r="BT132" s="231">
        <v>30</v>
      </c>
      <c r="BU132" s="231">
        <v>35</v>
      </c>
      <c r="BV132" s="143">
        <v>41</v>
      </c>
      <c r="BW132" s="231">
        <v>21</v>
      </c>
      <c r="BX132" s="241">
        <v>-65</v>
      </c>
      <c r="BY132" s="231">
        <v>197</v>
      </c>
      <c r="CA132" s="8"/>
      <c r="CB132" s="231">
        <v>39</v>
      </c>
      <c r="CC132" s="231">
        <v>44</v>
      </c>
      <c r="CD132" s="143">
        <v>19</v>
      </c>
      <c r="CE132" s="231">
        <v>16</v>
      </c>
      <c r="CF132" s="143">
        <v>58</v>
      </c>
      <c r="CG132" s="143">
        <v>21</v>
      </c>
      <c r="CH132" s="231">
        <v>21</v>
      </c>
      <c r="CI132" s="241">
        <v>114</v>
      </c>
      <c r="CJ132" s="231">
        <v>22</v>
      </c>
      <c r="FX132" s="8"/>
      <c r="FY132" s="229"/>
      <c r="FZ132" s="229"/>
      <c r="GA132" s="229"/>
      <c r="GB132" s="229"/>
      <c r="GC132" s="229"/>
      <c r="GD132" s="229"/>
      <c r="GE132" s="229"/>
      <c r="GF132" s="241"/>
      <c r="GG132" s="236"/>
      <c r="GI132" s="8"/>
      <c r="GJ132" s="229"/>
      <c r="GK132" s="229"/>
      <c r="GL132" s="229"/>
      <c r="GM132" s="229"/>
      <c r="GN132" s="229"/>
      <c r="GO132" s="229"/>
      <c r="GP132" s="229"/>
      <c r="GQ132" s="241"/>
      <c r="GR132" s="229"/>
      <c r="GT132" s="8"/>
      <c r="GU132" s="229"/>
      <c r="GV132" s="229"/>
      <c r="GW132" s="229"/>
      <c r="GX132" s="229"/>
      <c r="GY132" s="229"/>
      <c r="GZ132" s="229"/>
      <c r="HA132" s="229"/>
      <c r="HB132" s="241"/>
      <c r="HC132" s="229"/>
      <c r="HE132" s="8"/>
      <c r="HF132" s="229"/>
      <c r="HG132" s="229"/>
      <c r="HH132" s="229"/>
      <c r="HI132" s="229"/>
      <c r="HJ132" s="229"/>
      <c r="HK132" s="229"/>
      <c r="HL132" s="229"/>
      <c r="HM132" s="241"/>
      <c r="HN132" s="229"/>
      <c r="HP132" s="8" t="s">
        <v>0</v>
      </c>
      <c r="HQ132" s="229"/>
      <c r="HR132" s="229"/>
      <c r="HS132" s="229"/>
      <c r="HT132" s="229"/>
      <c r="HU132" s="229"/>
      <c r="HV132" s="229"/>
      <c r="HW132" s="229"/>
      <c r="HX132" s="241"/>
      <c r="HY132" s="229"/>
      <c r="IA132" s="8"/>
      <c r="IB132" s="229"/>
      <c r="IC132" s="229"/>
      <c r="ID132" s="229"/>
      <c r="IE132" s="229"/>
      <c r="IF132" s="229"/>
      <c r="IG132" s="229"/>
      <c r="IH132" s="229"/>
      <c r="II132" s="241"/>
      <c r="IJ132" s="229"/>
      <c r="IL132" s="8"/>
      <c r="IM132" s="229"/>
      <c r="IN132" s="229"/>
      <c r="IO132" s="229"/>
      <c r="IP132" s="229"/>
      <c r="IQ132" s="229"/>
      <c r="IR132" s="229"/>
      <c r="IS132" s="229"/>
      <c r="IT132" s="241"/>
      <c r="IU132" s="229"/>
      <c r="IW132" s="8"/>
      <c r="IX132" s="229"/>
      <c r="IY132" s="229"/>
      <c r="IZ132" s="229"/>
      <c r="JA132" s="229"/>
      <c r="JB132" s="229"/>
      <c r="JC132" s="229"/>
      <c r="JD132" s="229"/>
      <c r="JE132" s="241"/>
      <c r="JF132" s="229"/>
    </row>
    <row r="133" spans="2:266" ht="15.75" thickBot="1" x14ac:dyDescent="0.3"/>
    <row r="134" spans="2:266" ht="15.75" thickBot="1" x14ac:dyDescent="0.3">
      <c r="C134" t="s">
        <v>0</v>
      </c>
      <c r="D134" t="s">
        <v>0</v>
      </c>
      <c r="E134" t="s">
        <v>0</v>
      </c>
      <c r="F134" t="s">
        <v>0</v>
      </c>
      <c r="G134" s="21" t="s">
        <v>9</v>
      </c>
      <c r="O134" t="s">
        <v>0</v>
      </c>
      <c r="P134" t="s">
        <v>0</v>
      </c>
      <c r="R134" s="27" t="s">
        <v>8</v>
      </c>
      <c r="V134" t="s">
        <v>0</v>
      </c>
      <c r="W134" t="s">
        <v>0</v>
      </c>
      <c r="Z134" t="s">
        <v>0</v>
      </c>
      <c r="AB134" t="s">
        <v>0</v>
      </c>
      <c r="AC134" s="19" t="s">
        <v>7</v>
      </c>
      <c r="AL134" t="s">
        <v>0</v>
      </c>
      <c r="AN134" s="18" t="s">
        <v>6</v>
      </c>
      <c r="AS134" t="s">
        <v>0</v>
      </c>
      <c r="AX134" t="s">
        <v>0</v>
      </c>
      <c r="AY134" s="199" t="s">
        <v>31</v>
      </c>
      <c r="BI134" t="s">
        <v>0</v>
      </c>
      <c r="BJ134" s="17" t="s">
        <v>5</v>
      </c>
      <c r="BR134" t="s">
        <v>0</v>
      </c>
      <c r="BU134" s="16" t="s">
        <v>4</v>
      </c>
      <c r="BV134" t="s">
        <v>0</v>
      </c>
      <c r="CF134" s="14" t="s">
        <v>3</v>
      </c>
      <c r="CG134" t="s">
        <v>0</v>
      </c>
      <c r="CH134" t="s">
        <v>0</v>
      </c>
      <c r="FY134" t="s">
        <v>0</v>
      </c>
      <c r="FZ134" t="s">
        <v>0</v>
      </c>
      <c r="GA134" t="s">
        <v>0</v>
      </c>
      <c r="GB134" t="s">
        <v>0</v>
      </c>
      <c r="GC134" s="21" t="s">
        <v>9</v>
      </c>
      <c r="GF134" t="s">
        <v>0</v>
      </c>
      <c r="GK134" t="s">
        <v>0</v>
      </c>
      <c r="GL134" t="s">
        <v>0</v>
      </c>
      <c r="GN134" s="27" t="s">
        <v>8</v>
      </c>
      <c r="GQ134" t="s">
        <v>0</v>
      </c>
      <c r="GS134" t="s">
        <v>0</v>
      </c>
      <c r="GV134" t="s">
        <v>0</v>
      </c>
      <c r="GX134" t="s">
        <v>0</v>
      </c>
      <c r="GY134" s="19" t="s">
        <v>7</v>
      </c>
      <c r="HB134" t="s">
        <v>0</v>
      </c>
      <c r="HH134" t="s">
        <v>0</v>
      </c>
      <c r="HJ134" s="18" t="s">
        <v>6</v>
      </c>
      <c r="HM134" t="s">
        <v>0</v>
      </c>
      <c r="HO134" t="s">
        <v>0</v>
      </c>
      <c r="HT134" t="s">
        <v>0</v>
      </c>
      <c r="HU134" s="199" t="s">
        <v>31</v>
      </c>
      <c r="HX134" t="s">
        <v>0</v>
      </c>
      <c r="IE134" t="s">
        <v>0</v>
      </c>
      <c r="IF134" s="17" t="s">
        <v>5</v>
      </c>
      <c r="II134" t="s">
        <v>0</v>
      </c>
      <c r="IL134" t="s">
        <v>0</v>
      </c>
      <c r="IN134" t="s">
        <v>0</v>
      </c>
      <c r="IQ134" s="16" t="s">
        <v>4</v>
      </c>
      <c r="IR134" t="s">
        <v>0</v>
      </c>
      <c r="IT134" t="s">
        <v>0</v>
      </c>
      <c r="IW134" t="s">
        <v>0</v>
      </c>
      <c r="JB134" s="14" t="s">
        <v>3</v>
      </c>
      <c r="JC134" t="s">
        <v>0</v>
      </c>
      <c r="JD134" t="s">
        <v>0</v>
      </c>
      <c r="JE134" t="s">
        <v>0</v>
      </c>
    </row>
    <row r="135" spans="2:266" ht="16.5" thickBot="1" x14ac:dyDescent="0.3">
      <c r="B135" s="134" t="s">
        <v>66</v>
      </c>
      <c r="C135" s="28" t="s">
        <v>0</v>
      </c>
      <c r="D135" s="28" t="s">
        <v>0</v>
      </c>
      <c r="E135" s="28" t="s">
        <v>0</v>
      </c>
      <c r="F135" s="28" t="s">
        <v>0</v>
      </c>
      <c r="G135" s="28"/>
      <c r="H135" s="28"/>
      <c r="I135" s="28" t="s">
        <v>0</v>
      </c>
      <c r="J135" s="28"/>
      <c r="K135" s="22" t="s">
        <v>15</v>
      </c>
      <c r="M135" s="134" t="s">
        <v>66</v>
      </c>
      <c r="N135" s="28" t="s">
        <v>0</v>
      </c>
      <c r="O135" s="28" t="s">
        <v>0</v>
      </c>
      <c r="P135" s="28" t="s">
        <v>0</v>
      </c>
      <c r="Q135" s="28" t="s">
        <v>0</v>
      </c>
      <c r="R135" s="28"/>
      <c r="S135" s="28"/>
      <c r="T135" s="28" t="s">
        <v>0</v>
      </c>
      <c r="U135" s="28"/>
      <c r="V135" s="22" t="s">
        <v>15</v>
      </c>
      <c r="X135" s="134" t="s">
        <v>66</v>
      </c>
      <c r="Y135" s="28" t="s">
        <v>0</v>
      </c>
      <c r="Z135" s="28" t="s">
        <v>0</v>
      </c>
      <c r="AA135" s="28" t="s">
        <v>0</v>
      </c>
      <c r="AB135" s="28" t="s">
        <v>0</v>
      </c>
      <c r="AC135" s="28"/>
      <c r="AD135" s="28"/>
      <c r="AE135" s="28" t="s">
        <v>0</v>
      </c>
      <c r="AF135" s="28"/>
      <c r="AG135" s="22" t="s">
        <v>15</v>
      </c>
      <c r="AH135" t="s">
        <v>0</v>
      </c>
      <c r="AI135" s="134" t="s">
        <v>66</v>
      </c>
      <c r="AJ135" s="28" t="s">
        <v>0</v>
      </c>
      <c r="AK135" s="28" t="s">
        <v>0</v>
      </c>
      <c r="AL135" s="28" t="s">
        <v>0</v>
      </c>
      <c r="AM135" s="28" t="s">
        <v>0</v>
      </c>
      <c r="AN135" s="28"/>
      <c r="AO135" s="28"/>
      <c r="AP135" s="28" t="s">
        <v>0</v>
      </c>
      <c r="AQ135" s="28"/>
      <c r="AR135" s="22" t="s">
        <v>15</v>
      </c>
      <c r="AT135" s="134" t="s">
        <v>66</v>
      </c>
      <c r="AU135" s="28" t="s">
        <v>0</v>
      </c>
      <c r="AV135" s="28" t="s">
        <v>0</v>
      </c>
      <c r="AW135" s="28" t="s">
        <v>0</v>
      </c>
      <c r="AX135" s="28" t="s">
        <v>0</v>
      </c>
      <c r="AY135" s="28"/>
      <c r="AZ135" s="28"/>
      <c r="BA135" s="28" t="s">
        <v>0</v>
      </c>
      <c r="BB135" s="28"/>
      <c r="BC135" s="22" t="s">
        <v>15</v>
      </c>
      <c r="BE135" s="134" t="s">
        <v>66</v>
      </c>
      <c r="BF135" s="28" t="s">
        <v>0</v>
      </c>
      <c r="BG135" s="28" t="s">
        <v>0</v>
      </c>
      <c r="BH135" s="28" t="s">
        <v>0</v>
      </c>
      <c r="BI135" s="28" t="s">
        <v>0</v>
      </c>
      <c r="BJ135" s="28"/>
      <c r="BK135" s="28"/>
      <c r="BL135" s="28" t="s">
        <v>0</v>
      </c>
      <c r="BM135" s="28"/>
      <c r="BN135" s="22" t="s">
        <v>15</v>
      </c>
      <c r="BO135" t="s">
        <v>0</v>
      </c>
      <c r="BP135" s="134" t="s">
        <v>66</v>
      </c>
      <c r="BQ135" s="28" t="s">
        <v>0</v>
      </c>
      <c r="BR135" s="28" t="s">
        <v>0</v>
      </c>
      <c r="BS135" s="28" t="s">
        <v>0</v>
      </c>
      <c r="BT135" s="28" t="s">
        <v>0</v>
      </c>
      <c r="BU135" s="28"/>
      <c r="BV135" s="28"/>
      <c r="BW135" s="28" t="s">
        <v>0</v>
      </c>
      <c r="BX135" s="28"/>
      <c r="BY135" s="22" t="s">
        <v>15</v>
      </c>
      <c r="CA135" s="134" t="s">
        <v>66</v>
      </c>
      <c r="CB135" s="28" t="s">
        <v>0</v>
      </c>
      <c r="CC135" s="28" t="s">
        <v>0</v>
      </c>
      <c r="CD135" s="28" t="s">
        <v>0</v>
      </c>
      <c r="CE135" s="28" t="s">
        <v>0</v>
      </c>
      <c r="CF135" s="28"/>
      <c r="CG135" s="28" t="s">
        <v>0</v>
      </c>
      <c r="CH135" s="28" t="s">
        <v>0</v>
      </c>
      <c r="CI135" s="28"/>
      <c r="CJ135" s="22" t="s">
        <v>15</v>
      </c>
      <c r="FX135" s="134"/>
      <c r="FY135" s="28" t="s">
        <v>0</v>
      </c>
      <c r="FZ135" s="28" t="s">
        <v>0</v>
      </c>
      <c r="GA135" s="28" t="s">
        <v>0</v>
      </c>
      <c r="GB135" s="28" t="s">
        <v>0</v>
      </c>
      <c r="GC135" s="28"/>
      <c r="GD135" s="28"/>
      <c r="GE135" s="28" t="s">
        <v>0</v>
      </c>
      <c r="GF135" s="28"/>
      <c r="GG135" s="22" t="s">
        <v>15</v>
      </c>
      <c r="GI135" s="134"/>
      <c r="GJ135" s="28" t="s">
        <v>0</v>
      </c>
      <c r="GK135" s="28" t="s">
        <v>0</v>
      </c>
      <c r="GL135" s="28" t="s">
        <v>0</v>
      </c>
      <c r="GM135" s="28" t="s">
        <v>0</v>
      </c>
      <c r="GN135" s="28"/>
      <c r="GO135" s="28"/>
      <c r="GP135" s="28" t="s">
        <v>0</v>
      </c>
      <c r="GQ135" s="28"/>
      <c r="GR135" s="22" t="s">
        <v>15</v>
      </c>
      <c r="GT135" s="134"/>
      <c r="GU135" s="28" t="s">
        <v>0</v>
      </c>
      <c r="GV135" s="28" t="s">
        <v>0</v>
      </c>
      <c r="GW135" s="28" t="s">
        <v>0</v>
      </c>
      <c r="GX135" s="28" t="s">
        <v>0</v>
      </c>
      <c r="GY135" s="28"/>
      <c r="GZ135" s="28"/>
      <c r="HA135" s="28" t="s">
        <v>0</v>
      </c>
      <c r="HB135" s="28"/>
      <c r="HC135" s="22" t="s">
        <v>15</v>
      </c>
      <c r="HD135" t="s">
        <v>0</v>
      </c>
      <c r="HE135" s="134"/>
      <c r="HF135" s="28" t="s">
        <v>0</v>
      </c>
      <c r="HG135" s="28" t="s">
        <v>0</v>
      </c>
      <c r="HH135" s="28" t="s">
        <v>0</v>
      </c>
      <c r="HI135" s="28" t="s">
        <v>0</v>
      </c>
      <c r="HJ135" s="28"/>
      <c r="HK135" s="28"/>
      <c r="HL135" s="28" t="s">
        <v>0</v>
      </c>
      <c r="HM135" s="28"/>
      <c r="HN135" s="22" t="s">
        <v>15</v>
      </c>
      <c r="HP135" s="134"/>
      <c r="HQ135" s="28" t="s">
        <v>0</v>
      </c>
      <c r="HR135" s="28" t="s">
        <v>0</v>
      </c>
      <c r="HS135" s="28" t="s">
        <v>0</v>
      </c>
      <c r="HT135" s="28" t="s">
        <v>0</v>
      </c>
      <c r="HU135" s="28"/>
      <c r="HV135" s="28"/>
      <c r="HW135" s="28" t="s">
        <v>0</v>
      </c>
      <c r="HX135" s="28"/>
      <c r="HY135" s="22" t="s">
        <v>15</v>
      </c>
      <c r="IA135" s="134"/>
      <c r="IB135" s="28" t="s">
        <v>0</v>
      </c>
      <c r="IC135" s="28" t="s">
        <v>0</v>
      </c>
      <c r="ID135" s="28" t="s">
        <v>0</v>
      </c>
      <c r="IE135" s="28" t="s">
        <v>0</v>
      </c>
      <c r="IF135" s="28"/>
      <c r="IG135" s="28"/>
      <c r="IH135" s="28" t="s">
        <v>0</v>
      </c>
      <c r="II135" s="28"/>
      <c r="IJ135" s="22" t="s">
        <v>15</v>
      </c>
      <c r="IK135" t="s">
        <v>0</v>
      </c>
      <c r="IL135" s="134"/>
      <c r="IM135" s="28" t="s">
        <v>0</v>
      </c>
      <c r="IN135" s="28" t="s">
        <v>0</v>
      </c>
      <c r="IO135" s="28" t="s">
        <v>0</v>
      </c>
      <c r="IP135" s="28" t="s">
        <v>0</v>
      </c>
      <c r="IQ135" s="28"/>
      <c r="IR135" s="28"/>
      <c r="IS135" s="28" t="s">
        <v>0</v>
      </c>
      <c r="IT135" s="28"/>
      <c r="IU135" s="22" t="s">
        <v>15</v>
      </c>
      <c r="IW135" s="134"/>
      <c r="IX135" s="28" t="s">
        <v>0</v>
      </c>
      <c r="IY135" s="28" t="s">
        <v>0</v>
      </c>
      <c r="IZ135" s="28" t="s">
        <v>0</v>
      </c>
      <c r="JA135" s="28" t="s">
        <v>0</v>
      </c>
      <c r="JB135" s="28"/>
      <c r="JC135" s="28" t="s">
        <v>0</v>
      </c>
      <c r="JD135" s="28" t="s">
        <v>0</v>
      </c>
      <c r="JE135" s="28"/>
      <c r="JF135" s="22" t="s">
        <v>15</v>
      </c>
    </row>
    <row r="136" spans="2:266" ht="15.75" thickBot="1" x14ac:dyDescent="0.3">
      <c r="B136" s="11"/>
      <c r="C136" s="27" t="s">
        <v>8</v>
      </c>
      <c r="D136" s="19" t="s">
        <v>7</v>
      </c>
      <c r="E136" s="18" t="s">
        <v>6</v>
      </c>
      <c r="F136" s="199" t="s">
        <v>31</v>
      </c>
      <c r="G136" s="17" t="s">
        <v>5</v>
      </c>
      <c r="H136" s="16" t="s">
        <v>4</v>
      </c>
      <c r="I136" s="14" t="s">
        <v>3</v>
      </c>
      <c r="J136" s="10"/>
      <c r="K136" s="228" t="s">
        <v>149</v>
      </c>
      <c r="M136" s="11"/>
      <c r="N136" s="21" t="s">
        <v>9</v>
      </c>
      <c r="O136" s="19" t="s">
        <v>7</v>
      </c>
      <c r="P136" s="18" t="s">
        <v>6</v>
      </c>
      <c r="Q136" s="199" t="s">
        <v>31</v>
      </c>
      <c r="R136" s="17" t="s">
        <v>5</v>
      </c>
      <c r="S136" s="16" t="s">
        <v>4</v>
      </c>
      <c r="T136" s="14" t="s">
        <v>3</v>
      </c>
      <c r="U136" s="10"/>
      <c r="V136" s="228" t="s">
        <v>146</v>
      </c>
      <c r="X136" s="11"/>
      <c r="Y136" s="21" t="s">
        <v>9</v>
      </c>
      <c r="Z136" s="27" t="s">
        <v>8</v>
      </c>
      <c r="AA136" s="18" t="s">
        <v>6</v>
      </c>
      <c r="AB136" s="199" t="s">
        <v>31</v>
      </c>
      <c r="AC136" s="17" t="s">
        <v>5</v>
      </c>
      <c r="AD136" s="16" t="s">
        <v>4</v>
      </c>
      <c r="AE136" s="14" t="s">
        <v>3</v>
      </c>
      <c r="AF136" s="10"/>
      <c r="AG136" s="228" t="s">
        <v>148</v>
      </c>
      <c r="AI136" s="11"/>
      <c r="AJ136" s="21" t="s">
        <v>9</v>
      </c>
      <c r="AK136" s="27" t="s">
        <v>8</v>
      </c>
      <c r="AL136" s="19" t="s">
        <v>7</v>
      </c>
      <c r="AM136" s="199" t="s">
        <v>31</v>
      </c>
      <c r="AN136" s="17" t="s">
        <v>5</v>
      </c>
      <c r="AO136" s="16" t="s">
        <v>4</v>
      </c>
      <c r="AP136" s="14" t="s">
        <v>3</v>
      </c>
      <c r="AQ136" s="10"/>
      <c r="AR136" s="228" t="s">
        <v>148</v>
      </c>
      <c r="AT136" s="11"/>
      <c r="AU136" s="21" t="s">
        <v>9</v>
      </c>
      <c r="AV136" s="27" t="s">
        <v>8</v>
      </c>
      <c r="AW136" s="19" t="s">
        <v>7</v>
      </c>
      <c r="AX136" s="18" t="s">
        <v>6</v>
      </c>
      <c r="AY136" s="17" t="s">
        <v>5</v>
      </c>
      <c r="AZ136" s="16" t="s">
        <v>4</v>
      </c>
      <c r="BA136" s="14" t="s">
        <v>3</v>
      </c>
      <c r="BB136" s="10"/>
      <c r="BC136" s="228" t="s">
        <v>145</v>
      </c>
      <c r="BE136" s="11"/>
      <c r="BF136" s="21" t="s">
        <v>9</v>
      </c>
      <c r="BG136" s="27" t="s">
        <v>8</v>
      </c>
      <c r="BH136" s="19" t="s">
        <v>7</v>
      </c>
      <c r="BI136" s="18" t="s">
        <v>6</v>
      </c>
      <c r="BJ136" s="199" t="s">
        <v>31</v>
      </c>
      <c r="BK136" s="16" t="s">
        <v>4</v>
      </c>
      <c r="BL136" s="14" t="s">
        <v>3</v>
      </c>
      <c r="BM136" s="10"/>
      <c r="BN136" s="228" t="s">
        <v>151</v>
      </c>
      <c r="BP136" s="11"/>
      <c r="BQ136" s="21" t="s">
        <v>9</v>
      </c>
      <c r="BR136" s="27" t="s">
        <v>8</v>
      </c>
      <c r="BS136" s="19" t="s">
        <v>7</v>
      </c>
      <c r="BT136" s="18" t="s">
        <v>6</v>
      </c>
      <c r="BU136" s="199" t="s">
        <v>31</v>
      </c>
      <c r="BV136" s="17" t="s">
        <v>5</v>
      </c>
      <c r="BW136" s="14" t="s">
        <v>3</v>
      </c>
      <c r="BX136" s="10"/>
      <c r="BY136" s="228" t="s">
        <v>142</v>
      </c>
      <c r="CA136" s="11"/>
      <c r="CB136" s="21" t="s">
        <v>9</v>
      </c>
      <c r="CC136" s="27" t="s">
        <v>8</v>
      </c>
      <c r="CD136" s="19" t="s">
        <v>7</v>
      </c>
      <c r="CE136" s="18" t="s">
        <v>6</v>
      </c>
      <c r="CF136" s="17" t="s">
        <v>5</v>
      </c>
      <c r="CG136" s="16" t="s">
        <v>4</v>
      </c>
      <c r="CH136" s="199" t="s">
        <v>31</v>
      </c>
      <c r="CI136" s="10"/>
      <c r="CJ136" s="228" t="s">
        <v>147</v>
      </c>
      <c r="FX136" s="11"/>
      <c r="FY136" s="27" t="s">
        <v>8</v>
      </c>
      <c r="FZ136" s="19" t="s">
        <v>7</v>
      </c>
      <c r="GA136" s="18" t="s">
        <v>6</v>
      </c>
      <c r="GB136" s="199" t="s">
        <v>31</v>
      </c>
      <c r="GC136" s="17" t="s">
        <v>5</v>
      </c>
      <c r="GD136" s="16" t="s">
        <v>4</v>
      </c>
      <c r="GE136" s="14" t="s">
        <v>3</v>
      </c>
      <c r="GF136" s="10"/>
      <c r="GG136" s="248"/>
      <c r="GI136" s="11"/>
      <c r="GJ136" s="21" t="s">
        <v>9</v>
      </c>
      <c r="GK136" s="19" t="s">
        <v>7</v>
      </c>
      <c r="GL136" s="18" t="s">
        <v>6</v>
      </c>
      <c r="GM136" s="199" t="s">
        <v>31</v>
      </c>
      <c r="GN136" s="17" t="s">
        <v>5</v>
      </c>
      <c r="GO136" s="16" t="s">
        <v>4</v>
      </c>
      <c r="GP136" s="14" t="s">
        <v>3</v>
      </c>
      <c r="GQ136" s="10"/>
      <c r="GR136" s="248"/>
      <c r="GT136" s="11"/>
      <c r="GU136" s="21" t="s">
        <v>9</v>
      </c>
      <c r="GV136" s="27" t="s">
        <v>8</v>
      </c>
      <c r="GW136" s="18" t="s">
        <v>6</v>
      </c>
      <c r="GX136" s="199" t="s">
        <v>31</v>
      </c>
      <c r="GY136" s="17" t="s">
        <v>5</v>
      </c>
      <c r="GZ136" s="16" t="s">
        <v>4</v>
      </c>
      <c r="HA136" s="14" t="s">
        <v>3</v>
      </c>
      <c r="HB136" s="10"/>
      <c r="HC136" s="248"/>
      <c r="HE136" s="11"/>
      <c r="HF136" s="21" t="s">
        <v>9</v>
      </c>
      <c r="HG136" s="27" t="s">
        <v>8</v>
      </c>
      <c r="HH136" s="19" t="s">
        <v>7</v>
      </c>
      <c r="HI136" s="199" t="s">
        <v>31</v>
      </c>
      <c r="HJ136" s="17" t="s">
        <v>5</v>
      </c>
      <c r="HK136" s="16" t="s">
        <v>4</v>
      </c>
      <c r="HL136" s="14" t="s">
        <v>3</v>
      </c>
      <c r="HM136" s="10"/>
      <c r="HN136" s="248"/>
      <c r="HP136" s="11"/>
      <c r="HQ136" s="21" t="s">
        <v>9</v>
      </c>
      <c r="HR136" s="27" t="s">
        <v>8</v>
      </c>
      <c r="HS136" s="19" t="s">
        <v>7</v>
      </c>
      <c r="HT136" s="18" t="s">
        <v>6</v>
      </c>
      <c r="HU136" s="17" t="s">
        <v>5</v>
      </c>
      <c r="HV136" s="16" t="s">
        <v>4</v>
      </c>
      <c r="HW136" s="14" t="s">
        <v>3</v>
      </c>
      <c r="HX136" s="10"/>
      <c r="HY136" s="248"/>
      <c r="IA136" s="11"/>
      <c r="IB136" s="21" t="s">
        <v>9</v>
      </c>
      <c r="IC136" s="27" t="s">
        <v>8</v>
      </c>
      <c r="ID136" s="19" t="s">
        <v>7</v>
      </c>
      <c r="IE136" s="18" t="s">
        <v>6</v>
      </c>
      <c r="IF136" s="199" t="s">
        <v>31</v>
      </c>
      <c r="IG136" s="16" t="s">
        <v>4</v>
      </c>
      <c r="IH136" s="14" t="s">
        <v>3</v>
      </c>
      <c r="II136" s="10"/>
      <c r="IJ136" s="248"/>
      <c r="IL136" s="11"/>
      <c r="IM136" s="21" t="s">
        <v>9</v>
      </c>
      <c r="IN136" s="27" t="s">
        <v>8</v>
      </c>
      <c r="IO136" s="19" t="s">
        <v>7</v>
      </c>
      <c r="IP136" s="18" t="s">
        <v>6</v>
      </c>
      <c r="IQ136" s="199" t="s">
        <v>31</v>
      </c>
      <c r="IR136" s="17" t="s">
        <v>5</v>
      </c>
      <c r="IS136" s="14" t="s">
        <v>3</v>
      </c>
      <c r="IT136" s="10"/>
      <c r="IU136" s="248"/>
      <c r="IW136" s="11"/>
      <c r="IX136" s="21" t="s">
        <v>9</v>
      </c>
      <c r="IY136" s="27" t="s">
        <v>8</v>
      </c>
      <c r="IZ136" s="19" t="s">
        <v>7</v>
      </c>
      <c r="JA136" s="18" t="s">
        <v>6</v>
      </c>
      <c r="JB136" s="17" t="s">
        <v>5</v>
      </c>
      <c r="JC136" s="16" t="s">
        <v>4</v>
      </c>
      <c r="JD136" s="199" t="s">
        <v>31</v>
      </c>
      <c r="JE136" s="10"/>
      <c r="JF136" s="248"/>
    </row>
    <row r="137" spans="2:266" ht="15.75" thickBot="1" x14ac:dyDescent="0.3">
      <c r="B137" s="22" t="s">
        <v>242</v>
      </c>
      <c r="C137" s="146" t="s">
        <v>9</v>
      </c>
      <c r="D137" s="146" t="s">
        <v>9</v>
      </c>
      <c r="E137" s="146" t="s">
        <v>9</v>
      </c>
      <c r="F137" s="146" t="s">
        <v>9</v>
      </c>
      <c r="G137" s="146" t="s">
        <v>9</v>
      </c>
      <c r="H137" s="146" t="s">
        <v>9</v>
      </c>
      <c r="I137" s="146" t="s">
        <v>9</v>
      </c>
      <c r="J137" s="10"/>
      <c r="K137" s="234" t="s">
        <v>9</v>
      </c>
      <c r="M137" s="22" t="s">
        <v>242</v>
      </c>
      <c r="N137" s="145" t="s">
        <v>8</v>
      </c>
      <c r="O137" s="145" t="s">
        <v>8</v>
      </c>
      <c r="P137" s="145" t="s">
        <v>8</v>
      </c>
      <c r="Q137" s="145" t="s">
        <v>8</v>
      </c>
      <c r="R137" s="145" t="s">
        <v>8</v>
      </c>
      <c r="S137" s="145" t="s">
        <v>8</v>
      </c>
      <c r="T137" s="145" t="s">
        <v>8</v>
      </c>
      <c r="U137" s="10"/>
      <c r="V137" s="145" t="s">
        <v>8</v>
      </c>
      <c r="X137" s="22" t="s">
        <v>242</v>
      </c>
      <c r="Y137" s="149" t="s">
        <v>7</v>
      </c>
      <c r="Z137" s="149" t="s">
        <v>7</v>
      </c>
      <c r="AA137" s="149" t="s">
        <v>7</v>
      </c>
      <c r="AB137" s="149" t="s">
        <v>7</v>
      </c>
      <c r="AC137" s="149" t="s">
        <v>7</v>
      </c>
      <c r="AD137" s="149" t="s">
        <v>7</v>
      </c>
      <c r="AE137" s="144" t="s">
        <v>7</v>
      </c>
      <c r="AF137" s="10"/>
      <c r="AG137" s="144" t="s">
        <v>7</v>
      </c>
      <c r="AI137" s="22" t="s">
        <v>242</v>
      </c>
      <c r="AJ137" s="195" t="s">
        <v>6</v>
      </c>
      <c r="AK137" s="195" t="s">
        <v>6</v>
      </c>
      <c r="AL137" s="195" t="s">
        <v>6</v>
      </c>
      <c r="AM137" s="195" t="s">
        <v>6</v>
      </c>
      <c r="AN137" s="195" t="s">
        <v>6</v>
      </c>
      <c r="AO137" s="195" t="s">
        <v>6</v>
      </c>
      <c r="AP137" s="195" t="s">
        <v>6</v>
      </c>
      <c r="AQ137" s="10"/>
      <c r="AR137" s="195" t="s">
        <v>6</v>
      </c>
      <c r="AT137" s="22" t="s">
        <v>242</v>
      </c>
      <c r="AU137" s="197" t="s">
        <v>31</v>
      </c>
      <c r="AV137" s="197" t="s">
        <v>31</v>
      </c>
      <c r="AW137" s="197" t="s">
        <v>31</v>
      </c>
      <c r="AX137" s="197" t="s">
        <v>31</v>
      </c>
      <c r="AY137" s="197" t="s">
        <v>31</v>
      </c>
      <c r="AZ137" s="197" t="s">
        <v>31</v>
      </c>
      <c r="BA137" s="197" t="s">
        <v>31</v>
      </c>
      <c r="BB137" s="10"/>
      <c r="BC137" s="197" t="s">
        <v>31</v>
      </c>
      <c r="BE137" s="22" t="s">
        <v>242</v>
      </c>
      <c r="BF137" s="155" t="s">
        <v>134</v>
      </c>
      <c r="BG137" s="155" t="s">
        <v>134</v>
      </c>
      <c r="BH137" s="155" t="s">
        <v>134</v>
      </c>
      <c r="BI137" s="155" t="s">
        <v>134</v>
      </c>
      <c r="BJ137" s="155" t="s">
        <v>134</v>
      </c>
      <c r="BK137" s="155" t="s">
        <v>134</v>
      </c>
      <c r="BL137" s="155" t="s">
        <v>134</v>
      </c>
      <c r="BM137" s="10"/>
      <c r="BN137" s="155" t="s">
        <v>134</v>
      </c>
      <c r="BP137" s="22" t="s">
        <v>242</v>
      </c>
      <c r="BQ137" s="150" t="s">
        <v>4</v>
      </c>
      <c r="BR137" s="150" t="s">
        <v>4</v>
      </c>
      <c r="BS137" s="150" t="s">
        <v>4</v>
      </c>
      <c r="BT137" s="150" t="s">
        <v>4</v>
      </c>
      <c r="BU137" s="150" t="s">
        <v>4</v>
      </c>
      <c r="BV137" s="150" t="s">
        <v>4</v>
      </c>
      <c r="BW137" s="150" t="s">
        <v>4</v>
      </c>
      <c r="BX137" s="10"/>
      <c r="BY137" s="150" t="s">
        <v>4</v>
      </c>
      <c r="CA137" s="22" t="s">
        <v>242</v>
      </c>
      <c r="CB137" s="177" t="s">
        <v>3</v>
      </c>
      <c r="CC137" s="177" t="s">
        <v>3</v>
      </c>
      <c r="CD137" s="177" t="s">
        <v>3</v>
      </c>
      <c r="CE137" s="177" t="s">
        <v>3</v>
      </c>
      <c r="CF137" s="177" t="s">
        <v>3</v>
      </c>
      <c r="CG137" s="177" t="s">
        <v>3</v>
      </c>
      <c r="CH137" s="177" t="s">
        <v>3</v>
      </c>
      <c r="CI137" s="10"/>
      <c r="CJ137" s="177" t="s">
        <v>3</v>
      </c>
      <c r="FX137" s="22" t="s">
        <v>14</v>
      </c>
      <c r="FY137" s="146" t="s">
        <v>9</v>
      </c>
      <c r="FZ137" s="146" t="s">
        <v>9</v>
      </c>
      <c r="GA137" s="146" t="s">
        <v>9</v>
      </c>
      <c r="GB137" s="146" t="s">
        <v>9</v>
      </c>
      <c r="GC137" s="146" t="s">
        <v>9</v>
      </c>
      <c r="GD137" s="146" t="s">
        <v>9</v>
      </c>
      <c r="GE137" s="146" t="s">
        <v>9</v>
      </c>
      <c r="GF137" s="10"/>
      <c r="GG137" s="234" t="s">
        <v>9</v>
      </c>
      <c r="GI137" s="22" t="s">
        <v>14</v>
      </c>
      <c r="GJ137" s="145" t="s">
        <v>8</v>
      </c>
      <c r="GK137" s="145" t="s">
        <v>8</v>
      </c>
      <c r="GL137" s="145" t="s">
        <v>8</v>
      </c>
      <c r="GM137" s="145" t="s">
        <v>8</v>
      </c>
      <c r="GN137" s="145" t="s">
        <v>8</v>
      </c>
      <c r="GO137" s="145" t="s">
        <v>8</v>
      </c>
      <c r="GP137" s="145" t="s">
        <v>8</v>
      </c>
      <c r="GQ137" s="10"/>
      <c r="GR137" s="145" t="s">
        <v>8</v>
      </c>
      <c r="GT137" s="22" t="s">
        <v>14</v>
      </c>
      <c r="GU137" s="149" t="s">
        <v>7</v>
      </c>
      <c r="GV137" s="149" t="s">
        <v>7</v>
      </c>
      <c r="GW137" s="149" t="s">
        <v>7</v>
      </c>
      <c r="GX137" s="149" t="s">
        <v>7</v>
      </c>
      <c r="GY137" s="149" t="s">
        <v>7</v>
      </c>
      <c r="GZ137" s="149" t="s">
        <v>7</v>
      </c>
      <c r="HA137" s="144" t="s">
        <v>7</v>
      </c>
      <c r="HB137" s="10"/>
      <c r="HC137" s="144" t="s">
        <v>7</v>
      </c>
      <c r="HE137" s="22" t="s">
        <v>14</v>
      </c>
      <c r="HF137" s="195" t="s">
        <v>6</v>
      </c>
      <c r="HG137" s="195" t="s">
        <v>6</v>
      </c>
      <c r="HH137" s="195" t="s">
        <v>6</v>
      </c>
      <c r="HI137" s="195" t="s">
        <v>6</v>
      </c>
      <c r="HJ137" s="195" t="s">
        <v>6</v>
      </c>
      <c r="HK137" s="195" t="s">
        <v>6</v>
      </c>
      <c r="HL137" s="195" t="s">
        <v>6</v>
      </c>
      <c r="HM137" s="10"/>
      <c r="HN137" s="195" t="s">
        <v>6</v>
      </c>
      <c r="HP137" s="22" t="s">
        <v>14</v>
      </c>
      <c r="HQ137" s="197" t="s">
        <v>31</v>
      </c>
      <c r="HR137" s="197" t="s">
        <v>31</v>
      </c>
      <c r="HS137" s="197" t="s">
        <v>31</v>
      </c>
      <c r="HT137" s="197" t="s">
        <v>31</v>
      </c>
      <c r="HU137" s="197" t="s">
        <v>31</v>
      </c>
      <c r="HV137" s="197" t="s">
        <v>31</v>
      </c>
      <c r="HW137" s="197" t="s">
        <v>31</v>
      </c>
      <c r="HX137" s="10"/>
      <c r="HY137" s="197" t="s">
        <v>31</v>
      </c>
      <c r="IA137" s="22" t="s">
        <v>14</v>
      </c>
      <c r="IB137" s="155" t="s">
        <v>134</v>
      </c>
      <c r="IC137" s="155" t="s">
        <v>134</v>
      </c>
      <c r="ID137" s="155" t="s">
        <v>134</v>
      </c>
      <c r="IE137" s="155" t="s">
        <v>134</v>
      </c>
      <c r="IF137" s="155" t="s">
        <v>134</v>
      </c>
      <c r="IG137" s="155" t="s">
        <v>134</v>
      </c>
      <c r="IH137" s="155" t="s">
        <v>134</v>
      </c>
      <c r="II137" s="10"/>
      <c r="IJ137" s="155" t="s">
        <v>134</v>
      </c>
      <c r="IL137" s="22" t="s">
        <v>14</v>
      </c>
      <c r="IM137" s="150" t="s">
        <v>4</v>
      </c>
      <c r="IN137" s="150" t="s">
        <v>4</v>
      </c>
      <c r="IO137" s="150" t="s">
        <v>4</v>
      </c>
      <c r="IP137" s="150" t="s">
        <v>4</v>
      </c>
      <c r="IQ137" s="150" t="s">
        <v>4</v>
      </c>
      <c r="IR137" s="150" t="s">
        <v>4</v>
      </c>
      <c r="IS137" s="150" t="s">
        <v>4</v>
      </c>
      <c r="IT137" s="10"/>
      <c r="IU137" s="150" t="s">
        <v>4</v>
      </c>
      <c r="IW137" s="22" t="s">
        <v>14</v>
      </c>
      <c r="IX137" s="177" t="s">
        <v>3</v>
      </c>
      <c r="IY137" s="177" t="s">
        <v>3</v>
      </c>
      <c r="IZ137" s="177" t="s">
        <v>3</v>
      </c>
      <c r="JA137" s="177" t="s">
        <v>3</v>
      </c>
      <c r="JB137" s="177" t="s">
        <v>3</v>
      </c>
      <c r="JC137" s="177" t="s">
        <v>3</v>
      </c>
      <c r="JD137" s="177" t="s">
        <v>3</v>
      </c>
      <c r="JE137" s="10"/>
      <c r="JF137" s="177" t="s">
        <v>3</v>
      </c>
    </row>
    <row r="138" spans="2:266" ht="15.75" thickBot="1" x14ac:dyDescent="0.3">
      <c r="B138" s="11"/>
      <c r="C138" s="231">
        <v>0</v>
      </c>
      <c r="D138" s="143">
        <v>51</v>
      </c>
      <c r="E138" s="143">
        <v>5</v>
      </c>
      <c r="F138" s="143">
        <v>11</v>
      </c>
      <c r="G138" s="143">
        <v>64</v>
      </c>
      <c r="H138" s="143">
        <v>34</v>
      </c>
      <c r="I138" s="143">
        <v>46</v>
      </c>
      <c r="J138" s="240">
        <v>-160</v>
      </c>
      <c r="K138" s="237">
        <v>211</v>
      </c>
      <c r="M138" s="11"/>
      <c r="N138" s="143">
        <v>0</v>
      </c>
      <c r="O138" s="143">
        <v>38</v>
      </c>
      <c r="P138" s="143">
        <v>4</v>
      </c>
      <c r="Q138" s="143">
        <v>11</v>
      </c>
      <c r="R138" s="143">
        <v>181</v>
      </c>
      <c r="S138" s="143">
        <v>103</v>
      </c>
      <c r="T138" s="143">
        <v>50</v>
      </c>
      <c r="U138" s="240">
        <v>-417</v>
      </c>
      <c r="V138" s="143">
        <v>387</v>
      </c>
      <c r="X138" s="11"/>
      <c r="Y138" s="231">
        <v>51</v>
      </c>
      <c r="Z138" s="231">
        <v>38</v>
      </c>
      <c r="AA138" s="231">
        <v>46</v>
      </c>
      <c r="AB138" s="231">
        <v>43</v>
      </c>
      <c r="AC138" s="143">
        <v>120</v>
      </c>
      <c r="AD138" s="143">
        <v>24</v>
      </c>
      <c r="AE138" s="231">
        <v>18</v>
      </c>
      <c r="AF138" s="240">
        <v>216</v>
      </c>
      <c r="AG138" s="231">
        <v>52</v>
      </c>
      <c r="AI138" s="11"/>
      <c r="AJ138" s="231">
        <v>5</v>
      </c>
      <c r="AK138" s="231">
        <v>4</v>
      </c>
      <c r="AL138" s="143">
        <v>46</v>
      </c>
      <c r="AM138" s="143">
        <v>6</v>
      </c>
      <c r="AN138" s="143">
        <v>59</v>
      </c>
      <c r="AO138" s="143">
        <v>30</v>
      </c>
      <c r="AP138" s="143">
        <v>19</v>
      </c>
      <c r="AQ138" s="240">
        <v>-301</v>
      </c>
      <c r="AR138" s="143">
        <v>151</v>
      </c>
      <c r="AT138" s="11"/>
      <c r="AU138" s="231">
        <v>11</v>
      </c>
      <c r="AV138" s="231">
        <v>11</v>
      </c>
      <c r="AW138" s="143">
        <v>43</v>
      </c>
      <c r="AX138" s="231">
        <v>6</v>
      </c>
      <c r="AY138" s="143">
        <v>63</v>
      </c>
      <c r="AZ138" s="143">
        <v>30</v>
      </c>
      <c r="BA138" s="143">
        <v>17</v>
      </c>
      <c r="BB138" s="240">
        <v>308</v>
      </c>
      <c r="BC138" s="143">
        <v>125</v>
      </c>
      <c r="BE138" s="11"/>
      <c r="BF138" s="231">
        <v>64</v>
      </c>
      <c r="BG138" s="231">
        <v>181</v>
      </c>
      <c r="BH138" s="231">
        <v>120</v>
      </c>
      <c r="BI138" s="231">
        <v>59</v>
      </c>
      <c r="BJ138" s="231">
        <v>63</v>
      </c>
      <c r="BK138" s="231">
        <v>47</v>
      </c>
      <c r="BL138" s="231">
        <v>62</v>
      </c>
      <c r="BM138" s="240">
        <v>291</v>
      </c>
      <c r="BN138" s="231">
        <v>596</v>
      </c>
      <c r="BP138" s="11"/>
      <c r="BQ138" s="231">
        <v>34</v>
      </c>
      <c r="BR138" s="231">
        <v>103</v>
      </c>
      <c r="BS138" s="231">
        <v>24</v>
      </c>
      <c r="BT138" s="231">
        <v>30</v>
      </c>
      <c r="BU138" s="231">
        <v>30</v>
      </c>
      <c r="BV138" s="143">
        <v>47</v>
      </c>
      <c r="BW138" s="231">
        <v>20</v>
      </c>
      <c r="BX138" s="240">
        <v>-76</v>
      </c>
      <c r="BY138" s="231">
        <v>194</v>
      </c>
      <c r="CA138" s="11"/>
      <c r="CB138" s="231">
        <v>46</v>
      </c>
      <c r="CC138" s="231">
        <v>50</v>
      </c>
      <c r="CD138" s="143">
        <v>18</v>
      </c>
      <c r="CE138" s="231">
        <v>19</v>
      </c>
      <c r="CF138" s="143">
        <v>62</v>
      </c>
      <c r="CG138" s="143">
        <v>20</v>
      </c>
      <c r="CH138" s="231">
        <v>17</v>
      </c>
      <c r="CI138" s="240">
        <v>139</v>
      </c>
      <c r="CJ138" s="231">
        <v>32</v>
      </c>
      <c r="FX138" s="11"/>
      <c r="FY138" s="229"/>
      <c r="FZ138" s="229"/>
      <c r="GA138" s="229"/>
      <c r="GB138" s="229"/>
      <c r="GC138" s="229"/>
      <c r="GD138" s="229"/>
      <c r="GE138" s="229"/>
      <c r="GF138" s="240"/>
      <c r="GG138" s="236"/>
      <c r="GI138" s="11"/>
      <c r="GJ138" s="229"/>
      <c r="GK138" s="229"/>
      <c r="GL138" s="229"/>
      <c r="GM138" s="229"/>
      <c r="GN138" s="229"/>
      <c r="GO138" s="229"/>
      <c r="GP138" s="229"/>
      <c r="GQ138" s="240"/>
      <c r="GR138" s="229"/>
      <c r="GT138" s="11"/>
      <c r="GU138" s="229"/>
      <c r="GV138" s="229"/>
      <c r="GW138" s="229"/>
      <c r="GX138" s="229"/>
      <c r="GY138" s="229"/>
      <c r="GZ138" s="229"/>
      <c r="HA138" s="229"/>
      <c r="HB138" s="240"/>
      <c r="HC138" s="229"/>
      <c r="HE138" s="11"/>
      <c r="HF138" s="229"/>
      <c r="HG138" s="229"/>
      <c r="HH138" s="229"/>
      <c r="HI138" s="229"/>
      <c r="HJ138" s="229"/>
      <c r="HK138" s="229"/>
      <c r="HL138" s="229"/>
      <c r="HM138" s="240"/>
      <c r="HN138" s="229"/>
      <c r="HP138" s="11" t="s">
        <v>0</v>
      </c>
      <c r="HQ138" s="229"/>
      <c r="HR138" s="229"/>
      <c r="HS138" s="229"/>
      <c r="HT138" s="229"/>
      <c r="HU138" s="229"/>
      <c r="HV138" s="229"/>
      <c r="HW138" s="229"/>
      <c r="HX138" s="240"/>
      <c r="HY138" s="229"/>
      <c r="IA138" s="11"/>
      <c r="IB138" s="229"/>
      <c r="IC138" s="229"/>
      <c r="ID138" s="229"/>
      <c r="IE138" s="229"/>
      <c r="IF138" s="229"/>
      <c r="IG138" s="229"/>
      <c r="IH138" s="229"/>
      <c r="II138" s="240"/>
      <c r="IJ138" s="229"/>
      <c r="IL138" s="11"/>
      <c r="IM138" s="229"/>
      <c r="IN138" s="229"/>
      <c r="IO138" s="229"/>
      <c r="IP138" s="229"/>
      <c r="IQ138" s="229"/>
      <c r="IR138" s="229"/>
      <c r="IS138" s="229"/>
      <c r="IT138" s="240"/>
      <c r="IU138" s="229"/>
      <c r="IW138" s="11"/>
      <c r="IX138" s="229"/>
      <c r="IY138" s="229"/>
      <c r="IZ138" s="229"/>
      <c r="JA138" s="229"/>
      <c r="JB138" s="229"/>
      <c r="JC138" s="229"/>
      <c r="JD138" s="229"/>
      <c r="JE138" s="240"/>
      <c r="JF138" s="229"/>
    </row>
    <row r="139" spans="2:266" ht="15.75" thickBot="1" x14ac:dyDescent="0.3">
      <c r="B139" s="11"/>
      <c r="C139" s="10"/>
      <c r="D139" s="10"/>
      <c r="E139" s="10"/>
      <c r="F139" s="10"/>
      <c r="G139" s="10"/>
      <c r="H139" s="10"/>
      <c r="I139" s="10"/>
      <c r="J139" s="10" t="s">
        <v>0</v>
      </c>
      <c r="K139" s="9"/>
      <c r="M139" s="11"/>
      <c r="N139" s="10"/>
      <c r="O139" s="10"/>
      <c r="P139" s="10"/>
      <c r="Q139" s="10" t="s">
        <v>0</v>
      </c>
      <c r="R139" s="10"/>
      <c r="S139" s="10"/>
      <c r="T139" s="10"/>
      <c r="U139" s="10" t="s">
        <v>0</v>
      </c>
      <c r="V139" s="9"/>
      <c r="X139" s="11"/>
      <c r="Y139" s="10"/>
      <c r="Z139" s="10"/>
      <c r="AA139" s="10"/>
      <c r="AB139" s="10"/>
      <c r="AC139" s="10"/>
      <c r="AD139" s="10"/>
      <c r="AE139" s="10"/>
      <c r="AF139" s="10" t="s">
        <v>0</v>
      </c>
      <c r="AG139" s="9"/>
      <c r="AI139" s="11"/>
      <c r="AJ139" s="10"/>
      <c r="AK139" s="10"/>
      <c r="AL139" s="10"/>
      <c r="AM139" s="10"/>
      <c r="AN139" s="10"/>
      <c r="AO139" s="10"/>
      <c r="AP139" s="10"/>
      <c r="AQ139" s="10" t="s">
        <v>0</v>
      </c>
      <c r="AR139" s="9"/>
      <c r="AT139" s="11"/>
      <c r="AU139" s="10"/>
      <c r="AV139" s="10"/>
      <c r="AW139" s="10"/>
      <c r="AX139" s="10"/>
      <c r="AY139" s="10"/>
      <c r="AZ139" s="10"/>
      <c r="BA139" s="10"/>
      <c r="BB139" s="10" t="s">
        <v>0</v>
      </c>
      <c r="BC139" s="9"/>
      <c r="BE139" s="11"/>
      <c r="BF139" s="10"/>
      <c r="BG139" s="10"/>
      <c r="BH139" s="10"/>
      <c r="BI139" s="10"/>
      <c r="BJ139" s="10"/>
      <c r="BK139" s="10"/>
      <c r="BL139" s="10"/>
      <c r="BM139" s="10" t="s">
        <v>0</v>
      </c>
      <c r="BN139" s="9"/>
      <c r="BP139" s="11"/>
      <c r="BQ139" s="10"/>
      <c r="BR139" s="10"/>
      <c r="BS139" s="10"/>
      <c r="BT139" s="10"/>
      <c r="BU139" s="10"/>
      <c r="BV139" s="10"/>
      <c r="BW139" s="10"/>
      <c r="BX139" s="10" t="s">
        <v>0</v>
      </c>
      <c r="BY139" s="9"/>
      <c r="CA139" s="11"/>
      <c r="CB139" s="10" t="s">
        <v>0</v>
      </c>
      <c r="CC139" s="10"/>
      <c r="CD139" s="10"/>
      <c r="CE139" s="10"/>
      <c r="CF139" s="10"/>
      <c r="CG139" s="10"/>
      <c r="CH139" s="10"/>
      <c r="CI139" s="10" t="s">
        <v>0</v>
      </c>
      <c r="CJ139" s="9"/>
      <c r="FX139" s="11"/>
      <c r="FY139" s="10"/>
      <c r="FZ139" s="10"/>
      <c r="GA139" s="10"/>
      <c r="GB139" s="10"/>
      <c r="GC139" s="10"/>
      <c r="GD139" s="10"/>
      <c r="GE139" s="10"/>
      <c r="GF139" s="10" t="s">
        <v>0</v>
      </c>
      <c r="GG139" s="9"/>
      <c r="GI139" s="11"/>
      <c r="GJ139" s="10"/>
      <c r="GK139" s="10"/>
      <c r="GL139" s="10"/>
      <c r="GM139" s="10" t="s">
        <v>0</v>
      </c>
      <c r="GN139" s="10"/>
      <c r="GO139" s="10"/>
      <c r="GP139" s="10"/>
      <c r="GQ139" s="10" t="s">
        <v>0</v>
      </c>
      <c r="GR139" s="9"/>
      <c r="GT139" s="11"/>
      <c r="GU139" s="10"/>
      <c r="GV139" s="10"/>
      <c r="GW139" s="10"/>
      <c r="GX139" s="10"/>
      <c r="GY139" s="10"/>
      <c r="GZ139" s="10"/>
      <c r="HA139" s="10"/>
      <c r="HB139" s="10" t="s">
        <v>0</v>
      </c>
      <c r="HC139" s="9"/>
      <c r="HE139" s="11"/>
      <c r="HF139" s="10"/>
      <c r="HG139" s="10"/>
      <c r="HH139" s="10"/>
      <c r="HI139" s="10"/>
      <c r="HJ139" s="10"/>
      <c r="HK139" s="10"/>
      <c r="HL139" s="10"/>
      <c r="HM139" s="10" t="s">
        <v>0</v>
      </c>
      <c r="HN139" s="9"/>
      <c r="HP139" s="11"/>
      <c r="HQ139" s="10"/>
      <c r="HR139" s="10"/>
      <c r="HS139" s="10"/>
      <c r="HT139" s="10"/>
      <c r="HU139" s="10"/>
      <c r="HV139" s="10"/>
      <c r="HW139" s="10"/>
      <c r="HX139" s="10" t="s">
        <v>0</v>
      </c>
      <c r="HY139" s="9"/>
      <c r="IA139" s="11"/>
      <c r="IB139" s="10"/>
      <c r="IC139" s="10"/>
      <c r="ID139" s="10"/>
      <c r="IE139" s="10"/>
      <c r="IF139" s="10"/>
      <c r="IG139" s="10"/>
      <c r="IH139" s="10"/>
      <c r="II139" s="10" t="s">
        <v>0</v>
      </c>
      <c r="IJ139" s="9"/>
      <c r="IL139" s="11"/>
      <c r="IM139" s="10"/>
      <c r="IN139" s="10"/>
      <c r="IO139" s="10"/>
      <c r="IP139" s="10"/>
      <c r="IQ139" s="10"/>
      <c r="IR139" s="10"/>
      <c r="IS139" s="10"/>
      <c r="IT139" s="10" t="s">
        <v>0</v>
      </c>
      <c r="IU139" s="9"/>
      <c r="IW139" s="11"/>
      <c r="IX139" s="10" t="s">
        <v>0</v>
      </c>
      <c r="IY139" s="10"/>
      <c r="IZ139" s="10"/>
      <c r="JA139" s="10"/>
      <c r="JB139" s="10"/>
      <c r="JC139" s="10"/>
      <c r="JD139" s="10"/>
      <c r="JE139" s="10" t="s">
        <v>0</v>
      </c>
      <c r="JF139" s="9"/>
    </row>
    <row r="140" spans="2:266" ht="15.75" thickBot="1" x14ac:dyDescent="0.3">
      <c r="B140" s="11"/>
      <c r="C140" s="27" t="s">
        <v>8</v>
      </c>
      <c r="D140" s="19" t="s">
        <v>7</v>
      </c>
      <c r="E140" s="18" t="s">
        <v>6</v>
      </c>
      <c r="F140" s="199" t="s">
        <v>31</v>
      </c>
      <c r="G140" s="17" t="s">
        <v>5</v>
      </c>
      <c r="H140" s="16" t="s">
        <v>4</v>
      </c>
      <c r="I140" s="14" t="s">
        <v>3</v>
      </c>
      <c r="J140" s="10"/>
      <c r="K140" s="228" t="s">
        <v>151</v>
      </c>
      <c r="M140" s="11"/>
      <c r="N140" s="21" t="s">
        <v>9</v>
      </c>
      <c r="O140" s="19" t="s">
        <v>7</v>
      </c>
      <c r="P140" s="18" t="s">
        <v>6</v>
      </c>
      <c r="Q140" s="199" t="s">
        <v>31</v>
      </c>
      <c r="R140" s="17" t="s">
        <v>5</v>
      </c>
      <c r="S140" s="16" t="s">
        <v>4</v>
      </c>
      <c r="T140" s="14" t="s">
        <v>3</v>
      </c>
      <c r="U140" s="10"/>
      <c r="V140" s="228" t="s">
        <v>149</v>
      </c>
      <c r="X140" s="11"/>
      <c r="Y140" s="21" t="s">
        <v>9</v>
      </c>
      <c r="Z140" s="27" t="s">
        <v>8</v>
      </c>
      <c r="AA140" s="18" t="s">
        <v>6</v>
      </c>
      <c r="AB140" s="199" t="s">
        <v>31</v>
      </c>
      <c r="AC140" s="17" t="s">
        <v>5</v>
      </c>
      <c r="AD140" s="16" t="s">
        <v>4</v>
      </c>
      <c r="AE140" s="14" t="s">
        <v>3</v>
      </c>
      <c r="AF140" s="10"/>
      <c r="AG140" s="228" t="s">
        <v>148</v>
      </c>
      <c r="AI140" s="11"/>
      <c r="AJ140" s="21" t="s">
        <v>9</v>
      </c>
      <c r="AK140" s="27" t="s">
        <v>8</v>
      </c>
      <c r="AL140" s="19" t="s">
        <v>7</v>
      </c>
      <c r="AM140" s="199" t="s">
        <v>31</v>
      </c>
      <c r="AN140" s="17" t="s">
        <v>5</v>
      </c>
      <c r="AO140" s="16" t="s">
        <v>4</v>
      </c>
      <c r="AP140" s="14" t="s">
        <v>3</v>
      </c>
      <c r="AQ140" s="10"/>
      <c r="AR140" s="228" t="s">
        <v>148</v>
      </c>
      <c r="AT140" s="11"/>
      <c r="AU140" s="21" t="s">
        <v>9</v>
      </c>
      <c r="AV140" s="27" t="s">
        <v>8</v>
      </c>
      <c r="AW140" s="19" t="s">
        <v>7</v>
      </c>
      <c r="AX140" s="18" t="s">
        <v>6</v>
      </c>
      <c r="AY140" s="17" t="s">
        <v>5</v>
      </c>
      <c r="AZ140" s="16" t="s">
        <v>4</v>
      </c>
      <c r="BA140" s="14" t="s">
        <v>3</v>
      </c>
      <c r="BB140" s="10"/>
      <c r="BC140" s="228" t="s">
        <v>145</v>
      </c>
      <c r="BE140" s="11"/>
      <c r="BF140" s="21" t="s">
        <v>9</v>
      </c>
      <c r="BG140" s="27" t="s">
        <v>8</v>
      </c>
      <c r="BH140" s="19" t="s">
        <v>7</v>
      </c>
      <c r="BI140" s="18" t="s">
        <v>6</v>
      </c>
      <c r="BJ140" s="199" t="s">
        <v>31</v>
      </c>
      <c r="BK140" s="16" t="s">
        <v>4</v>
      </c>
      <c r="BL140" s="14" t="s">
        <v>3</v>
      </c>
      <c r="BM140" s="10"/>
      <c r="BN140" s="228" t="s">
        <v>151</v>
      </c>
      <c r="BP140" s="11"/>
      <c r="BQ140" s="21" t="s">
        <v>9</v>
      </c>
      <c r="BR140" s="27" t="s">
        <v>8</v>
      </c>
      <c r="BS140" s="19" t="s">
        <v>7</v>
      </c>
      <c r="BT140" s="18" t="s">
        <v>6</v>
      </c>
      <c r="BU140" s="199" t="s">
        <v>31</v>
      </c>
      <c r="BV140" s="17" t="s">
        <v>5</v>
      </c>
      <c r="BW140" s="14" t="s">
        <v>3</v>
      </c>
      <c r="BX140" s="10"/>
      <c r="BY140" s="228" t="s">
        <v>142</v>
      </c>
      <c r="CA140" s="11"/>
      <c r="CB140" s="21" t="s">
        <v>9</v>
      </c>
      <c r="CC140" s="27" t="s">
        <v>8</v>
      </c>
      <c r="CD140" s="19" t="s">
        <v>7</v>
      </c>
      <c r="CE140" s="18" t="s">
        <v>6</v>
      </c>
      <c r="CF140" s="17" t="s">
        <v>5</v>
      </c>
      <c r="CG140" s="16" t="s">
        <v>4</v>
      </c>
      <c r="CH140" s="199" t="s">
        <v>31</v>
      </c>
      <c r="CI140" s="10"/>
      <c r="CJ140" s="228" t="s">
        <v>144</v>
      </c>
      <c r="FX140" s="11"/>
      <c r="FY140" s="27" t="s">
        <v>8</v>
      </c>
      <c r="FZ140" s="19" t="s">
        <v>7</v>
      </c>
      <c r="GA140" s="18" t="s">
        <v>6</v>
      </c>
      <c r="GB140" s="199" t="s">
        <v>31</v>
      </c>
      <c r="GC140" s="17" t="s">
        <v>5</v>
      </c>
      <c r="GD140" s="16" t="s">
        <v>4</v>
      </c>
      <c r="GE140" s="14" t="s">
        <v>3</v>
      </c>
      <c r="GF140" s="10"/>
      <c r="GG140" s="248"/>
      <c r="GI140" s="11"/>
      <c r="GJ140" s="21" t="s">
        <v>9</v>
      </c>
      <c r="GK140" s="19" t="s">
        <v>7</v>
      </c>
      <c r="GL140" s="18" t="s">
        <v>6</v>
      </c>
      <c r="GM140" s="199" t="s">
        <v>31</v>
      </c>
      <c r="GN140" s="17" t="s">
        <v>5</v>
      </c>
      <c r="GO140" s="16" t="s">
        <v>4</v>
      </c>
      <c r="GP140" s="14" t="s">
        <v>3</v>
      </c>
      <c r="GQ140" s="10"/>
      <c r="GR140" s="248"/>
      <c r="GT140" s="11"/>
      <c r="GU140" s="21" t="s">
        <v>9</v>
      </c>
      <c r="GV140" s="27" t="s">
        <v>8</v>
      </c>
      <c r="GW140" s="18" t="s">
        <v>6</v>
      </c>
      <c r="GX140" s="199" t="s">
        <v>31</v>
      </c>
      <c r="GY140" s="17" t="s">
        <v>5</v>
      </c>
      <c r="GZ140" s="16" t="s">
        <v>4</v>
      </c>
      <c r="HA140" s="14" t="s">
        <v>3</v>
      </c>
      <c r="HB140" s="10"/>
      <c r="HC140" s="248"/>
      <c r="HE140" s="11"/>
      <c r="HF140" s="21" t="s">
        <v>9</v>
      </c>
      <c r="HG140" s="27" t="s">
        <v>8</v>
      </c>
      <c r="HH140" s="19" t="s">
        <v>7</v>
      </c>
      <c r="HI140" s="199" t="s">
        <v>31</v>
      </c>
      <c r="HJ140" s="17" t="s">
        <v>5</v>
      </c>
      <c r="HK140" s="16" t="s">
        <v>4</v>
      </c>
      <c r="HL140" s="14" t="s">
        <v>3</v>
      </c>
      <c r="HM140" s="10"/>
      <c r="HN140" s="248"/>
      <c r="HP140" s="11"/>
      <c r="HQ140" s="21" t="s">
        <v>9</v>
      </c>
      <c r="HR140" s="27" t="s">
        <v>8</v>
      </c>
      <c r="HS140" s="19" t="s">
        <v>7</v>
      </c>
      <c r="HT140" s="18" t="s">
        <v>6</v>
      </c>
      <c r="HU140" s="17" t="s">
        <v>5</v>
      </c>
      <c r="HV140" s="16" t="s">
        <v>4</v>
      </c>
      <c r="HW140" s="14" t="s">
        <v>3</v>
      </c>
      <c r="HX140" s="10"/>
      <c r="HY140" s="248"/>
      <c r="IA140" s="11"/>
      <c r="IB140" s="21" t="s">
        <v>9</v>
      </c>
      <c r="IC140" s="27" t="s">
        <v>8</v>
      </c>
      <c r="ID140" s="19" t="s">
        <v>7</v>
      </c>
      <c r="IE140" s="18" t="s">
        <v>6</v>
      </c>
      <c r="IF140" s="199" t="s">
        <v>31</v>
      </c>
      <c r="IG140" s="16" t="s">
        <v>4</v>
      </c>
      <c r="IH140" s="14" t="s">
        <v>3</v>
      </c>
      <c r="II140" s="10"/>
      <c r="IJ140" s="248"/>
      <c r="IL140" s="11"/>
      <c r="IM140" s="21" t="s">
        <v>9</v>
      </c>
      <c r="IN140" s="27" t="s">
        <v>8</v>
      </c>
      <c r="IO140" s="19" t="s">
        <v>7</v>
      </c>
      <c r="IP140" s="18" t="s">
        <v>6</v>
      </c>
      <c r="IQ140" s="199" t="s">
        <v>31</v>
      </c>
      <c r="IR140" s="17" t="s">
        <v>5</v>
      </c>
      <c r="IS140" s="14" t="s">
        <v>3</v>
      </c>
      <c r="IT140" s="10"/>
      <c r="IU140" s="248"/>
      <c r="IW140" s="11"/>
      <c r="IX140" s="21" t="s">
        <v>9</v>
      </c>
      <c r="IY140" s="27" t="s">
        <v>8</v>
      </c>
      <c r="IZ140" s="19" t="s">
        <v>7</v>
      </c>
      <c r="JA140" s="18" t="s">
        <v>6</v>
      </c>
      <c r="JB140" s="17" t="s">
        <v>5</v>
      </c>
      <c r="JC140" s="16" t="s">
        <v>4</v>
      </c>
      <c r="JD140" s="199" t="s">
        <v>31</v>
      </c>
      <c r="JE140" s="10"/>
      <c r="JF140" s="248"/>
    </row>
    <row r="141" spans="2:266" ht="15.75" thickBot="1" x14ac:dyDescent="0.3">
      <c r="B141" s="22" t="s">
        <v>243</v>
      </c>
      <c r="C141" s="146" t="s">
        <v>9</v>
      </c>
      <c r="D141" s="146" t="s">
        <v>9</v>
      </c>
      <c r="E141" s="146" t="s">
        <v>9</v>
      </c>
      <c r="F141" s="146" t="s">
        <v>9</v>
      </c>
      <c r="G141" s="146" t="s">
        <v>9</v>
      </c>
      <c r="H141" s="146" t="s">
        <v>9</v>
      </c>
      <c r="I141" s="146" t="s">
        <v>9</v>
      </c>
      <c r="J141" s="10"/>
      <c r="K141" s="234" t="s">
        <v>9</v>
      </c>
      <c r="M141" s="22" t="s">
        <v>243</v>
      </c>
      <c r="N141" s="145" t="s">
        <v>8</v>
      </c>
      <c r="O141" s="145" t="s">
        <v>8</v>
      </c>
      <c r="P141" s="145" t="s">
        <v>8</v>
      </c>
      <c r="Q141" s="145" t="s">
        <v>8</v>
      </c>
      <c r="R141" s="145" t="s">
        <v>8</v>
      </c>
      <c r="S141" s="145" t="s">
        <v>8</v>
      </c>
      <c r="T141" s="145" t="s">
        <v>8</v>
      </c>
      <c r="U141" s="10"/>
      <c r="V141" s="145" t="s">
        <v>8</v>
      </c>
      <c r="X141" s="22" t="s">
        <v>243</v>
      </c>
      <c r="Y141" s="149" t="s">
        <v>7</v>
      </c>
      <c r="Z141" s="149" t="s">
        <v>7</v>
      </c>
      <c r="AA141" s="149" t="s">
        <v>7</v>
      </c>
      <c r="AB141" s="149" t="s">
        <v>7</v>
      </c>
      <c r="AC141" s="149" t="s">
        <v>7</v>
      </c>
      <c r="AD141" s="149" t="s">
        <v>7</v>
      </c>
      <c r="AE141" s="144" t="s">
        <v>7</v>
      </c>
      <c r="AF141" s="10"/>
      <c r="AG141" s="144" t="s">
        <v>7</v>
      </c>
      <c r="AI141" s="22" t="s">
        <v>243</v>
      </c>
      <c r="AJ141" s="195" t="s">
        <v>6</v>
      </c>
      <c r="AK141" s="195" t="s">
        <v>6</v>
      </c>
      <c r="AL141" s="195" t="s">
        <v>6</v>
      </c>
      <c r="AM141" s="195" t="s">
        <v>6</v>
      </c>
      <c r="AN141" s="195" t="s">
        <v>6</v>
      </c>
      <c r="AO141" s="195" t="s">
        <v>6</v>
      </c>
      <c r="AP141" s="195" t="s">
        <v>6</v>
      </c>
      <c r="AQ141" s="10"/>
      <c r="AR141" s="195" t="s">
        <v>6</v>
      </c>
      <c r="AT141" s="22" t="s">
        <v>243</v>
      </c>
      <c r="AU141" s="197" t="s">
        <v>31</v>
      </c>
      <c r="AV141" s="197" t="s">
        <v>31</v>
      </c>
      <c r="AW141" s="197" t="s">
        <v>31</v>
      </c>
      <c r="AX141" s="197" t="s">
        <v>31</v>
      </c>
      <c r="AY141" s="197" t="s">
        <v>31</v>
      </c>
      <c r="AZ141" s="197" t="s">
        <v>31</v>
      </c>
      <c r="BA141" s="197" t="s">
        <v>31</v>
      </c>
      <c r="BB141" s="10"/>
      <c r="BC141" s="197" t="s">
        <v>31</v>
      </c>
      <c r="BE141" s="22" t="s">
        <v>243</v>
      </c>
      <c r="BF141" s="155" t="s">
        <v>134</v>
      </c>
      <c r="BG141" s="155" t="s">
        <v>134</v>
      </c>
      <c r="BH141" s="155" t="s">
        <v>134</v>
      </c>
      <c r="BI141" s="155" t="s">
        <v>134</v>
      </c>
      <c r="BJ141" s="155" t="s">
        <v>134</v>
      </c>
      <c r="BK141" s="155" t="s">
        <v>134</v>
      </c>
      <c r="BL141" s="155" t="s">
        <v>134</v>
      </c>
      <c r="BM141" s="10"/>
      <c r="BN141" s="155" t="s">
        <v>134</v>
      </c>
      <c r="BP141" s="22" t="s">
        <v>243</v>
      </c>
      <c r="BQ141" s="150" t="s">
        <v>4</v>
      </c>
      <c r="BR141" s="150" t="s">
        <v>4</v>
      </c>
      <c r="BS141" s="150" t="s">
        <v>4</v>
      </c>
      <c r="BT141" s="150" t="s">
        <v>4</v>
      </c>
      <c r="BU141" s="150" t="s">
        <v>4</v>
      </c>
      <c r="BV141" s="150" t="s">
        <v>4</v>
      </c>
      <c r="BW141" s="150" t="s">
        <v>4</v>
      </c>
      <c r="BX141" s="10"/>
      <c r="BY141" s="150" t="s">
        <v>4</v>
      </c>
      <c r="CA141" s="22" t="s">
        <v>243</v>
      </c>
      <c r="CB141" s="177" t="s">
        <v>3</v>
      </c>
      <c r="CC141" s="177" t="s">
        <v>3</v>
      </c>
      <c r="CD141" s="177" t="s">
        <v>3</v>
      </c>
      <c r="CE141" s="177" t="s">
        <v>3</v>
      </c>
      <c r="CF141" s="177" t="s">
        <v>3</v>
      </c>
      <c r="CG141" s="177" t="s">
        <v>3</v>
      </c>
      <c r="CH141" s="177" t="s">
        <v>3</v>
      </c>
      <c r="CI141" s="10"/>
      <c r="CJ141" s="177" t="s">
        <v>3</v>
      </c>
      <c r="FX141" s="22" t="s">
        <v>13</v>
      </c>
      <c r="FY141" s="146" t="s">
        <v>9</v>
      </c>
      <c r="FZ141" s="146" t="s">
        <v>9</v>
      </c>
      <c r="GA141" s="146" t="s">
        <v>9</v>
      </c>
      <c r="GB141" s="146" t="s">
        <v>9</v>
      </c>
      <c r="GC141" s="146" t="s">
        <v>9</v>
      </c>
      <c r="GD141" s="146" t="s">
        <v>9</v>
      </c>
      <c r="GE141" s="146" t="s">
        <v>9</v>
      </c>
      <c r="GF141" s="10"/>
      <c r="GG141" s="234" t="s">
        <v>9</v>
      </c>
      <c r="GI141" s="22" t="s">
        <v>13</v>
      </c>
      <c r="GJ141" s="145" t="s">
        <v>8</v>
      </c>
      <c r="GK141" s="145" t="s">
        <v>8</v>
      </c>
      <c r="GL141" s="145" t="s">
        <v>8</v>
      </c>
      <c r="GM141" s="145" t="s">
        <v>8</v>
      </c>
      <c r="GN141" s="145" t="s">
        <v>8</v>
      </c>
      <c r="GO141" s="145" t="s">
        <v>8</v>
      </c>
      <c r="GP141" s="145" t="s">
        <v>8</v>
      </c>
      <c r="GQ141" s="10"/>
      <c r="GR141" s="145" t="s">
        <v>8</v>
      </c>
      <c r="GT141" s="22" t="s">
        <v>13</v>
      </c>
      <c r="GU141" s="149" t="s">
        <v>7</v>
      </c>
      <c r="GV141" s="149" t="s">
        <v>7</v>
      </c>
      <c r="GW141" s="149" t="s">
        <v>7</v>
      </c>
      <c r="GX141" s="149" t="s">
        <v>7</v>
      </c>
      <c r="GY141" s="149" t="s">
        <v>7</v>
      </c>
      <c r="GZ141" s="149" t="s">
        <v>7</v>
      </c>
      <c r="HA141" s="144" t="s">
        <v>7</v>
      </c>
      <c r="HB141" s="10"/>
      <c r="HC141" s="144" t="s">
        <v>7</v>
      </c>
      <c r="HE141" s="22" t="s">
        <v>13</v>
      </c>
      <c r="HF141" s="195" t="s">
        <v>6</v>
      </c>
      <c r="HG141" s="195" t="s">
        <v>6</v>
      </c>
      <c r="HH141" s="195" t="s">
        <v>6</v>
      </c>
      <c r="HI141" s="195" t="s">
        <v>6</v>
      </c>
      <c r="HJ141" s="195" t="s">
        <v>6</v>
      </c>
      <c r="HK141" s="195" t="s">
        <v>6</v>
      </c>
      <c r="HL141" s="195" t="s">
        <v>6</v>
      </c>
      <c r="HM141" s="10"/>
      <c r="HN141" s="195" t="s">
        <v>6</v>
      </c>
      <c r="HP141" s="22" t="s">
        <v>13</v>
      </c>
      <c r="HQ141" s="197" t="s">
        <v>31</v>
      </c>
      <c r="HR141" s="197" t="s">
        <v>31</v>
      </c>
      <c r="HS141" s="197" t="s">
        <v>31</v>
      </c>
      <c r="HT141" s="197" t="s">
        <v>31</v>
      </c>
      <c r="HU141" s="197" t="s">
        <v>31</v>
      </c>
      <c r="HV141" s="197" t="s">
        <v>31</v>
      </c>
      <c r="HW141" s="197" t="s">
        <v>31</v>
      </c>
      <c r="HX141" s="10"/>
      <c r="HY141" s="197" t="s">
        <v>31</v>
      </c>
      <c r="IA141" s="22" t="s">
        <v>13</v>
      </c>
      <c r="IB141" s="155" t="s">
        <v>134</v>
      </c>
      <c r="IC141" s="155" t="s">
        <v>134</v>
      </c>
      <c r="ID141" s="155" t="s">
        <v>134</v>
      </c>
      <c r="IE141" s="155" t="s">
        <v>134</v>
      </c>
      <c r="IF141" s="155" t="s">
        <v>134</v>
      </c>
      <c r="IG141" s="155" t="s">
        <v>134</v>
      </c>
      <c r="IH141" s="155" t="s">
        <v>134</v>
      </c>
      <c r="II141" s="10"/>
      <c r="IJ141" s="155" t="s">
        <v>134</v>
      </c>
      <c r="IL141" s="22" t="s">
        <v>13</v>
      </c>
      <c r="IM141" s="150" t="s">
        <v>4</v>
      </c>
      <c r="IN141" s="150" t="s">
        <v>4</v>
      </c>
      <c r="IO141" s="150" t="s">
        <v>4</v>
      </c>
      <c r="IP141" s="150" t="s">
        <v>4</v>
      </c>
      <c r="IQ141" s="150" t="s">
        <v>4</v>
      </c>
      <c r="IR141" s="150" t="s">
        <v>4</v>
      </c>
      <c r="IS141" s="150" t="s">
        <v>4</v>
      </c>
      <c r="IT141" s="10"/>
      <c r="IU141" s="150" t="s">
        <v>4</v>
      </c>
      <c r="IW141" s="22" t="s">
        <v>13</v>
      </c>
      <c r="IX141" s="177" t="s">
        <v>3</v>
      </c>
      <c r="IY141" s="177" t="s">
        <v>3</v>
      </c>
      <c r="IZ141" s="177" t="s">
        <v>3</v>
      </c>
      <c r="JA141" s="177" t="s">
        <v>3</v>
      </c>
      <c r="JB141" s="177" t="s">
        <v>3</v>
      </c>
      <c r="JC141" s="177" t="s">
        <v>3</v>
      </c>
      <c r="JD141" s="177" t="s">
        <v>3</v>
      </c>
      <c r="JE141" s="10"/>
      <c r="JF141" s="177" t="s">
        <v>3</v>
      </c>
    </row>
    <row r="142" spans="2:266" ht="15.75" thickBot="1" x14ac:dyDescent="0.3">
      <c r="B142" s="11"/>
      <c r="C142" s="143">
        <v>10</v>
      </c>
      <c r="D142" s="143">
        <v>66</v>
      </c>
      <c r="E142" s="143">
        <v>14</v>
      </c>
      <c r="F142" s="143">
        <v>23</v>
      </c>
      <c r="G142" s="143">
        <v>70</v>
      </c>
      <c r="H142" s="143">
        <v>34</v>
      </c>
      <c r="I142" s="143">
        <v>48</v>
      </c>
      <c r="J142" s="240">
        <v>-412</v>
      </c>
      <c r="K142" s="237">
        <v>265</v>
      </c>
      <c r="M142" s="11"/>
      <c r="N142" s="231">
        <v>10</v>
      </c>
      <c r="O142" s="143">
        <v>40</v>
      </c>
      <c r="P142" s="143">
        <v>6</v>
      </c>
      <c r="Q142" s="143">
        <v>14</v>
      </c>
      <c r="R142" s="143">
        <v>183</v>
      </c>
      <c r="S142" s="143">
        <v>91</v>
      </c>
      <c r="T142" s="143">
        <v>39</v>
      </c>
      <c r="U142" s="240">
        <v>162</v>
      </c>
      <c r="V142" s="143">
        <v>363</v>
      </c>
      <c r="X142" s="11"/>
      <c r="Y142" s="231">
        <v>66</v>
      </c>
      <c r="Z142" s="231">
        <v>40</v>
      </c>
      <c r="AA142" s="231">
        <v>47</v>
      </c>
      <c r="AB142" s="231">
        <v>44</v>
      </c>
      <c r="AC142" s="143">
        <v>117</v>
      </c>
      <c r="AD142" s="143">
        <v>8</v>
      </c>
      <c r="AE142" s="231">
        <v>34</v>
      </c>
      <c r="AF142" s="240">
        <v>528</v>
      </c>
      <c r="AG142" s="231">
        <v>106</v>
      </c>
      <c r="AI142" s="11"/>
      <c r="AJ142" s="231">
        <v>14</v>
      </c>
      <c r="AK142" s="231">
        <v>6</v>
      </c>
      <c r="AL142" s="143">
        <v>47</v>
      </c>
      <c r="AM142" s="143">
        <v>7</v>
      </c>
      <c r="AN142" s="143">
        <v>59</v>
      </c>
      <c r="AO142" s="143">
        <v>26</v>
      </c>
      <c r="AP142" s="143">
        <v>14</v>
      </c>
      <c r="AQ142" s="240">
        <v>133</v>
      </c>
      <c r="AR142" s="143">
        <v>133</v>
      </c>
      <c r="AT142" s="11"/>
      <c r="AU142" s="231">
        <v>23</v>
      </c>
      <c r="AV142" s="231">
        <v>14</v>
      </c>
      <c r="AW142" s="143">
        <v>44</v>
      </c>
      <c r="AX142" s="231">
        <v>7</v>
      </c>
      <c r="AY142" s="143">
        <v>62</v>
      </c>
      <c r="AZ142" s="143">
        <v>23</v>
      </c>
      <c r="BA142" s="143">
        <v>10</v>
      </c>
      <c r="BB142" s="240">
        <v>-60</v>
      </c>
      <c r="BC142" s="143">
        <v>95</v>
      </c>
      <c r="BE142" s="11"/>
      <c r="BF142" s="231">
        <v>70</v>
      </c>
      <c r="BG142" s="231">
        <v>183</v>
      </c>
      <c r="BH142" s="231">
        <v>117</v>
      </c>
      <c r="BI142" s="231">
        <v>59</v>
      </c>
      <c r="BJ142" s="231">
        <v>62</v>
      </c>
      <c r="BK142" s="231">
        <v>57</v>
      </c>
      <c r="BL142" s="231">
        <v>68</v>
      </c>
      <c r="BM142" s="240">
        <v>289</v>
      </c>
      <c r="BN142" s="231">
        <v>616</v>
      </c>
      <c r="BP142" s="11"/>
      <c r="BQ142" s="231">
        <v>34</v>
      </c>
      <c r="BR142" s="231">
        <v>91</v>
      </c>
      <c r="BS142" s="231">
        <v>8</v>
      </c>
      <c r="BT142" s="231">
        <v>26</v>
      </c>
      <c r="BU142" s="231">
        <v>23</v>
      </c>
      <c r="BV142" s="143">
        <v>57</v>
      </c>
      <c r="BW142" s="231">
        <v>19</v>
      </c>
      <c r="BX142" s="240">
        <v>-296</v>
      </c>
      <c r="BY142" s="231">
        <v>144</v>
      </c>
      <c r="CA142" s="11"/>
      <c r="CB142" s="231">
        <v>48</v>
      </c>
      <c r="CC142" s="231">
        <v>39</v>
      </c>
      <c r="CD142" s="143">
        <v>34</v>
      </c>
      <c r="CE142" s="231">
        <v>14</v>
      </c>
      <c r="CF142" s="143">
        <v>68</v>
      </c>
      <c r="CG142" s="143">
        <v>19</v>
      </c>
      <c r="CH142" s="231">
        <v>10</v>
      </c>
      <c r="CI142" s="240">
        <v>-344</v>
      </c>
      <c r="CJ142" s="143">
        <v>10</v>
      </c>
      <c r="FX142" s="11"/>
      <c r="FY142" s="229"/>
      <c r="FZ142" s="229"/>
      <c r="GA142" s="229"/>
      <c r="GB142" s="229"/>
      <c r="GC142" s="229"/>
      <c r="GD142" s="229"/>
      <c r="GE142" s="229"/>
      <c r="GF142" s="240"/>
      <c r="GG142" s="236"/>
      <c r="GI142" s="11"/>
      <c r="GJ142" s="229"/>
      <c r="GK142" s="229"/>
      <c r="GL142" s="229"/>
      <c r="GM142" s="229"/>
      <c r="GN142" s="229"/>
      <c r="GO142" s="229"/>
      <c r="GP142" s="229"/>
      <c r="GQ142" s="240"/>
      <c r="GR142" s="229"/>
      <c r="GT142" s="11"/>
      <c r="GU142" s="229"/>
      <c r="GV142" s="229"/>
      <c r="GW142" s="229"/>
      <c r="GX142" s="229"/>
      <c r="GY142" s="229"/>
      <c r="GZ142" s="229"/>
      <c r="HA142" s="229"/>
      <c r="HB142" s="240"/>
      <c r="HC142" s="229"/>
      <c r="HE142" s="11"/>
      <c r="HF142" s="229"/>
      <c r="HG142" s="229"/>
      <c r="HH142" s="229"/>
      <c r="HI142" s="229"/>
      <c r="HJ142" s="229"/>
      <c r="HK142" s="229"/>
      <c r="HL142" s="229"/>
      <c r="HM142" s="240"/>
      <c r="HN142" s="229"/>
      <c r="HP142" s="11" t="s">
        <v>0</v>
      </c>
      <c r="HQ142" s="229"/>
      <c r="HR142" s="229"/>
      <c r="HS142" s="229"/>
      <c r="HT142" s="229"/>
      <c r="HU142" s="229"/>
      <c r="HV142" s="229"/>
      <c r="HW142" s="229"/>
      <c r="HX142" s="240"/>
      <c r="HY142" s="229"/>
      <c r="IA142" s="11"/>
      <c r="IB142" s="229"/>
      <c r="IC142" s="229"/>
      <c r="ID142" s="229"/>
      <c r="IE142" s="229"/>
      <c r="IF142" s="229"/>
      <c r="IG142" s="229"/>
      <c r="IH142" s="229"/>
      <c r="II142" s="240"/>
      <c r="IJ142" s="229"/>
      <c r="IL142" s="11"/>
      <c r="IM142" s="229"/>
      <c r="IN142" s="229"/>
      <c r="IO142" s="229"/>
      <c r="IP142" s="229"/>
      <c r="IQ142" s="229"/>
      <c r="IR142" s="229"/>
      <c r="IS142" s="229"/>
      <c r="IT142" s="240"/>
      <c r="IU142" s="229"/>
      <c r="IW142" s="11"/>
      <c r="IX142" s="229"/>
      <c r="IY142" s="229"/>
      <c r="IZ142" s="229"/>
      <c r="JA142" s="229"/>
      <c r="JB142" s="229"/>
      <c r="JC142" s="229"/>
      <c r="JD142" s="229"/>
      <c r="JE142" s="240"/>
      <c r="JF142" s="229"/>
    </row>
    <row r="143" spans="2:266" ht="15.75" thickBot="1" x14ac:dyDescent="0.3">
      <c r="B143" s="11"/>
      <c r="C143" s="2"/>
      <c r="D143" s="2"/>
      <c r="E143" s="2"/>
      <c r="F143" s="2"/>
      <c r="G143" s="2"/>
      <c r="H143" s="2"/>
      <c r="I143" s="2"/>
      <c r="J143" s="10"/>
      <c r="K143" s="235"/>
      <c r="M143" s="11"/>
      <c r="N143" s="10"/>
      <c r="O143" s="10"/>
      <c r="P143" s="10"/>
      <c r="Q143" s="10"/>
      <c r="R143" s="10"/>
      <c r="S143" s="10"/>
      <c r="T143" s="10"/>
      <c r="U143" s="10"/>
      <c r="V143" s="9"/>
      <c r="X143" s="11"/>
      <c r="Y143" s="10"/>
      <c r="Z143" s="10"/>
      <c r="AA143" s="10"/>
      <c r="AB143" s="10"/>
      <c r="AC143" s="10"/>
      <c r="AD143" s="10"/>
      <c r="AE143" s="10"/>
      <c r="AF143" s="10"/>
      <c r="AG143" s="9"/>
      <c r="AI143" s="11"/>
      <c r="AJ143" s="10"/>
      <c r="AK143" s="10"/>
      <c r="AL143" s="10"/>
      <c r="AM143" s="10"/>
      <c r="AN143" s="10"/>
      <c r="AO143" s="10"/>
      <c r="AP143" s="10"/>
      <c r="AQ143" s="10"/>
      <c r="AR143" s="9"/>
      <c r="AT143" s="11"/>
      <c r="AU143" s="10"/>
      <c r="AV143" s="10"/>
      <c r="AW143" s="10"/>
      <c r="AX143" s="10"/>
      <c r="AY143" s="10"/>
      <c r="AZ143" s="10"/>
      <c r="BA143" s="10"/>
      <c r="BB143" s="10"/>
      <c r="BC143" s="9"/>
      <c r="BE143" s="11"/>
      <c r="BF143" s="10"/>
      <c r="BG143" s="10"/>
      <c r="BH143" s="10"/>
      <c r="BI143" s="10"/>
      <c r="BJ143" s="10"/>
      <c r="BK143" s="10"/>
      <c r="BL143" s="10"/>
      <c r="BM143" s="10"/>
      <c r="BN143" s="9"/>
      <c r="BP143" s="11"/>
      <c r="BQ143" s="10"/>
      <c r="BR143" s="10"/>
      <c r="BS143" s="10"/>
      <c r="BT143" s="10"/>
      <c r="BU143" s="10"/>
      <c r="BV143" s="10"/>
      <c r="BW143" s="10"/>
      <c r="BX143" s="10"/>
      <c r="BY143" s="9"/>
      <c r="CA143" s="11"/>
      <c r="CB143" s="10"/>
      <c r="CC143" s="10"/>
      <c r="CD143" s="10"/>
      <c r="CE143" s="10"/>
      <c r="CF143" s="10"/>
      <c r="CG143" s="10"/>
      <c r="CH143" s="10"/>
      <c r="CI143" s="10"/>
      <c r="CJ143" s="9"/>
      <c r="FX143" s="11"/>
      <c r="FY143" s="2"/>
      <c r="FZ143" s="2"/>
      <c r="GA143" s="2"/>
      <c r="GB143" s="2"/>
      <c r="GC143" s="2"/>
      <c r="GD143" s="2"/>
      <c r="GE143" s="2"/>
      <c r="GF143" s="10"/>
      <c r="GG143" s="235"/>
      <c r="GI143" s="11"/>
      <c r="GJ143" s="10"/>
      <c r="GK143" s="10"/>
      <c r="GL143" s="10"/>
      <c r="GM143" s="10"/>
      <c r="GN143" s="10"/>
      <c r="GO143" s="10"/>
      <c r="GP143" s="10"/>
      <c r="GQ143" s="10"/>
      <c r="GR143" s="9"/>
      <c r="GT143" s="11"/>
      <c r="GU143" s="10"/>
      <c r="GV143" s="10"/>
      <c r="GW143" s="10"/>
      <c r="GX143" s="10"/>
      <c r="GY143" s="10"/>
      <c r="GZ143" s="10"/>
      <c r="HA143" s="10"/>
      <c r="HB143" s="10"/>
      <c r="HC143" s="9"/>
      <c r="HE143" s="11"/>
      <c r="HF143" s="10"/>
      <c r="HG143" s="10"/>
      <c r="HH143" s="10"/>
      <c r="HI143" s="10"/>
      <c r="HJ143" s="10"/>
      <c r="HK143" s="10"/>
      <c r="HL143" s="10"/>
      <c r="HM143" s="10"/>
      <c r="HN143" s="9"/>
      <c r="HP143" s="11"/>
      <c r="HQ143" s="10"/>
      <c r="HR143" s="10"/>
      <c r="HS143" s="10"/>
      <c r="HT143" s="10"/>
      <c r="HU143" s="10"/>
      <c r="HV143" s="10"/>
      <c r="HW143" s="10"/>
      <c r="HX143" s="10"/>
      <c r="HY143" s="9"/>
      <c r="IA143" s="11"/>
      <c r="IB143" s="10"/>
      <c r="IC143" s="10"/>
      <c r="ID143" s="10"/>
      <c r="IE143" s="10"/>
      <c r="IF143" s="10"/>
      <c r="IG143" s="10"/>
      <c r="IH143" s="10"/>
      <c r="II143" s="10"/>
      <c r="IJ143" s="9"/>
      <c r="IL143" s="11"/>
      <c r="IM143" s="10"/>
      <c r="IN143" s="10"/>
      <c r="IO143" s="10"/>
      <c r="IP143" s="10"/>
      <c r="IQ143" s="10"/>
      <c r="IR143" s="10"/>
      <c r="IS143" s="10"/>
      <c r="IT143" s="10"/>
      <c r="IU143" s="9"/>
      <c r="IW143" s="11"/>
      <c r="IX143" s="10"/>
      <c r="IY143" s="10"/>
      <c r="IZ143" s="10"/>
      <c r="JA143" s="10"/>
      <c r="JB143" s="10"/>
      <c r="JC143" s="10"/>
      <c r="JD143" s="10"/>
      <c r="JE143" s="10"/>
      <c r="JF143" s="9"/>
    </row>
    <row r="144" spans="2:266" ht="15.75" thickBot="1" x14ac:dyDescent="0.3">
      <c r="B144" s="11"/>
      <c r="C144" s="27" t="s">
        <v>8</v>
      </c>
      <c r="D144" s="19" t="s">
        <v>7</v>
      </c>
      <c r="E144" s="18" t="s">
        <v>6</v>
      </c>
      <c r="F144" s="199" t="s">
        <v>31</v>
      </c>
      <c r="G144" s="17" t="s">
        <v>5</v>
      </c>
      <c r="H144" s="16" t="s">
        <v>4</v>
      </c>
      <c r="I144" s="14" t="s">
        <v>3</v>
      </c>
      <c r="J144" s="10"/>
      <c r="K144" s="228" t="s">
        <v>151</v>
      </c>
      <c r="M144" s="11"/>
      <c r="N144" s="21" t="s">
        <v>9</v>
      </c>
      <c r="O144" s="19" t="s">
        <v>7</v>
      </c>
      <c r="P144" s="18" t="s">
        <v>6</v>
      </c>
      <c r="Q144" s="199" t="s">
        <v>31</v>
      </c>
      <c r="R144" s="17" t="s">
        <v>5</v>
      </c>
      <c r="S144" s="16" t="s">
        <v>4</v>
      </c>
      <c r="T144" s="14" t="s">
        <v>3</v>
      </c>
      <c r="U144" s="10"/>
      <c r="V144" s="228" t="s">
        <v>149</v>
      </c>
      <c r="X144" s="11"/>
      <c r="Y144" s="21" t="s">
        <v>9</v>
      </c>
      <c r="Z144" s="27" t="s">
        <v>8</v>
      </c>
      <c r="AA144" s="18" t="s">
        <v>6</v>
      </c>
      <c r="AB144" s="199" t="s">
        <v>31</v>
      </c>
      <c r="AC144" s="17" t="s">
        <v>5</v>
      </c>
      <c r="AD144" s="16" t="s">
        <v>4</v>
      </c>
      <c r="AE144" s="14" t="s">
        <v>3</v>
      </c>
      <c r="AF144" s="10"/>
      <c r="AG144" s="228" t="s">
        <v>142</v>
      </c>
      <c r="AI144" s="11"/>
      <c r="AJ144" s="21" t="s">
        <v>9</v>
      </c>
      <c r="AK144" s="27" t="s">
        <v>8</v>
      </c>
      <c r="AL144" s="19" t="s">
        <v>7</v>
      </c>
      <c r="AM144" s="199" t="s">
        <v>31</v>
      </c>
      <c r="AN144" s="17" t="s">
        <v>5</v>
      </c>
      <c r="AO144" s="16" t="s">
        <v>4</v>
      </c>
      <c r="AP144" s="14" t="s">
        <v>3</v>
      </c>
      <c r="AQ144" s="10"/>
      <c r="AR144" s="228" t="s">
        <v>145</v>
      </c>
      <c r="AT144" s="11"/>
      <c r="AU144" s="21" t="s">
        <v>9</v>
      </c>
      <c r="AV144" s="27" t="s">
        <v>8</v>
      </c>
      <c r="AW144" s="19" t="s">
        <v>7</v>
      </c>
      <c r="AX144" s="18" t="s">
        <v>6</v>
      </c>
      <c r="AY144" s="17" t="s">
        <v>5</v>
      </c>
      <c r="AZ144" s="16" t="s">
        <v>4</v>
      </c>
      <c r="BA144" s="14" t="s">
        <v>3</v>
      </c>
      <c r="BB144" s="10"/>
      <c r="BC144" s="228" t="s">
        <v>144</v>
      </c>
      <c r="BE144" s="11"/>
      <c r="BF144" s="21" t="s">
        <v>9</v>
      </c>
      <c r="BG144" s="27" t="s">
        <v>8</v>
      </c>
      <c r="BH144" s="19" t="s">
        <v>7</v>
      </c>
      <c r="BI144" s="18" t="s">
        <v>6</v>
      </c>
      <c r="BJ144" s="199" t="s">
        <v>31</v>
      </c>
      <c r="BK144" s="16" t="s">
        <v>4</v>
      </c>
      <c r="BL144" s="14" t="s">
        <v>3</v>
      </c>
      <c r="BM144" s="10"/>
      <c r="BN144" s="228" t="s">
        <v>151</v>
      </c>
      <c r="BP144" s="11"/>
      <c r="BQ144" s="21" t="s">
        <v>9</v>
      </c>
      <c r="BR144" s="27" t="s">
        <v>8</v>
      </c>
      <c r="BS144" s="19" t="s">
        <v>7</v>
      </c>
      <c r="BT144" s="18" t="s">
        <v>6</v>
      </c>
      <c r="BU144" s="199" t="s">
        <v>31</v>
      </c>
      <c r="BV144" s="17" t="s">
        <v>5</v>
      </c>
      <c r="BW144" s="14" t="s">
        <v>3</v>
      </c>
      <c r="BX144" s="10"/>
      <c r="BY144" s="228" t="s">
        <v>148</v>
      </c>
      <c r="CA144" s="11"/>
      <c r="CB144" s="21" t="s">
        <v>9</v>
      </c>
      <c r="CC144" s="27" t="s">
        <v>8</v>
      </c>
      <c r="CD144" s="19" t="s">
        <v>7</v>
      </c>
      <c r="CE144" s="18" t="s">
        <v>6</v>
      </c>
      <c r="CF144" s="17" t="s">
        <v>5</v>
      </c>
      <c r="CG144" s="16" t="s">
        <v>4</v>
      </c>
      <c r="CH144" s="199" t="s">
        <v>31</v>
      </c>
      <c r="CI144" s="10"/>
      <c r="CJ144" s="228" t="s">
        <v>148</v>
      </c>
      <c r="FX144" s="11"/>
      <c r="FY144" s="27" t="s">
        <v>8</v>
      </c>
      <c r="FZ144" s="19" t="s">
        <v>7</v>
      </c>
      <c r="GA144" s="18" t="s">
        <v>6</v>
      </c>
      <c r="GB144" s="199" t="s">
        <v>31</v>
      </c>
      <c r="GC144" s="17" t="s">
        <v>5</v>
      </c>
      <c r="GD144" s="16" t="s">
        <v>4</v>
      </c>
      <c r="GE144" s="14" t="s">
        <v>3</v>
      </c>
      <c r="GF144" s="10"/>
      <c r="GG144" s="248"/>
      <c r="GI144" s="11"/>
      <c r="GJ144" s="21" t="s">
        <v>9</v>
      </c>
      <c r="GK144" s="19" t="s">
        <v>7</v>
      </c>
      <c r="GL144" s="18" t="s">
        <v>6</v>
      </c>
      <c r="GM144" s="199" t="s">
        <v>31</v>
      </c>
      <c r="GN144" s="17" t="s">
        <v>5</v>
      </c>
      <c r="GO144" s="16" t="s">
        <v>4</v>
      </c>
      <c r="GP144" s="14" t="s">
        <v>3</v>
      </c>
      <c r="GQ144" s="10"/>
      <c r="GR144" s="248"/>
      <c r="GT144" s="11"/>
      <c r="GU144" s="21" t="s">
        <v>9</v>
      </c>
      <c r="GV144" s="27" t="s">
        <v>8</v>
      </c>
      <c r="GW144" s="18" t="s">
        <v>6</v>
      </c>
      <c r="GX144" s="199" t="s">
        <v>31</v>
      </c>
      <c r="GY144" s="17" t="s">
        <v>5</v>
      </c>
      <c r="GZ144" s="16" t="s">
        <v>4</v>
      </c>
      <c r="HA144" s="14" t="s">
        <v>3</v>
      </c>
      <c r="HB144" s="10"/>
      <c r="HC144" s="248"/>
      <c r="HE144" s="11"/>
      <c r="HF144" s="21" t="s">
        <v>9</v>
      </c>
      <c r="HG144" s="27" t="s">
        <v>8</v>
      </c>
      <c r="HH144" s="19" t="s">
        <v>7</v>
      </c>
      <c r="HI144" s="199" t="s">
        <v>31</v>
      </c>
      <c r="HJ144" s="17" t="s">
        <v>5</v>
      </c>
      <c r="HK144" s="16" t="s">
        <v>4</v>
      </c>
      <c r="HL144" s="14" t="s">
        <v>3</v>
      </c>
      <c r="HM144" s="10"/>
      <c r="HN144" s="248"/>
      <c r="HP144" s="11"/>
      <c r="HQ144" s="21" t="s">
        <v>9</v>
      </c>
      <c r="HR144" s="27" t="s">
        <v>8</v>
      </c>
      <c r="HS144" s="19" t="s">
        <v>7</v>
      </c>
      <c r="HT144" s="18" t="s">
        <v>6</v>
      </c>
      <c r="HU144" s="17" t="s">
        <v>5</v>
      </c>
      <c r="HV144" s="16" t="s">
        <v>4</v>
      </c>
      <c r="HW144" s="14" t="s">
        <v>3</v>
      </c>
      <c r="HX144" s="10"/>
      <c r="HY144" s="248"/>
      <c r="IA144" s="11"/>
      <c r="IB144" s="21" t="s">
        <v>9</v>
      </c>
      <c r="IC144" s="27" t="s">
        <v>8</v>
      </c>
      <c r="ID144" s="19" t="s">
        <v>7</v>
      </c>
      <c r="IE144" s="18" t="s">
        <v>6</v>
      </c>
      <c r="IF144" s="199" t="s">
        <v>31</v>
      </c>
      <c r="IG144" s="16" t="s">
        <v>4</v>
      </c>
      <c r="IH144" s="14" t="s">
        <v>3</v>
      </c>
      <c r="II144" s="10"/>
      <c r="IJ144" s="248"/>
      <c r="IL144" s="11"/>
      <c r="IM144" s="21" t="s">
        <v>9</v>
      </c>
      <c r="IN144" s="27" t="s">
        <v>8</v>
      </c>
      <c r="IO144" s="19" t="s">
        <v>7</v>
      </c>
      <c r="IP144" s="18" t="s">
        <v>6</v>
      </c>
      <c r="IQ144" s="199" t="s">
        <v>31</v>
      </c>
      <c r="IR144" s="17" t="s">
        <v>5</v>
      </c>
      <c r="IS144" s="14" t="s">
        <v>3</v>
      </c>
      <c r="IT144" s="10"/>
      <c r="IU144" s="248"/>
      <c r="IW144" s="11"/>
      <c r="IX144" s="21" t="s">
        <v>9</v>
      </c>
      <c r="IY144" s="27" t="s">
        <v>8</v>
      </c>
      <c r="IZ144" s="19" t="s">
        <v>7</v>
      </c>
      <c r="JA144" s="18" t="s">
        <v>6</v>
      </c>
      <c r="JB144" s="17" t="s">
        <v>5</v>
      </c>
      <c r="JC144" s="16" t="s">
        <v>4</v>
      </c>
      <c r="JD144" s="199" t="s">
        <v>31</v>
      </c>
      <c r="JE144" s="10"/>
      <c r="JF144" s="248"/>
    </row>
    <row r="145" spans="2:266" ht="15.75" thickBot="1" x14ac:dyDescent="0.3">
      <c r="B145" s="22" t="s">
        <v>244</v>
      </c>
      <c r="C145" s="146" t="s">
        <v>9</v>
      </c>
      <c r="D145" s="146" t="s">
        <v>9</v>
      </c>
      <c r="E145" s="146" t="s">
        <v>9</v>
      </c>
      <c r="F145" s="146" t="s">
        <v>9</v>
      </c>
      <c r="G145" s="146" t="s">
        <v>9</v>
      </c>
      <c r="H145" s="146" t="s">
        <v>9</v>
      </c>
      <c r="I145" s="146" t="s">
        <v>9</v>
      </c>
      <c r="J145" s="10"/>
      <c r="K145" s="234" t="s">
        <v>9</v>
      </c>
      <c r="M145" s="22" t="s">
        <v>244</v>
      </c>
      <c r="N145" s="145" t="s">
        <v>8</v>
      </c>
      <c r="O145" s="145" t="s">
        <v>8</v>
      </c>
      <c r="P145" s="145" t="s">
        <v>8</v>
      </c>
      <c r="Q145" s="145" t="s">
        <v>8</v>
      </c>
      <c r="R145" s="145" t="s">
        <v>8</v>
      </c>
      <c r="S145" s="145" t="s">
        <v>8</v>
      </c>
      <c r="T145" s="145" t="s">
        <v>8</v>
      </c>
      <c r="U145" s="10"/>
      <c r="V145" s="145" t="s">
        <v>8</v>
      </c>
      <c r="X145" s="22" t="s">
        <v>244</v>
      </c>
      <c r="Y145" s="149" t="s">
        <v>7</v>
      </c>
      <c r="Z145" s="149" t="s">
        <v>7</v>
      </c>
      <c r="AA145" s="149" t="s">
        <v>7</v>
      </c>
      <c r="AB145" s="149" t="s">
        <v>7</v>
      </c>
      <c r="AC145" s="149" t="s">
        <v>7</v>
      </c>
      <c r="AD145" s="149" t="s">
        <v>7</v>
      </c>
      <c r="AE145" s="144" t="s">
        <v>7</v>
      </c>
      <c r="AF145" s="10"/>
      <c r="AG145" s="144" t="s">
        <v>7</v>
      </c>
      <c r="AI145" s="22" t="s">
        <v>244</v>
      </c>
      <c r="AJ145" s="195" t="s">
        <v>6</v>
      </c>
      <c r="AK145" s="195" t="s">
        <v>6</v>
      </c>
      <c r="AL145" s="195" t="s">
        <v>6</v>
      </c>
      <c r="AM145" s="195" t="s">
        <v>6</v>
      </c>
      <c r="AN145" s="195" t="s">
        <v>6</v>
      </c>
      <c r="AO145" s="195" t="s">
        <v>6</v>
      </c>
      <c r="AP145" s="195" t="s">
        <v>6</v>
      </c>
      <c r="AQ145" s="10"/>
      <c r="AR145" s="195" t="s">
        <v>6</v>
      </c>
      <c r="AT145" s="22" t="s">
        <v>244</v>
      </c>
      <c r="AU145" s="197" t="s">
        <v>31</v>
      </c>
      <c r="AV145" s="197" t="s">
        <v>31</v>
      </c>
      <c r="AW145" s="197" t="s">
        <v>31</v>
      </c>
      <c r="AX145" s="197" t="s">
        <v>31</v>
      </c>
      <c r="AY145" s="197" t="s">
        <v>31</v>
      </c>
      <c r="AZ145" s="197" t="s">
        <v>31</v>
      </c>
      <c r="BA145" s="197" t="s">
        <v>31</v>
      </c>
      <c r="BB145" s="10"/>
      <c r="BC145" s="197" t="s">
        <v>31</v>
      </c>
      <c r="BE145" s="22" t="s">
        <v>244</v>
      </c>
      <c r="BF145" s="155" t="s">
        <v>134</v>
      </c>
      <c r="BG145" s="155" t="s">
        <v>134</v>
      </c>
      <c r="BH145" s="155" t="s">
        <v>134</v>
      </c>
      <c r="BI145" s="155" t="s">
        <v>134</v>
      </c>
      <c r="BJ145" s="155" t="s">
        <v>134</v>
      </c>
      <c r="BK145" s="155" t="s">
        <v>134</v>
      </c>
      <c r="BL145" s="155" t="s">
        <v>134</v>
      </c>
      <c r="BM145" s="10"/>
      <c r="BN145" s="155" t="s">
        <v>134</v>
      </c>
      <c r="BP145" s="22" t="s">
        <v>244</v>
      </c>
      <c r="BQ145" s="150" t="s">
        <v>4</v>
      </c>
      <c r="BR145" s="150" t="s">
        <v>4</v>
      </c>
      <c r="BS145" s="150" t="s">
        <v>4</v>
      </c>
      <c r="BT145" s="150" t="s">
        <v>4</v>
      </c>
      <c r="BU145" s="150" t="s">
        <v>4</v>
      </c>
      <c r="BV145" s="150" t="s">
        <v>4</v>
      </c>
      <c r="BW145" s="150" t="s">
        <v>4</v>
      </c>
      <c r="BX145" s="10"/>
      <c r="BY145" s="150" t="s">
        <v>4</v>
      </c>
      <c r="CA145" s="22" t="s">
        <v>244</v>
      </c>
      <c r="CB145" s="177" t="s">
        <v>3</v>
      </c>
      <c r="CC145" s="177" t="s">
        <v>3</v>
      </c>
      <c r="CD145" s="177" t="s">
        <v>3</v>
      </c>
      <c r="CE145" s="177" t="s">
        <v>3</v>
      </c>
      <c r="CF145" s="177" t="s">
        <v>3</v>
      </c>
      <c r="CG145" s="177" t="s">
        <v>3</v>
      </c>
      <c r="CH145" s="177" t="s">
        <v>3</v>
      </c>
      <c r="CI145" s="10"/>
      <c r="CJ145" s="177" t="s">
        <v>3</v>
      </c>
      <c r="FX145" s="22" t="s">
        <v>12</v>
      </c>
      <c r="FY145" s="146" t="s">
        <v>9</v>
      </c>
      <c r="FZ145" s="146" t="s">
        <v>9</v>
      </c>
      <c r="GA145" s="146" t="s">
        <v>9</v>
      </c>
      <c r="GB145" s="146" t="s">
        <v>9</v>
      </c>
      <c r="GC145" s="146" t="s">
        <v>9</v>
      </c>
      <c r="GD145" s="146" t="s">
        <v>9</v>
      </c>
      <c r="GE145" s="146" t="s">
        <v>9</v>
      </c>
      <c r="GF145" s="10"/>
      <c r="GG145" s="234" t="s">
        <v>9</v>
      </c>
      <c r="GI145" s="22" t="s">
        <v>12</v>
      </c>
      <c r="GJ145" s="145" t="s">
        <v>8</v>
      </c>
      <c r="GK145" s="145" t="s">
        <v>8</v>
      </c>
      <c r="GL145" s="145" t="s">
        <v>8</v>
      </c>
      <c r="GM145" s="145" t="s">
        <v>8</v>
      </c>
      <c r="GN145" s="145" t="s">
        <v>8</v>
      </c>
      <c r="GO145" s="145" t="s">
        <v>8</v>
      </c>
      <c r="GP145" s="145" t="s">
        <v>8</v>
      </c>
      <c r="GQ145" s="10"/>
      <c r="GR145" s="145" t="s">
        <v>8</v>
      </c>
      <c r="GT145" s="22" t="s">
        <v>12</v>
      </c>
      <c r="GU145" s="149" t="s">
        <v>7</v>
      </c>
      <c r="GV145" s="149" t="s">
        <v>7</v>
      </c>
      <c r="GW145" s="149" t="s">
        <v>7</v>
      </c>
      <c r="GX145" s="149" t="s">
        <v>7</v>
      </c>
      <c r="GY145" s="149" t="s">
        <v>7</v>
      </c>
      <c r="GZ145" s="149" t="s">
        <v>7</v>
      </c>
      <c r="HA145" s="144" t="s">
        <v>7</v>
      </c>
      <c r="HB145" s="10"/>
      <c r="HC145" s="144" t="s">
        <v>7</v>
      </c>
      <c r="HE145" s="22" t="s">
        <v>12</v>
      </c>
      <c r="HF145" s="195" t="s">
        <v>6</v>
      </c>
      <c r="HG145" s="195" t="s">
        <v>6</v>
      </c>
      <c r="HH145" s="195" t="s">
        <v>6</v>
      </c>
      <c r="HI145" s="195" t="s">
        <v>6</v>
      </c>
      <c r="HJ145" s="195" t="s">
        <v>6</v>
      </c>
      <c r="HK145" s="195" t="s">
        <v>6</v>
      </c>
      <c r="HL145" s="195" t="s">
        <v>6</v>
      </c>
      <c r="HM145" s="10"/>
      <c r="HN145" s="195" t="s">
        <v>6</v>
      </c>
      <c r="HP145" s="22" t="s">
        <v>12</v>
      </c>
      <c r="HQ145" s="197" t="s">
        <v>31</v>
      </c>
      <c r="HR145" s="197" t="s">
        <v>31</v>
      </c>
      <c r="HS145" s="197" t="s">
        <v>31</v>
      </c>
      <c r="HT145" s="197" t="s">
        <v>31</v>
      </c>
      <c r="HU145" s="197" t="s">
        <v>31</v>
      </c>
      <c r="HV145" s="197" t="s">
        <v>31</v>
      </c>
      <c r="HW145" s="197" t="s">
        <v>31</v>
      </c>
      <c r="HX145" s="10"/>
      <c r="HY145" s="197" t="s">
        <v>31</v>
      </c>
      <c r="IA145" s="22" t="s">
        <v>12</v>
      </c>
      <c r="IB145" s="155" t="s">
        <v>134</v>
      </c>
      <c r="IC145" s="155" t="s">
        <v>134</v>
      </c>
      <c r="ID145" s="155" t="s">
        <v>134</v>
      </c>
      <c r="IE145" s="155" t="s">
        <v>134</v>
      </c>
      <c r="IF145" s="155" t="s">
        <v>134</v>
      </c>
      <c r="IG145" s="155" t="s">
        <v>134</v>
      </c>
      <c r="IH145" s="155" t="s">
        <v>134</v>
      </c>
      <c r="II145" s="10"/>
      <c r="IJ145" s="155" t="s">
        <v>134</v>
      </c>
      <c r="IL145" s="22" t="s">
        <v>12</v>
      </c>
      <c r="IM145" s="150" t="s">
        <v>4</v>
      </c>
      <c r="IN145" s="150" t="s">
        <v>4</v>
      </c>
      <c r="IO145" s="150" t="s">
        <v>4</v>
      </c>
      <c r="IP145" s="150" t="s">
        <v>4</v>
      </c>
      <c r="IQ145" s="150" t="s">
        <v>4</v>
      </c>
      <c r="IR145" s="150" t="s">
        <v>4</v>
      </c>
      <c r="IS145" s="150" t="s">
        <v>4</v>
      </c>
      <c r="IT145" s="10"/>
      <c r="IU145" s="150" t="s">
        <v>4</v>
      </c>
      <c r="IW145" s="22" t="s">
        <v>12</v>
      </c>
      <c r="IX145" s="177" t="s">
        <v>3</v>
      </c>
      <c r="IY145" s="177" t="s">
        <v>3</v>
      </c>
      <c r="IZ145" s="177" t="s">
        <v>3</v>
      </c>
      <c r="JA145" s="177" t="s">
        <v>3</v>
      </c>
      <c r="JB145" s="177" t="s">
        <v>3</v>
      </c>
      <c r="JC145" s="177" t="s">
        <v>3</v>
      </c>
      <c r="JD145" s="177" t="s">
        <v>3</v>
      </c>
      <c r="JE145" s="10"/>
      <c r="JF145" s="177" t="s">
        <v>3</v>
      </c>
    </row>
    <row r="146" spans="2:266" ht="15.75" thickBot="1" x14ac:dyDescent="0.3">
      <c r="B146" s="11"/>
      <c r="C146" s="143">
        <v>5</v>
      </c>
      <c r="D146" s="143">
        <v>56</v>
      </c>
      <c r="E146" s="143">
        <v>13</v>
      </c>
      <c r="F146" s="143">
        <v>25</v>
      </c>
      <c r="G146" s="143">
        <v>52</v>
      </c>
      <c r="H146" s="143">
        <v>18</v>
      </c>
      <c r="I146" s="143">
        <v>17</v>
      </c>
      <c r="J146" s="240">
        <v>698</v>
      </c>
      <c r="K146" s="237">
        <v>186</v>
      </c>
      <c r="M146" s="11"/>
      <c r="N146" s="231">
        <v>5</v>
      </c>
      <c r="O146" s="143">
        <v>37</v>
      </c>
      <c r="P146" s="143">
        <v>9</v>
      </c>
      <c r="Q146" s="143">
        <v>22</v>
      </c>
      <c r="R146" s="143">
        <v>140</v>
      </c>
      <c r="S146" s="143">
        <v>49</v>
      </c>
      <c r="T146" s="143">
        <v>11</v>
      </c>
      <c r="U146" s="240">
        <v>452</v>
      </c>
      <c r="V146" s="143">
        <v>263</v>
      </c>
      <c r="X146" s="11"/>
      <c r="Y146" s="231">
        <v>56</v>
      </c>
      <c r="Z146" s="231">
        <v>37</v>
      </c>
      <c r="AA146" s="231">
        <v>39</v>
      </c>
      <c r="AB146" s="231">
        <v>29</v>
      </c>
      <c r="AC146" s="143">
        <v>79</v>
      </c>
      <c r="AD146" s="231">
        <v>29</v>
      </c>
      <c r="AE146" s="231">
        <v>60</v>
      </c>
      <c r="AF146" s="240">
        <v>268</v>
      </c>
      <c r="AG146" s="231">
        <v>171</v>
      </c>
      <c r="AI146" s="11"/>
      <c r="AJ146" s="231">
        <v>13</v>
      </c>
      <c r="AK146" s="231">
        <v>9</v>
      </c>
      <c r="AL146" s="143">
        <v>39</v>
      </c>
      <c r="AM146" s="143">
        <v>11</v>
      </c>
      <c r="AN146" s="143">
        <v>43</v>
      </c>
      <c r="AO146" s="143">
        <v>9</v>
      </c>
      <c r="AP146" s="231">
        <v>1</v>
      </c>
      <c r="AQ146" s="240">
        <v>268</v>
      </c>
      <c r="AR146" s="143">
        <v>79</v>
      </c>
      <c r="AT146" s="11"/>
      <c r="AU146" s="231">
        <v>25</v>
      </c>
      <c r="AV146" s="231">
        <v>22</v>
      </c>
      <c r="AW146" s="143">
        <v>29</v>
      </c>
      <c r="AX146" s="231">
        <v>11</v>
      </c>
      <c r="AY146" s="143">
        <v>41</v>
      </c>
      <c r="AZ146" s="143">
        <v>4</v>
      </c>
      <c r="BA146" s="231">
        <v>9</v>
      </c>
      <c r="BB146" s="240">
        <v>498</v>
      </c>
      <c r="BC146" s="143">
        <v>7</v>
      </c>
      <c r="BE146" s="11"/>
      <c r="BF146" s="231">
        <v>52</v>
      </c>
      <c r="BG146" s="231">
        <v>140</v>
      </c>
      <c r="BH146" s="231">
        <v>79</v>
      </c>
      <c r="BI146" s="231">
        <v>43</v>
      </c>
      <c r="BJ146" s="231">
        <v>41</v>
      </c>
      <c r="BK146" s="231">
        <v>57</v>
      </c>
      <c r="BL146" s="231">
        <v>64</v>
      </c>
      <c r="BM146" s="240">
        <v>-802</v>
      </c>
      <c r="BN146" s="231">
        <v>476</v>
      </c>
      <c r="BP146" s="11"/>
      <c r="BQ146" s="231">
        <v>18</v>
      </c>
      <c r="BR146" s="231">
        <v>49</v>
      </c>
      <c r="BS146" s="143">
        <v>29</v>
      </c>
      <c r="BT146" s="231">
        <v>9</v>
      </c>
      <c r="BU146" s="231">
        <v>4</v>
      </c>
      <c r="BV146" s="143">
        <v>57</v>
      </c>
      <c r="BW146" s="231">
        <v>15</v>
      </c>
      <c r="BX146" s="240">
        <v>-698</v>
      </c>
      <c r="BY146" s="231">
        <v>9</v>
      </c>
      <c r="CA146" s="11"/>
      <c r="CB146" s="231">
        <v>17</v>
      </c>
      <c r="CC146" s="231">
        <v>11</v>
      </c>
      <c r="CD146" s="143">
        <v>60</v>
      </c>
      <c r="CE146" s="143">
        <v>1</v>
      </c>
      <c r="CF146" s="143">
        <v>64</v>
      </c>
      <c r="CG146" s="143">
        <v>15</v>
      </c>
      <c r="CH146" s="143">
        <v>9</v>
      </c>
      <c r="CI146" s="240">
        <v>-684</v>
      </c>
      <c r="CJ146" s="143">
        <v>121</v>
      </c>
      <c r="CK146" t="s">
        <v>0</v>
      </c>
      <c r="FX146" s="11"/>
      <c r="FY146" s="229"/>
      <c r="FZ146" s="229"/>
      <c r="GA146" s="229"/>
      <c r="GB146" s="229"/>
      <c r="GC146" s="229"/>
      <c r="GD146" s="229"/>
      <c r="GE146" s="229"/>
      <c r="GF146" s="240"/>
      <c r="GG146" s="236"/>
      <c r="GI146" s="11"/>
      <c r="GJ146" s="229"/>
      <c r="GK146" s="229"/>
      <c r="GL146" s="229"/>
      <c r="GM146" s="229"/>
      <c r="GN146" s="229"/>
      <c r="GO146" s="229"/>
      <c r="GP146" s="229"/>
      <c r="GQ146" s="240"/>
      <c r="GR146" s="229"/>
      <c r="GT146" s="11"/>
      <c r="GU146" s="229"/>
      <c r="GV146" s="229"/>
      <c r="GW146" s="229"/>
      <c r="GX146" s="229"/>
      <c r="GY146" s="229"/>
      <c r="GZ146" s="229"/>
      <c r="HA146" s="229"/>
      <c r="HB146" s="240"/>
      <c r="HC146" s="229"/>
      <c r="HE146" s="11"/>
      <c r="HF146" s="229"/>
      <c r="HG146" s="229"/>
      <c r="HH146" s="229"/>
      <c r="HI146" s="229"/>
      <c r="HJ146" s="229"/>
      <c r="HK146" s="229"/>
      <c r="HL146" s="229"/>
      <c r="HM146" s="240"/>
      <c r="HN146" s="229"/>
      <c r="HP146" s="11" t="s">
        <v>0</v>
      </c>
      <c r="HQ146" s="229"/>
      <c r="HR146" s="229"/>
      <c r="HS146" s="229"/>
      <c r="HT146" s="229"/>
      <c r="HU146" s="229"/>
      <c r="HV146" s="229"/>
      <c r="HW146" s="229"/>
      <c r="HX146" s="240"/>
      <c r="HY146" s="229"/>
      <c r="IA146" s="11"/>
      <c r="IB146" s="229"/>
      <c r="IC146" s="229"/>
      <c r="ID146" s="229"/>
      <c r="IE146" s="229"/>
      <c r="IF146" s="229"/>
      <c r="IG146" s="229"/>
      <c r="IH146" s="229"/>
      <c r="II146" s="240"/>
      <c r="IJ146" s="229"/>
      <c r="IL146" s="11"/>
      <c r="IM146" s="229"/>
      <c r="IN146" s="229"/>
      <c r="IO146" s="229"/>
      <c r="IP146" s="229"/>
      <c r="IQ146" s="229"/>
      <c r="IR146" s="229"/>
      <c r="IS146" s="229"/>
      <c r="IT146" s="240"/>
      <c r="IU146" s="229"/>
      <c r="IW146" s="11"/>
      <c r="IX146" s="229"/>
      <c r="IY146" s="229"/>
      <c r="IZ146" s="229"/>
      <c r="JA146" s="229"/>
      <c r="JB146" s="229"/>
      <c r="JC146" s="229"/>
      <c r="JD146" s="229"/>
      <c r="JE146" s="240"/>
      <c r="JF146" s="229"/>
    </row>
    <row r="147" spans="2:266" ht="15.75" thickBot="1" x14ac:dyDescent="0.3"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M147" s="11"/>
      <c r="N147" s="10"/>
      <c r="O147" s="10"/>
      <c r="P147" s="10"/>
      <c r="Q147" s="10"/>
      <c r="R147" s="10"/>
      <c r="S147" s="10"/>
      <c r="T147" s="10"/>
      <c r="U147" s="10"/>
      <c r="V147" s="9"/>
      <c r="X147" s="11"/>
      <c r="Y147" s="10"/>
      <c r="Z147" s="10"/>
      <c r="AA147" s="10"/>
      <c r="AB147" s="10"/>
      <c r="AC147" s="10"/>
      <c r="AD147" s="10"/>
      <c r="AE147" s="10"/>
      <c r="AF147" s="10"/>
      <c r="AG147" s="9"/>
      <c r="AI147" s="11"/>
      <c r="AJ147" s="10"/>
      <c r="AK147" s="10"/>
      <c r="AL147" s="10"/>
      <c r="AM147" s="10"/>
      <c r="AN147" s="10"/>
      <c r="AO147" s="10"/>
      <c r="AP147" s="10"/>
      <c r="AQ147" s="10"/>
      <c r="AR147" s="9"/>
      <c r="AT147" s="11"/>
      <c r="AU147" s="10"/>
      <c r="AV147" s="10"/>
      <c r="AW147" s="10"/>
      <c r="AX147" s="10"/>
      <c r="AY147" s="10"/>
      <c r="AZ147" s="10"/>
      <c r="BA147" s="10"/>
      <c r="BB147" s="10"/>
      <c r="BC147" s="9"/>
      <c r="BE147" s="11"/>
      <c r="BF147" s="10"/>
      <c r="BG147" s="10"/>
      <c r="BH147" s="10"/>
      <c r="BI147" s="10"/>
      <c r="BJ147" s="10"/>
      <c r="BK147" s="10"/>
      <c r="BL147" s="10"/>
      <c r="BM147" s="10"/>
      <c r="BN147" s="9"/>
      <c r="BP147" s="11"/>
      <c r="BQ147" s="10"/>
      <c r="BR147" s="10"/>
      <c r="BS147" s="10"/>
      <c r="BT147" s="10"/>
      <c r="BU147" s="10"/>
      <c r="BV147" s="10"/>
      <c r="BW147" s="10"/>
      <c r="BX147" s="10"/>
      <c r="BY147" s="9"/>
      <c r="CA147" s="11"/>
      <c r="CB147" s="10"/>
      <c r="CC147" s="10"/>
      <c r="CD147" s="10"/>
      <c r="CE147" s="10"/>
      <c r="CF147" s="10"/>
      <c r="CG147" s="10"/>
      <c r="CH147" s="10"/>
      <c r="CI147" s="10"/>
      <c r="CJ147" s="9"/>
      <c r="FX147" s="11"/>
      <c r="FY147" s="10"/>
      <c r="FZ147" s="10"/>
      <c r="GA147" s="10"/>
      <c r="GB147" s="10"/>
      <c r="GC147" s="10"/>
      <c r="GD147" s="10"/>
      <c r="GE147" s="10"/>
      <c r="GF147" s="10"/>
      <c r="GG147" s="9"/>
      <c r="GI147" s="11"/>
      <c r="GJ147" s="10"/>
      <c r="GK147" s="10"/>
      <c r="GL147" s="10"/>
      <c r="GM147" s="10"/>
      <c r="GN147" s="10"/>
      <c r="GO147" s="10"/>
      <c r="GP147" s="10"/>
      <c r="GQ147" s="10"/>
      <c r="GR147" s="9"/>
      <c r="GT147" s="11"/>
      <c r="GU147" s="10"/>
      <c r="GV147" s="10"/>
      <c r="GW147" s="10"/>
      <c r="GX147" s="10"/>
      <c r="GY147" s="10"/>
      <c r="GZ147" s="10"/>
      <c r="HA147" s="10"/>
      <c r="HB147" s="10"/>
      <c r="HC147" s="9"/>
      <c r="HE147" s="11"/>
      <c r="HF147" s="10"/>
      <c r="HG147" s="10"/>
      <c r="HH147" s="10"/>
      <c r="HI147" s="10"/>
      <c r="HJ147" s="10"/>
      <c r="HK147" s="10"/>
      <c r="HL147" s="10"/>
      <c r="HM147" s="10"/>
      <c r="HN147" s="9"/>
      <c r="HP147" s="11"/>
      <c r="HQ147" s="10"/>
      <c r="HR147" s="10"/>
      <c r="HS147" s="10"/>
      <c r="HT147" s="10"/>
      <c r="HU147" s="10"/>
      <c r="HV147" s="10"/>
      <c r="HW147" s="10"/>
      <c r="HX147" s="10"/>
      <c r="HY147" s="9"/>
      <c r="IA147" s="11"/>
      <c r="IB147" s="10"/>
      <c r="IC147" s="10"/>
      <c r="ID147" s="10"/>
      <c r="IE147" s="10"/>
      <c r="IF147" s="10"/>
      <c r="IG147" s="10"/>
      <c r="IH147" s="10"/>
      <c r="II147" s="10"/>
      <c r="IJ147" s="9"/>
      <c r="IL147" s="11"/>
      <c r="IM147" s="10"/>
      <c r="IN147" s="10"/>
      <c r="IO147" s="10"/>
      <c r="IP147" s="10"/>
      <c r="IQ147" s="10"/>
      <c r="IR147" s="10"/>
      <c r="IS147" s="10"/>
      <c r="IT147" s="10"/>
      <c r="IU147" s="9"/>
      <c r="IW147" s="11"/>
      <c r="IX147" s="10"/>
      <c r="IY147" s="10"/>
      <c r="IZ147" s="10"/>
      <c r="JA147" s="10"/>
      <c r="JB147" s="10"/>
      <c r="JC147" s="10"/>
      <c r="JD147" s="10"/>
      <c r="JE147" s="10"/>
      <c r="JF147" s="9"/>
    </row>
    <row r="148" spans="2:266" ht="15.75" thickBot="1" x14ac:dyDescent="0.3">
      <c r="B148" s="11"/>
      <c r="C148" s="27" t="s">
        <v>8</v>
      </c>
      <c r="D148" s="19" t="s">
        <v>7</v>
      </c>
      <c r="E148" s="18" t="s">
        <v>6</v>
      </c>
      <c r="F148" s="199" t="s">
        <v>31</v>
      </c>
      <c r="G148" s="17" t="s">
        <v>5</v>
      </c>
      <c r="H148" s="16" t="s">
        <v>4</v>
      </c>
      <c r="I148" s="14" t="s">
        <v>3</v>
      </c>
      <c r="J148" s="10"/>
      <c r="K148" s="228" t="s">
        <v>142</v>
      </c>
      <c r="M148" s="11"/>
      <c r="N148" s="21" t="s">
        <v>9</v>
      </c>
      <c r="O148" s="19" t="s">
        <v>7</v>
      </c>
      <c r="P148" s="18" t="s">
        <v>6</v>
      </c>
      <c r="Q148" s="199" t="s">
        <v>31</v>
      </c>
      <c r="R148" s="17" t="s">
        <v>5</v>
      </c>
      <c r="S148" s="16" t="s">
        <v>4</v>
      </c>
      <c r="T148" s="14" t="s">
        <v>3</v>
      </c>
      <c r="U148" s="10"/>
      <c r="V148" s="228" t="s">
        <v>146</v>
      </c>
      <c r="X148" s="11"/>
      <c r="Y148" s="21" t="s">
        <v>9</v>
      </c>
      <c r="Z148" s="27" t="s">
        <v>8</v>
      </c>
      <c r="AA148" s="18" t="s">
        <v>6</v>
      </c>
      <c r="AB148" s="199" t="s">
        <v>31</v>
      </c>
      <c r="AC148" s="17" t="s">
        <v>5</v>
      </c>
      <c r="AD148" s="16" t="s">
        <v>4</v>
      </c>
      <c r="AE148" s="14" t="s">
        <v>3</v>
      </c>
      <c r="AF148" s="10"/>
      <c r="AG148" s="228" t="s">
        <v>142</v>
      </c>
      <c r="AI148" s="11"/>
      <c r="AJ148" s="21" t="s">
        <v>9</v>
      </c>
      <c r="AK148" s="27" t="s">
        <v>8</v>
      </c>
      <c r="AL148" s="19" t="s">
        <v>7</v>
      </c>
      <c r="AM148" s="199" t="s">
        <v>31</v>
      </c>
      <c r="AN148" s="17" t="s">
        <v>5</v>
      </c>
      <c r="AO148" s="16" t="s">
        <v>4</v>
      </c>
      <c r="AP148" s="14" t="s">
        <v>3</v>
      </c>
      <c r="AQ148" s="10"/>
      <c r="AR148" s="228" t="s">
        <v>145</v>
      </c>
      <c r="AT148" s="11"/>
      <c r="AU148" s="21" t="s">
        <v>9</v>
      </c>
      <c r="AV148" s="27" t="s">
        <v>8</v>
      </c>
      <c r="AW148" s="19" t="s">
        <v>7</v>
      </c>
      <c r="AX148" s="18" t="s">
        <v>6</v>
      </c>
      <c r="AY148" s="17" t="s">
        <v>5</v>
      </c>
      <c r="AZ148" s="16" t="s">
        <v>4</v>
      </c>
      <c r="BA148" s="14" t="s">
        <v>3</v>
      </c>
      <c r="BB148" s="10"/>
      <c r="BC148" s="228" t="s">
        <v>148</v>
      </c>
      <c r="BE148" s="11"/>
      <c r="BF148" s="21" t="s">
        <v>9</v>
      </c>
      <c r="BG148" s="27" t="s">
        <v>8</v>
      </c>
      <c r="BH148" s="19" t="s">
        <v>7</v>
      </c>
      <c r="BI148" s="18" t="s">
        <v>6</v>
      </c>
      <c r="BJ148" s="199" t="s">
        <v>31</v>
      </c>
      <c r="BK148" s="16" t="s">
        <v>4</v>
      </c>
      <c r="BL148" s="14" t="s">
        <v>3</v>
      </c>
      <c r="BM148" s="10"/>
      <c r="BN148" s="228" t="s">
        <v>151</v>
      </c>
      <c r="BP148" s="11"/>
      <c r="BQ148" s="21" t="s">
        <v>9</v>
      </c>
      <c r="BR148" s="27" t="s">
        <v>8</v>
      </c>
      <c r="BS148" s="19" t="s">
        <v>7</v>
      </c>
      <c r="BT148" s="18" t="s">
        <v>6</v>
      </c>
      <c r="BU148" s="199" t="s">
        <v>31</v>
      </c>
      <c r="BV148" s="17" t="s">
        <v>5</v>
      </c>
      <c r="BW148" s="14" t="s">
        <v>3</v>
      </c>
      <c r="BX148" s="10"/>
      <c r="BY148" s="228" t="s">
        <v>144</v>
      </c>
      <c r="CA148" s="11"/>
      <c r="CB148" s="21" t="s">
        <v>9</v>
      </c>
      <c r="CC148" s="27" t="s">
        <v>8</v>
      </c>
      <c r="CD148" s="19" t="s">
        <v>7</v>
      </c>
      <c r="CE148" s="18" t="s">
        <v>6</v>
      </c>
      <c r="CF148" s="17" t="s">
        <v>5</v>
      </c>
      <c r="CG148" s="16" t="s">
        <v>4</v>
      </c>
      <c r="CH148" s="199" t="s">
        <v>31</v>
      </c>
      <c r="CI148" s="10"/>
      <c r="CJ148" s="228" t="s">
        <v>148</v>
      </c>
      <c r="FX148" s="11"/>
      <c r="FY148" s="27" t="s">
        <v>8</v>
      </c>
      <c r="FZ148" s="19" t="s">
        <v>7</v>
      </c>
      <c r="GA148" s="18" t="s">
        <v>6</v>
      </c>
      <c r="GB148" s="199" t="s">
        <v>31</v>
      </c>
      <c r="GC148" s="17" t="s">
        <v>5</v>
      </c>
      <c r="GD148" s="16" t="s">
        <v>4</v>
      </c>
      <c r="GE148" s="14" t="s">
        <v>3</v>
      </c>
      <c r="GF148" s="10"/>
      <c r="GG148" s="248"/>
      <c r="GI148" s="11"/>
      <c r="GJ148" s="21" t="s">
        <v>9</v>
      </c>
      <c r="GK148" s="19" t="s">
        <v>7</v>
      </c>
      <c r="GL148" s="18" t="s">
        <v>6</v>
      </c>
      <c r="GM148" s="199" t="s">
        <v>31</v>
      </c>
      <c r="GN148" s="17" t="s">
        <v>5</v>
      </c>
      <c r="GO148" s="16" t="s">
        <v>4</v>
      </c>
      <c r="GP148" s="14" t="s">
        <v>3</v>
      </c>
      <c r="GQ148" s="10"/>
      <c r="GR148" s="248"/>
      <c r="GT148" s="11"/>
      <c r="GU148" s="21" t="s">
        <v>9</v>
      </c>
      <c r="GV148" s="27" t="s">
        <v>8</v>
      </c>
      <c r="GW148" s="18" t="s">
        <v>6</v>
      </c>
      <c r="GX148" s="199" t="s">
        <v>31</v>
      </c>
      <c r="GY148" s="17" t="s">
        <v>5</v>
      </c>
      <c r="GZ148" s="16" t="s">
        <v>4</v>
      </c>
      <c r="HA148" s="14" t="s">
        <v>3</v>
      </c>
      <c r="HB148" s="10"/>
      <c r="HC148" s="248"/>
      <c r="HE148" s="11"/>
      <c r="HF148" s="21" t="s">
        <v>9</v>
      </c>
      <c r="HG148" s="27" t="s">
        <v>8</v>
      </c>
      <c r="HH148" s="19" t="s">
        <v>7</v>
      </c>
      <c r="HI148" s="199" t="s">
        <v>31</v>
      </c>
      <c r="HJ148" s="17" t="s">
        <v>5</v>
      </c>
      <c r="HK148" s="16" t="s">
        <v>4</v>
      </c>
      <c r="HL148" s="14" t="s">
        <v>3</v>
      </c>
      <c r="HM148" s="10"/>
      <c r="HN148" s="248"/>
      <c r="HP148" s="11"/>
      <c r="HQ148" s="21" t="s">
        <v>9</v>
      </c>
      <c r="HR148" s="27" t="s">
        <v>8</v>
      </c>
      <c r="HS148" s="19" t="s">
        <v>7</v>
      </c>
      <c r="HT148" s="18" t="s">
        <v>6</v>
      </c>
      <c r="HU148" s="17" t="s">
        <v>5</v>
      </c>
      <c r="HV148" s="16" t="s">
        <v>4</v>
      </c>
      <c r="HW148" s="14" t="s">
        <v>3</v>
      </c>
      <c r="HX148" s="10"/>
      <c r="HY148" s="248"/>
      <c r="IA148" s="11"/>
      <c r="IB148" s="21" t="s">
        <v>9</v>
      </c>
      <c r="IC148" s="27" t="s">
        <v>8</v>
      </c>
      <c r="ID148" s="19" t="s">
        <v>7</v>
      </c>
      <c r="IE148" s="18" t="s">
        <v>6</v>
      </c>
      <c r="IF148" s="199" t="s">
        <v>31</v>
      </c>
      <c r="IG148" s="16" t="s">
        <v>4</v>
      </c>
      <c r="IH148" s="14" t="s">
        <v>3</v>
      </c>
      <c r="II148" s="10"/>
      <c r="IJ148" s="248"/>
      <c r="IL148" s="11"/>
      <c r="IM148" s="21" t="s">
        <v>9</v>
      </c>
      <c r="IN148" s="27" t="s">
        <v>8</v>
      </c>
      <c r="IO148" s="19" t="s">
        <v>7</v>
      </c>
      <c r="IP148" s="18" t="s">
        <v>6</v>
      </c>
      <c r="IQ148" s="199" t="s">
        <v>31</v>
      </c>
      <c r="IR148" s="17" t="s">
        <v>5</v>
      </c>
      <c r="IS148" s="14" t="s">
        <v>3</v>
      </c>
      <c r="IT148" s="10"/>
      <c r="IU148" s="248"/>
      <c r="IW148" s="11"/>
      <c r="IX148" s="21" t="s">
        <v>9</v>
      </c>
      <c r="IY148" s="27" t="s">
        <v>8</v>
      </c>
      <c r="IZ148" s="19" t="s">
        <v>7</v>
      </c>
      <c r="JA148" s="18" t="s">
        <v>6</v>
      </c>
      <c r="JB148" s="17" t="s">
        <v>5</v>
      </c>
      <c r="JC148" s="16" t="s">
        <v>4</v>
      </c>
      <c r="JD148" s="199" t="s">
        <v>31</v>
      </c>
      <c r="JE148" s="10"/>
      <c r="JF148" s="248"/>
    </row>
    <row r="149" spans="2:266" ht="15.75" thickBot="1" x14ac:dyDescent="0.3">
      <c r="B149" s="22" t="s">
        <v>245</v>
      </c>
      <c r="C149" s="146" t="s">
        <v>9</v>
      </c>
      <c r="D149" s="146" t="s">
        <v>9</v>
      </c>
      <c r="E149" s="146" t="s">
        <v>9</v>
      </c>
      <c r="F149" s="146" t="s">
        <v>9</v>
      </c>
      <c r="G149" s="146" t="s">
        <v>9</v>
      </c>
      <c r="H149" s="146" t="s">
        <v>9</v>
      </c>
      <c r="I149" s="146" t="s">
        <v>9</v>
      </c>
      <c r="J149" s="10"/>
      <c r="K149" s="234" t="s">
        <v>9</v>
      </c>
      <c r="M149" s="22" t="s">
        <v>245</v>
      </c>
      <c r="N149" s="145" t="s">
        <v>8</v>
      </c>
      <c r="O149" s="145" t="s">
        <v>8</v>
      </c>
      <c r="P149" s="145" t="s">
        <v>8</v>
      </c>
      <c r="Q149" s="145" t="s">
        <v>8</v>
      </c>
      <c r="R149" s="145" t="s">
        <v>8</v>
      </c>
      <c r="S149" s="145" t="s">
        <v>8</v>
      </c>
      <c r="T149" s="145" t="s">
        <v>8</v>
      </c>
      <c r="U149" s="10"/>
      <c r="V149" s="145" t="s">
        <v>8</v>
      </c>
      <c r="X149" s="22" t="s">
        <v>245</v>
      </c>
      <c r="Y149" s="149" t="s">
        <v>7</v>
      </c>
      <c r="Z149" s="149" t="s">
        <v>7</v>
      </c>
      <c r="AA149" s="149" t="s">
        <v>7</v>
      </c>
      <c r="AB149" s="149" t="s">
        <v>7</v>
      </c>
      <c r="AC149" s="149" t="s">
        <v>7</v>
      </c>
      <c r="AD149" s="149" t="s">
        <v>7</v>
      </c>
      <c r="AE149" s="144" t="s">
        <v>7</v>
      </c>
      <c r="AF149" s="10"/>
      <c r="AG149" s="144" t="s">
        <v>7</v>
      </c>
      <c r="AI149" s="22" t="s">
        <v>245</v>
      </c>
      <c r="AJ149" s="195" t="s">
        <v>6</v>
      </c>
      <c r="AK149" s="195" t="s">
        <v>6</v>
      </c>
      <c r="AL149" s="195" t="s">
        <v>6</v>
      </c>
      <c r="AM149" s="195" t="s">
        <v>6</v>
      </c>
      <c r="AN149" s="195" t="s">
        <v>6</v>
      </c>
      <c r="AO149" s="195" t="s">
        <v>6</v>
      </c>
      <c r="AP149" s="195" t="s">
        <v>6</v>
      </c>
      <c r="AQ149" s="10"/>
      <c r="AR149" s="195" t="s">
        <v>6</v>
      </c>
      <c r="AT149" s="22" t="s">
        <v>245</v>
      </c>
      <c r="AU149" s="197" t="s">
        <v>31</v>
      </c>
      <c r="AV149" s="197" t="s">
        <v>31</v>
      </c>
      <c r="AW149" s="197" t="s">
        <v>31</v>
      </c>
      <c r="AX149" s="197" t="s">
        <v>31</v>
      </c>
      <c r="AY149" s="197" t="s">
        <v>31</v>
      </c>
      <c r="AZ149" s="197" t="s">
        <v>31</v>
      </c>
      <c r="BA149" s="197" t="s">
        <v>31</v>
      </c>
      <c r="BB149" s="10"/>
      <c r="BC149" s="197" t="s">
        <v>31</v>
      </c>
      <c r="BE149" s="22" t="s">
        <v>245</v>
      </c>
      <c r="BF149" s="155" t="s">
        <v>134</v>
      </c>
      <c r="BG149" s="155" t="s">
        <v>134</v>
      </c>
      <c r="BH149" s="155" t="s">
        <v>134</v>
      </c>
      <c r="BI149" s="155" t="s">
        <v>134</v>
      </c>
      <c r="BJ149" s="155" t="s">
        <v>134</v>
      </c>
      <c r="BK149" s="155" t="s">
        <v>134</v>
      </c>
      <c r="BL149" s="155" t="s">
        <v>134</v>
      </c>
      <c r="BM149" s="10"/>
      <c r="BN149" s="155" t="s">
        <v>134</v>
      </c>
      <c r="BP149" s="22" t="s">
        <v>245</v>
      </c>
      <c r="BQ149" s="150" t="s">
        <v>4</v>
      </c>
      <c r="BR149" s="150" t="s">
        <v>4</v>
      </c>
      <c r="BS149" s="150" t="s">
        <v>4</v>
      </c>
      <c r="BT149" s="150" t="s">
        <v>4</v>
      </c>
      <c r="BU149" s="150" t="s">
        <v>4</v>
      </c>
      <c r="BV149" s="150" t="s">
        <v>4</v>
      </c>
      <c r="BW149" s="150" t="s">
        <v>4</v>
      </c>
      <c r="BX149" s="10"/>
      <c r="BY149" s="150" t="s">
        <v>4</v>
      </c>
      <c r="CA149" s="22" t="s">
        <v>245</v>
      </c>
      <c r="CB149" s="177" t="s">
        <v>3</v>
      </c>
      <c r="CC149" s="177" t="s">
        <v>3</v>
      </c>
      <c r="CD149" s="177" t="s">
        <v>3</v>
      </c>
      <c r="CE149" s="177" t="s">
        <v>3</v>
      </c>
      <c r="CF149" s="177" t="s">
        <v>3</v>
      </c>
      <c r="CG149" s="177" t="s">
        <v>3</v>
      </c>
      <c r="CH149" s="177" t="s">
        <v>3</v>
      </c>
      <c r="CI149" s="10"/>
      <c r="CJ149" s="177" t="s">
        <v>3</v>
      </c>
      <c r="FX149" s="22" t="s">
        <v>11</v>
      </c>
      <c r="FY149" s="146" t="s">
        <v>9</v>
      </c>
      <c r="FZ149" s="146" t="s">
        <v>9</v>
      </c>
      <c r="GA149" s="146" t="s">
        <v>9</v>
      </c>
      <c r="GB149" s="146" t="s">
        <v>9</v>
      </c>
      <c r="GC149" s="146" t="s">
        <v>9</v>
      </c>
      <c r="GD149" s="146" t="s">
        <v>9</v>
      </c>
      <c r="GE149" s="146" t="s">
        <v>9</v>
      </c>
      <c r="GF149" s="10"/>
      <c r="GG149" s="234" t="s">
        <v>9</v>
      </c>
      <c r="GI149" s="22" t="s">
        <v>11</v>
      </c>
      <c r="GJ149" s="145" t="s">
        <v>8</v>
      </c>
      <c r="GK149" s="145" t="s">
        <v>8</v>
      </c>
      <c r="GL149" s="145" t="s">
        <v>8</v>
      </c>
      <c r="GM149" s="145" t="s">
        <v>8</v>
      </c>
      <c r="GN149" s="145" t="s">
        <v>8</v>
      </c>
      <c r="GO149" s="145" t="s">
        <v>8</v>
      </c>
      <c r="GP149" s="145" t="s">
        <v>8</v>
      </c>
      <c r="GQ149" s="10"/>
      <c r="GR149" s="145" t="s">
        <v>8</v>
      </c>
      <c r="GT149" s="22" t="s">
        <v>11</v>
      </c>
      <c r="GU149" s="149" t="s">
        <v>7</v>
      </c>
      <c r="GV149" s="149" t="s">
        <v>7</v>
      </c>
      <c r="GW149" s="149" t="s">
        <v>7</v>
      </c>
      <c r="GX149" s="149" t="s">
        <v>7</v>
      </c>
      <c r="GY149" s="149" t="s">
        <v>7</v>
      </c>
      <c r="GZ149" s="149" t="s">
        <v>7</v>
      </c>
      <c r="HA149" s="144" t="s">
        <v>7</v>
      </c>
      <c r="HB149" s="10"/>
      <c r="HC149" s="144" t="s">
        <v>7</v>
      </c>
      <c r="HE149" s="22" t="s">
        <v>11</v>
      </c>
      <c r="HF149" s="195" t="s">
        <v>6</v>
      </c>
      <c r="HG149" s="195" t="s">
        <v>6</v>
      </c>
      <c r="HH149" s="195" t="s">
        <v>6</v>
      </c>
      <c r="HI149" s="195" t="s">
        <v>6</v>
      </c>
      <c r="HJ149" s="195" t="s">
        <v>6</v>
      </c>
      <c r="HK149" s="195" t="s">
        <v>6</v>
      </c>
      <c r="HL149" s="195" t="s">
        <v>6</v>
      </c>
      <c r="HM149" s="10"/>
      <c r="HN149" s="195" t="s">
        <v>6</v>
      </c>
      <c r="HP149" s="22" t="s">
        <v>11</v>
      </c>
      <c r="HQ149" s="197" t="s">
        <v>31</v>
      </c>
      <c r="HR149" s="197" t="s">
        <v>31</v>
      </c>
      <c r="HS149" s="197" t="s">
        <v>31</v>
      </c>
      <c r="HT149" s="197" t="s">
        <v>31</v>
      </c>
      <c r="HU149" s="197" t="s">
        <v>31</v>
      </c>
      <c r="HV149" s="197" t="s">
        <v>31</v>
      </c>
      <c r="HW149" s="197" t="s">
        <v>31</v>
      </c>
      <c r="HX149" s="10"/>
      <c r="HY149" s="197" t="s">
        <v>31</v>
      </c>
      <c r="IA149" s="22" t="s">
        <v>11</v>
      </c>
      <c r="IB149" s="155" t="s">
        <v>134</v>
      </c>
      <c r="IC149" s="155" t="s">
        <v>134</v>
      </c>
      <c r="ID149" s="155" t="s">
        <v>134</v>
      </c>
      <c r="IE149" s="155" t="s">
        <v>134</v>
      </c>
      <c r="IF149" s="155" t="s">
        <v>134</v>
      </c>
      <c r="IG149" s="155" t="s">
        <v>134</v>
      </c>
      <c r="IH149" s="155" t="s">
        <v>134</v>
      </c>
      <c r="II149" s="10"/>
      <c r="IJ149" s="155" t="s">
        <v>134</v>
      </c>
      <c r="IL149" s="22" t="s">
        <v>11</v>
      </c>
      <c r="IM149" s="150" t="s">
        <v>4</v>
      </c>
      <c r="IN149" s="150" t="s">
        <v>4</v>
      </c>
      <c r="IO149" s="150" t="s">
        <v>4</v>
      </c>
      <c r="IP149" s="150" t="s">
        <v>4</v>
      </c>
      <c r="IQ149" s="150" t="s">
        <v>4</v>
      </c>
      <c r="IR149" s="150" t="s">
        <v>4</v>
      </c>
      <c r="IS149" s="150" t="s">
        <v>4</v>
      </c>
      <c r="IT149" s="10"/>
      <c r="IU149" s="150" t="s">
        <v>4</v>
      </c>
      <c r="IW149" s="22" t="s">
        <v>11</v>
      </c>
      <c r="IX149" s="177" t="s">
        <v>3</v>
      </c>
      <c r="IY149" s="177" t="s">
        <v>3</v>
      </c>
      <c r="IZ149" s="177" t="s">
        <v>3</v>
      </c>
      <c r="JA149" s="177" t="s">
        <v>3</v>
      </c>
      <c r="JB149" s="177" t="s">
        <v>3</v>
      </c>
      <c r="JC149" s="177" t="s">
        <v>3</v>
      </c>
      <c r="JD149" s="177" t="s">
        <v>3</v>
      </c>
      <c r="JE149" s="10"/>
      <c r="JF149" s="177" t="s">
        <v>3</v>
      </c>
    </row>
    <row r="150" spans="2:266" ht="15.75" thickBot="1" x14ac:dyDescent="0.3">
      <c r="B150" s="11"/>
      <c r="C150" s="231">
        <v>7</v>
      </c>
      <c r="D150" s="143">
        <v>39</v>
      </c>
      <c r="E150" s="143">
        <v>4</v>
      </c>
      <c r="F150" s="143">
        <v>19</v>
      </c>
      <c r="G150" s="143">
        <v>41</v>
      </c>
      <c r="H150" s="143">
        <v>4</v>
      </c>
      <c r="I150" s="143">
        <v>1</v>
      </c>
      <c r="J150" s="240">
        <v>237</v>
      </c>
      <c r="K150" s="237">
        <v>101</v>
      </c>
      <c r="M150" s="11"/>
      <c r="N150" s="143">
        <v>7</v>
      </c>
      <c r="O150" s="143">
        <v>33</v>
      </c>
      <c r="P150" s="143">
        <v>11</v>
      </c>
      <c r="Q150" s="143">
        <v>28</v>
      </c>
      <c r="R150" s="143">
        <v>127</v>
      </c>
      <c r="S150" s="143">
        <v>28</v>
      </c>
      <c r="T150" s="143">
        <v>13</v>
      </c>
      <c r="U150" s="240">
        <v>-375</v>
      </c>
      <c r="V150" s="143">
        <v>247</v>
      </c>
      <c r="X150" s="11"/>
      <c r="Y150" s="231">
        <v>39</v>
      </c>
      <c r="Z150" s="231">
        <v>33</v>
      </c>
      <c r="AA150" s="231">
        <v>33</v>
      </c>
      <c r="AB150" s="231">
        <v>19</v>
      </c>
      <c r="AC150" s="143">
        <v>68</v>
      </c>
      <c r="AD150" s="231">
        <v>45</v>
      </c>
      <c r="AE150" s="231">
        <v>52</v>
      </c>
      <c r="AF150" s="240">
        <v>-254</v>
      </c>
      <c r="AG150" s="231">
        <v>153</v>
      </c>
      <c r="AI150" s="11"/>
      <c r="AJ150" s="231">
        <v>4</v>
      </c>
      <c r="AK150" s="231">
        <v>11</v>
      </c>
      <c r="AL150" s="143">
        <v>33</v>
      </c>
      <c r="AM150" s="143">
        <v>14</v>
      </c>
      <c r="AN150" s="143">
        <v>37</v>
      </c>
      <c r="AO150" s="143">
        <v>2</v>
      </c>
      <c r="AP150" s="231">
        <v>1</v>
      </c>
      <c r="AQ150" s="240">
        <v>-179</v>
      </c>
      <c r="AR150" s="143">
        <v>70</v>
      </c>
      <c r="AT150" s="11"/>
      <c r="AU150" s="231">
        <v>19</v>
      </c>
      <c r="AV150" s="231">
        <v>28</v>
      </c>
      <c r="AW150" s="143">
        <v>19</v>
      </c>
      <c r="AX150" s="231">
        <v>14</v>
      </c>
      <c r="AY150" s="143">
        <v>32</v>
      </c>
      <c r="AZ150" s="231">
        <v>7</v>
      </c>
      <c r="BA150" s="231">
        <v>12</v>
      </c>
      <c r="BB150" s="240">
        <v>-112</v>
      </c>
      <c r="BC150" s="231">
        <v>29</v>
      </c>
      <c r="BE150" s="11"/>
      <c r="BF150" s="231">
        <v>41</v>
      </c>
      <c r="BG150" s="231">
        <v>127</v>
      </c>
      <c r="BH150" s="231">
        <v>68</v>
      </c>
      <c r="BI150" s="231">
        <v>37</v>
      </c>
      <c r="BJ150" s="231">
        <v>32</v>
      </c>
      <c r="BK150" s="231">
        <v>62</v>
      </c>
      <c r="BL150" s="231">
        <v>56</v>
      </c>
      <c r="BM150" s="240">
        <v>391</v>
      </c>
      <c r="BN150" s="231">
        <v>423</v>
      </c>
      <c r="BP150" s="11"/>
      <c r="BQ150" s="231">
        <v>4</v>
      </c>
      <c r="BR150" s="231">
        <v>28</v>
      </c>
      <c r="BS150" s="143">
        <v>45</v>
      </c>
      <c r="BT150" s="231">
        <v>2</v>
      </c>
      <c r="BU150" s="143">
        <v>7</v>
      </c>
      <c r="BV150" s="143">
        <v>62</v>
      </c>
      <c r="BW150" s="231">
        <v>5</v>
      </c>
      <c r="BX150" s="240">
        <v>-161</v>
      </c>
      <c r="BY150" s="143">
        <v>75</v>
      </c>
      <c r="CA150" s="11"/>
      <c r="CB150" s="231">
        <v>1</v>
      </c>
      <c r="CC150" s="231">
        <v>13</v>
      </c>
      <c r="CD150" s="143">
        <v>52</v>
      </c>
      <c r="CE150" s="143">
        <v>1</v>
      </c>
      <c r="CF150" s="143">
        <v>56</v>
      </c>
      <c r="CG150" s="143">
        <v>5</v>
      </c>
      <c r="CH150" s="143">
        <v>12</v>
      </c>
      <c r="CI150" s="240">
        <v>453</v>
      </c>
      <c r="CJ150" s="143">
        <v>112</v>
      </c>
      <c r="FX150" s="11"/>
      <c r="FY150" s="229"/>
      <c r="FZ150" s="229"/>
      <c r="GA150" s="229"/>
      <c r="GB150" s="229"/>
      <c r="GC150" s="229"/>
      <c r="GD150" s="229"/>
      <c r="GE150" s="229"/>
      <c r="GF150" s="240"/>
      <c r="GG150" s="236"/>
      <c r="GI150" s="11"/>
      <c r="GJ150" s="229"/>
      <c r="GK150" s="229"/>
      <c r="GL150" s="229"/>
      <c r="GM150" s="229"/>
      <c r="GN150" s="229"/>
      <c r="GO150" s="229"/>
      <c r="GP150" s="229"/>
      <c r="GQ150" s="240"/>
      <c r="GR150" s="229"/>
      <c r="GT150" s="11"/>
      <c r="GU150" s="229"/>
      <c r="GV150" s="229"/>
      <c r="GW150" s="229"/>
      <c r="GX150" s="229"/>
      <c r="GY150" s="229"/>
      <c r="GZ150" s="229"/>
      <c r="HA150" s="229"/>
      <c r="HB150" s="240"/>
      <c r="HC150" s="229"/>
      <c r="HE150" s="11"/>
      <c r="HF150" s="229"/>
      <c r="HG150" s="229"/>
      <c r="HH150" s="229"/>
      <c r="HI150" s="229"/>
      <c r="HJ150" s="229"/>
      <c r="HK150" s="229"/>
      <c r="HL150" s="229"/>
      <c r="HM150" s="240"/>
      <c r="HN150" s="229"/>
      <c r="HP150" s="11" t="s">
        <v>0</v>
      </c>
      <c r="HQ150" s="229"/>
      <c r="HR150" s="229"/>
      <c r="HS150" s="229"/>
      <c r="HT150" s="229"/>
      <c r="HU150" s="229"/>
      <c r="HV150" s="229"/>
      <c r="HW150" s="229"/>
      <c r="HX150" s="240"/>
      <c r="HY150" s="229"/>
      <c r="IA150" s="11"/>
      <c r="IB150" s="229"/>
      <c r="IC150" s="229"/>
      <c r="ID150" s="229"/>
      <c r="IE150" s="229"/>
      <c r="IF150" s="229"/>
      <c r="IG150" s="229"/>
      <c r="IH150" s="229"/>
      <c r="II150" s="240"/>
      <c r="IJ150" s="229"/>
      <c r="IL150" s="11"/>
      <c r="IM150" s="229"/>
      <c r="IN150" s="229"/>
      <c r="IO150" s="229"/>
      <c r="IP150" s="229"/>
      <c r="IQ150" s="229"/>
      <c r="IR150" s="229"/>
      <c r="IS150" s="229"/>
      <c r="IT150" s="240"/>
      <c r="IU150" s="229"/>
      <c r="IW150" s="11"/>
      <c r="IX150" s="229"/>
      <c r="IY150" s="229"/>
      <c r="IZ150" s="229"/>
      <c r="JA150" s="229"/>
      <c r="JB150" s="229"/>
      <c r="JC150" s="229"/>
      <c r="JD150" s="229"/>
      <c r="JE150" s="240"/>
      <c r="JF150" s="229"/>
    </row>
    <row r="151" spans="2:266" ht="15.75" thickBot="1" x14ac:dyDescent="0.3"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M151" s="11"/>
      <c r="N151" s="10"/>
      <c r="O151" s="10"/>
      <c r="P151" s="10"/>
      <c r="Q151" s="10"/>
      <c r="R151" s="10"/>
      <c r="S151" s="10"/>
      <c r="T151" s="10"/>
      <c r="U151" s="10"/>
      <c r="V151" s="9"/>
      <c r="X151" s="11"/>
      <c r="Y151" s="10"/>
      <c r="Z151" s="10"/>
      <c r="AA151" s="10"/>
      <c r="AB151" s="10"/>
      <c r="AC151" s="10"/>
      <c r="AD151" s="10"/>
      <c r="AE151" s="10"/>
      <c r="AF151" s="10"/>
      <c r="AG151" s="9"/>
      <c r="AI151" s="11"/>
      <c r="AJ151" s="10"/>
      <c r="AK151" s="10"/>
      <c r="AL151" s="10"/>
      <c r="AM151" s="10"/>
      <c r="AN151" s="10"/>
      <c r="AO151" s="10"/>
      <c r="AP151" s="10"/>
      <c r="AQ151" s="10"/>
      <c r="AR151" s="9"/>
      <c r="AT151" s="11"/>
      <c r="AU151" s="10"/>
      <c r="AV151" s="10"/>
      <c r="AW151" s="10"/>
      <c r="AX151" s="10"/>
      <c r="AY151" s="10"/>
      <c r="AZ151" s="10"/>
      <c r="BA151" s="10"/>
      <c r="BB151" s="10"/>
      <c r="BC151" s="9"/>
      <c r="BE151" s="11"/>
      <c r="BF151" s="10"/>
      <c r="BG151" s="10"/>
      <c r="BH151" s="10"/>
      <c r="BI151" s="10"/>
      <c r="BJ151" s="10"/>
      <c r="BK151" s="10"/>
      <c r="BL151" s="10"/>
      <c r="BM151" s="10"/>
      <c r="BN151" s="9"/>
      <c r="BP151" s="11"/>
      <c r="BQ151" s="10"/>
      <c r="BR151" s="10"/>
      <c r="BS151" s="10"/>
      <c r="BT151" s="10"/>
      <c r="BU151" s="10"/>
      <c r="BV151" s="10"/>
      <c r="BW151" s="10"/>
      <c r="BX151" s="10"/>
      <c r="BY151" s="9"/>
      <c r="CA151" s="11"/>
      <c r="CB151" s="10"/>
      <c r="CC151" s="10"/>
      <c r="CD151" s="10"/>
      <c r="CE151" s="10"/>
      <c r="CF151" s="10"/>
      <c r="CG151" s="10"/>
      <c r="CH151" s="10"/>
      <c r="CI151" s="10"/>
      <c r="CJ151" s="9"/>
      <c r="FX151" s="11"/>
      <c r="FY151" s="10"/>
      <c r="FZ151" s="10"/>
      <c r="GA151" s="10"/>
      <c r="GB151" s="10"/>
      <c r="GC151" s="10"/>
      <c r="GD151" s="10"/>
      <c r="GE151" s="10"/>
      <c r="GF151" s="10"/>
      <c r="GG151" s="9"/>
      <c r="GI151" s="11"/>
      <c r="GJ151" s="10"/>
      <c r="GK151" s="10"/>
      <c r="GL151" s="10"/>
      <c r="GM151" s="10"/>
      <c r="GN151" s="10"/>
      <c r="GO151" s="10"/>
      <c r="GP151" s="10"/>
      <c r="GQ151" s="10"/>
      <c r="GR151" s="9"/>
      <c r="GT151" s="11"/>
      <c r="GU151" s="10"/>
      <c r="GV151" s="10"/>
      <c r="GW151" s="10"/>
      <c r="GX151" s="10"/>
      <c r="GY151" s="10"/>
      <c r="GZ151" s="10"/>
      <c r="HA151" s="10"/>
      <c r="HB151" s="10"/>
      <c r="HC151" s="9"/>
      <c r="HE151" s="11"/>
      <c r="HF151" s="10"/>
      <c r="HG151" s="10"/>
      <c r="HH151" s="10"/>
      <c r="HI151" s="10"/>
      <c r="HJ151" s="10"/>
      <c r="HK151" s="10"/>
      <c r="HL151" s="10"/>
      <c r="HM151" s="10"/>
      <c r="HN151" s="9"/>
      <c r="HP151" s="11"/>
      <c r="HQ151" s="10"/>
      <c r="HR151" s="10"/>
      <c r="HS151" s="10"/>
      <c r="HT151" s="10"/>
      <c r="HU151" s="10"/>
      <c r="HV151" s="10"/>
      <c r="HW151" s="10"/>
      <c r="HX151" s="10"/>
      <c r="HY151" s="9"/>
      <c r="IA151" s="11"/>
      <c r="IB151" s="10"/>
      <c r="IC151" s="10"/>
      <c r="ID151" s="10"/>
      <c r="IE151" s="10"/>
      <c r="IF151" s="10"/>
      <c r="IG151" s="10"/>
      <c r="IH151" s="10"/>
      <c r="II151" s="10"/>
      <c r="IJ151" s="9"/>
      <c r="IL151" s="11"/>
      <c r="IM151" s="10"/>
      <c r="IN151" s="10"/>
      <c r="IO151" s="10"/>
      <c r="IP151" s="10"/>
      <c r="IQ151" s="10"/>
      <c r="IR151" s="10"/>
      <c r="IS151" s="10"/>
      <c r="IT151" s="10"/>
      <c r="IU151" s="9"/>
      <c r="IW151" s="11"/>
      <c r="IX151" s="10"/>
      <c r="IY151" s="10"/>
      <c r="IZ151" s="10"/>
      <c r="JA151" s="10"/>
      <c r="JB151" s="10"/>
      <c r="JC151" s="10"/>
      <c r="JD151" s="10"/>
      <c r="JE151" s="10"/>
      <c r="JF151" s="9"/>
    </row>
    <row r="152" spans="2:266" ht="15.75" thickBot="1" x14ac:dyDescent="0.3">
      <c r="B152" s="11"/>
      <c r="C152" s="27" t="s">
        <v>8</v>
      </c>
      <c r="D152" s="19" t="s">
        <v>7</v>
      </c>
      <c r="E152" s="18" t="s">
        <v>6</v>
      </c>
      <c r="F152" s="199" t="s">
        <v>31</v>
      </c>
      <c r="G152" s="17" t="s">
        <v>5</v>
      </c>
      <c r="H152" s="16" t="s">
        <v>4</v>
      </c>
      <c r="I152" s="14" t="s">
        <v>3</v>
      </c>
      <c r="J152" s="10"/>
      <c r="K152" s="228" t="s">
        <v>142</v>
      </c>
      <c r="M152" s="11"/>
      <c r="N152" s="21" t="s">
        <v>9</v>
      </c>
      <c r="O152" s="19" t="s">
        <v>7</v>
      </c>
      <c r="P152" s="18" t="s">
        <v>6</v>
      </c>
      <c r="Q152" s="199" t="s">
        <v>31</v>
      </c>
      <c r="R152" s="17" t="s">
        <v>5</v>
      </c>
      <c r="S152" s="16" t="s">
        <v>4</v>
      </c>
      <c r="T152" s="14" t="s">
        <v>3</v>
      </c>
      <c r="U152" s="10"/>
      <c r="V152" s="228" t="s">
        <v>146</v>
      </c>
      <c r="X152" s="11"/>
      <c r="Y152" s="21" t="s">
        <v>9</v>
      </c>
      <c r="Z152" s="27" t="s">
        <v>8</v>
      </c>
      <c r="AA152" s="18" t="s">
        <v>6</v>
      </c>
      <c r="AB152" s="199" t="s">
        <v>31</v>
      </c>
      <c r="AC152" s="17" t="s">
        <v>5</v>
      </c>
      <c r="AD152" s="16" t="s">
        <v>4</v>
      </c>
      <c r="AE152" s="14" t="s">
        <v>3</v>
      </c>
      <c r="AF152" s="10"/>
      <c r="AG152" s="228" t="s">
        <v>142</v>
      </c>
      <c r="AI152" s="11"/>
      <c r="AJ152" s="21" t="s">
        <v>9</v>
      </c>
      <c r="AK152" s="27" t="s">
        <v>8</v>
      </c>
      <c r="AL152" s="19" t="s">
        <v>7</v>
      </c>
      <c r="AM152" s="199" t="s">
        <v>31</v>
      </c>
      <c r="AN152" s="17" t="s">
        <v>5</v>
      </c>
      <c r="AO152" s="16" t="s">
        <v>4</v>
      </c>
      <c r="AP152" s="14" t="s">
        <v>3</v>
      </c>
      <c r="AQ152" s="10"/>
      <c r="AR152" s="228" t="s">
        <v>148</v>
      </c>
      <c r="AT152" s="11"/>
      <c r="AU152" s="21" t="s">
        <v>9</v>
      </c>
      <c r="AV152" s="27" t="s">
        <v>8</v>
      </c>
      <c r="AW152" s="19" t="s">
        <v>7</v>
      </c>
      <c r="AX152" s="18" t="s">
        <v>6</v>
      </c>
      <c r="AY152" s="17" t="s">
        <v>5</v>
      </c>
      <c r="AZ152" s="16" t="s">
        <v>4</v>
      </c>
      <c r="BA152" s="14" t="s">
        <v>3</v>
      </c>
      <c r="BB152" s="10"/>
      <c r="BC152" s="228" t="s">
        <v>148</v>
      </c>
      <c r="BE152" s="11"/>
      <c r="BF152" s="21" t="s">
        <v>9</v>
      </c>
      <c r="BG152" s="27" t="s">
        <v>8</v>
      </c>
      <c r="BH152" s="19" t="s">
        <v>7</v>
      </c>
      <c r="BI152" s="18" t="s">
        <v>6</v>
      </c>
      <c r="BJ152" s="199" t="s">
        <v>31</v>
      </c>
      <c r="BK152" s="16" t="s">
        <v>4</v>
      </c>
      <c r="BL152" s="14" t="s">
        <v>3</v>
      </c>
      <c r="BM152" s="10"/>
      <c r="BN152" s="228" t="s">
        <v>151</v>
      </c>
      <c r="BP152" s="11"/>
      <c r="BQ152" s="21" t="s">
        <v>9</v>
      </c>
      <c r="BR152" s="27" t="s">
        <v>8</v>
      </c>
      <c r="BS152" s="19" t="s">
        <v>7</v>
      </c>
      <c r="BT152" s="18" t="s">
        <v>6</v>
      </c>
      <c r="BU152" s="199" t="s">
        <v>31</v>
      </c>
      <c r="BV152" s="17" t="s">
        <v>5</v>
      </c>
      <c r="BW152" s="14" t="s">
        <v>3</v>
      </c>
      <c r="BX152" s="10"/>
      <c r="BY152" s="228" t="s">
        <v>144</v>
      </c>
      <c r="CA152" s="11"/>
      <c r="CB152" s="21" t="s">
        <v>9</v>
      </c>
      <c r="CC152" s="27" t="s">
        <v>8</v>
      </c>
      <c r="CD152" s="19" t="s">
        <v>7</v>
      </c>
      <c r="CE152" s="18" t="s">
        <v>6</v>
      </c>
      <c r="CF152" s="17" t="s">
        <v>5</v>
      </c>
      <c r="CG152" s="16" t="s">
        <v>4</v>
      </c>
      <c r="CH152" s="199" t="s">
        <v>31</v>
      </c>
      <c r="CI152" s="10"/>
      <c r="CJ152" s="228" t="s">
        <v>145</v>
      </c>
      <c r="FX152" s="11"/>
      <c r="FY152" s="27" t="s">
        <v>8</v>
      </c>
      <c r="FZ152" s="19" t="s">
        <v>7</v>
      </c>
      <c r="GA152" s="18" t="s">
        <v>6</v>
      </c>
      <c r="GB152" s="199" t="s">
        <v>31</v>
      </c>
      <c r="GC152" s="17" t="s">
        <v>5</v>
      </c>
      <c r="GD152" s="16" t="s">
        <v>4</v>
      </c>
      <c r="GE152" s="14" t="s">
        <v>3</v>
      </c>
      <c r="GF152" s="10"/>
      <c r="GG152" s="248"/>
      <c r="GI152" s="11"/>
      <c r="GJ152" s="21" t="s">
        <v>9</v>
      </c>
      <c r="GK152" s="19" t="s">
        <v>7</v>
      </c>
      <c r="GL152" s="18" t="s">
        <v>6</v>
      </c>
      <c r="GM152" s="199" t="s">
        <v>31</v>
      </c>
      <c r="GN152" s="17" t="s">
        <v>5</v>
      </c>
      <c r="GO152" s="16" t="s">
        <v>4</v>
      </c>
      <c r="GP152" s="14" t="s">
        <v>3</v>
      </c>
      <c r="GQ152" s="10"/>
      <c r="GR152" s="248"/>
      <c r="GT152" s="11"/>
      <c r="GU152" s="21" t="s">
        <v>9</v>
      </c>
      <c r="GV152" s="27" t="s">
        <v>8</v>
      </c>
      <c r="GW152" s="18" t="s">
        <v>6</v>
      </c>
      <c r="GX152" s="199" t="s">
        <v>31</v>
      </c>
      <c r="GY152" s="17" t="s">
        <v>5</v>
      </c>
      <c r="GZ152" s="16" t="s">
        <v>4</v>
      </c>
      <c r="HA152" s="14" t="s">
        <v>3</v>
      </c>
      <c r="HB152" s="10"/>
      <c r="HC152" s="248"/>
      <c r="HE152" s="11"/>
      <c r="HF152" s="21" t="s">
        <v>9</v>
      </c>
      <c r="HG152" s="27" t="s">
        <v>8</v>
      </c>
      <c r="HH152" s="19" t="s">
        <v>7</v>
      </c>
      <c r="HI152" s="199" t="s">
        <v>31</v>
      </c>
      <c r="HJ152" s="17" t="s">
        <v>5</v>
      </c>
      <c r="HK152" s="16" t="s">
        <v>4</v>
      </c>
      <c r="HL152" s="14" t="s">
        <v>3</v>
      </c>
      <c r="HM152" s="10"/>
      <c r="HN152" s="248"/>
      <c r="HP152" s="11"/>
      <c r="HQ152" s="21" t="s">
        <v>9</v>
      </c>
      <c r="HR152" s="27" t="s">
        <v>8</v>
      </c>
      <c r="HS152" s="19" t="s">
        <v>7</v>
      </c>
      <c r="HT152" s="18" t="s">
        <v>6</v>
      </c>
      <c r="HU152" s="17" t="s">
        <v>5</v>
      </c>
      <c r="HV152" s="16" t="s">
        <v>4</v>
      </c>
      <c r="HW152" s="14" t="s">
        <v>3</v>
      </c>
      <c r="HX152" s="10"/>
      <c r="HY152" s="248"/>
      <c r="IA152" s="11"/>
      <c r="IB152" s="21" t="s">
        <v>9</v>
      </c>
      <c r="IC152" s="27" t="s">
        <v>8</v>
      </c>
      <c r="ID152" s="19" t="s">
        <v>7</v>
      </c>
      <c r="IE152" s="18" t="s">
        <v>6</v>
      </c>
      <c r="IF152" s="199" t="s">
        <v>31</v>
      </c>
      <c r="IG152" s="16" t="s">
        <v>4</v>
      </c>
      <c r="IH152" s="14" t="s">
        <v>3</v>
      </c>
      <c r="II152" s="10"/>
      <c r="IJ152" s="248"/>
      <c r="IL152" s="11"/>
      <c r="IM152" s="21" t="s">
        <v>9</v>
      </c>
      <c r="IN152" s="27" t="s">
        <v>8</v>
      </c>
      <c r="IO152" s="19" t="s">
        <v>7</v>
      </c>
      <c r="IP152" s="18" t="s">
        <v>6</v>
      </c>
      <c r="IQ152" s="199" t="s">
        <v>31</v>
      </c>
      <c r="IR152" s="17" t="s">
        <v>5</v>
      </c>
      <c r="IS152" s="14" t="s">
        <v>3</v>
      </c>
      <c r="IT152" s="10"/>
      <c r="IU152" s="248"/>
      <c r="IW152" s="11"/>
      <c r="IX152" s="21" t="s">
        <v>9</v>
      </c>
      <c r="IY152" s="27" t="s">
        <v>8</v>
      </c>
      <c r="IZ152" s="19" t="s">
        <v>7</v>
      </c>
      <c r="JA152" s="18" t="s">
        <v>6</v>
      </c>
      <c r="JB152" s="17" t="s">
        <v>5</v>
      </c>
      <c r="JC152" s="16" t="s">
        <v>4</v>
      </c>
      <c r="JD152" s="199" t="s">
        <v>31</v>
      </c>
      <c r="JE152" s="10"/>
      <c r="JF152" s="248"/>
    </row>
    <row r="153" spans="2:266" ht="15.75" thickBot="1" x14ac:dyDescent="0.3">
      <c r="B153" s="22" t="s">
        <v>246</v>
      </c>
      <c r="C153" s="146" t="s">
        <v>9</v>
      </c>
      <c r="D153" s="146" t="s">
        <v>9</v>
      </c>
      <c r="E153" s="146" t="s">
        <v>9</v>
      </c>
      <c r="F153" s="146" t="s">
        <v>9</v>
      </c>
      <c r="G153" s="146" t="s">
        <v>9</v>
      </c>
      <c r="H153" s="146" t="s">
        <v>9</v>
      </c>
      <c r="I153" s="146" t="s">
        <v>9</v>
      </c>
      <c r="J153" s="10"/>
      <c r="K153" s="234" t="s">
        <v>9</v>
      </c>
      <c r="M153" s="22" t="s">
        <v>246</v>
      </c>
      <c r="N153" s="145" t="s">
        <v>8</v>
      </c>
      <c r="O153" s="145" t="s">
        <v>8</v>
      </c>
      <c r="P153" s="145" t="s">
        <v>8</v>
      </c>
      <c r="Q153" s="145" t="s">
        <v>8</v>
      </c>
      <c r="R153" s="145" t="s">
        <v>8</v>
      </c>
      <c r="S153" s="145" t="s">
        <v>8</v>
      </c>
      <c r="T153" s="145" t="s">
        <v>8</v>
      </c>
      <c r="U153" s="10"/>
      <c r="V153" s="145" t="s">
        <v>8</v>
      </c>
      <c r="X153" s="22" t="s">
        <v>246</v>
      </c>
      <c r="Y153" s="149" t="s">
        <v>7</v>
      </c>
      <c r="Z153" s="149" t="s">
        <v>7</v>
      </c>
      <c r="AA153" s="149" t="s">
        <v>7</v>
      </c>
      <c r="AB153" s="149" t="s">
        <v>7</v>
      </c>
      <c r="AC153" s="149" t="s">
        <v>7</v>
      </c>
      <c r="AD153" s="149" t="s">
        <v>7</v>
      </c>
      <c r="AE153" s="144" t="s">
        <v>7</v>
      </c>
      <c r="AF153" s="10"/>
      <c r="AG153" s="144" t="s">
        <v>7</v>
      </c>
      <c r="AI153" s="22" t="s">
        <v>246</v>
      </c>
      <c r="AJ153" s="195" t="s">
        <v>6</v>
      </c>
      <c r="AK153" s="195" t="s">
        <v>6</v>
      </c>
      <c r="AL153" s="195" t="s">
        <v>6</v>
      </c>
      <c r="AM153" s="195" t="s">
        <v>6</v>
      </c>
      <c r="AN153" s="195" t="s">
        <v>6</v>
      </c>
      <c r="AO153" s="195" t="s">
        <v>6</v>
      </c>
      <c r="AP153" s="195" t="s">
        <v>6</v>
      </c>
      <c r="AQ153" s="10"/>
      <c r="AR153" s="195" t="s">
        <v>6</v>
      </c>
      <c r="AT153" s="22" t="s">
        <v>246</v>
      </c>
      <c r="AU153" s="197" t="s">
        <v>31</v>
      </c>
      <c r="AV153" s="197" t="s">
        <v>31</v>
      </c>
      <c r="AW153" s="197" t="s">
        <v>31</v>
      </c>
      <c r="AX153" s="197" t="s">
        <v>31</v>
      </c>
      <c r="AY153" s="197" t="s">
        <v>31</v>
      </c>
      <c r="AZ153" s="197" t="s">
        <v>31</v>
      </c>
      <c r="BA153" s="197" t="s">
        <v>31</v>
      </c>
      <c r="BB153" s="10"/>
      <c r="BC153" s="197" t="s">
        <v>31</v>
      </c>
      <c r="BE153" s="22" t="s">
        <v>246</v>
      </c>
      <c r="BF153" s="155" t="s">
        <v>134</v>
      </c>
      <c r="BG153" s="155" t="s">
        <v>134</v>
      </c>
      <c r="BH153" s="155" t="s">
        <v>134</v>
      </c>
      <c r="BI153" s="155" t="s">
        <v>134</v>
      </c>
      <c r="BJ153" s="155" t="s">
        <v>134</v>
      </c>
      <c r="BK153" s="155" t="s">
        <v>134</v>
      </c>
      <c r="BL153" s="155" t="s">
        <v>134</v>
      </c>
      <c r="BM153" s="10"/>
      <c r="BN153" s="155" t="s">
        <v>134</v>
      </c>
      <c r="BP153" s="22" t="s">
        <v>246</v>
      </c>
      <c r="BQ153" s="150" t="s">
        <v>4</v>
      </c>
      <c r="BR153" s="150" t="s">
        <v>4</v>
      </c>
      <c r="BS153" s="150" t="s">
        <v>4</v>
      </c>
      <c r="BT153" s="150" t="s">
        <v>4</v>
      </c>
      <c r="BU153" s="150" t="s">
        <v>4</v>
      </c>
      <c r="BV153" s="150" t="s">
        <v>4</v>
      </c>
      <c r="BW153" s="150" t="s">
        <v>4</v>
      </c>
      <c r="BX153" s="10"/>
      <c r="BY153" s="150" t="s">
        <v>4</v>
      </c>
      <c r="CA153" s="22" t="s">
        <v>246</v>
      </c>
      <c r="CB153" s="177" t="s">
        <v>3</v>
      </c>
      <c r="CC153" s="177" t="s">
        <v>3</v>
      </c>
      <c r="CD153" s="177" t="s">
        <v>3</v>
      </c>
      <c r="CE153" s="177" t="s">
        <v>3</v>
      </c>
      <c r="CF153" s="177" t="s">
        <v>3</v>
      </c>
      <c r="CG153" s="177" t="s">
        <v>3</v>
      </c>
      <c r="CH153" s="177" t="s">
        <v>3</v>
      </c>
      <c r="CI153" s="10"/>
      <c r="CJ153" s="177" t="s">
        <v>3</v>
      </c>
      <c r="FX153" s="22" t="s">
        <v>10</v>
      </c>
      <c r="FY153" s="146" t="s">
        <v>9</v>
      </c>
      <c r="FZ153" s="146" t="s">
        <v>9</v>
      </c>
      <c r="GA153" s="146" t="s">
        <v>9</v>
      </c>
      <c r="GB153" s="146" t="s">
        <v>9</v>
      </c>
      <c r="GC153" s="146" t="s">
        <v>9</v>
      </c>
      <c r="GD153" s="146" t="s">
        <v>9</v>
      </c>
      <c r="GE153" s="146" t="s">
        <v>9</v>
      </c>
      <c r="GF153" s="10"/>
      <c r="GG153" s="234" t="s">
        <v>9</v>
      </c>
      <c r="GI153" s="22" t="s">
        <v>10</v>
      </c>
      <c r="GJ153" s="145" t="s">
        <v>8</v>
      </c>
      <c r="GK153" s="145" t="s">
        <v>8</v>
      </c>
      <c r="GL153" s="145" t="s">
        <v>8</v>
      </c>
      <c r="GM153" s="145" t="s">
        <v>8</v>
      </c>
      <c r="GN153" s="145" t="s">
        <v>8</v>
      </c>
      <c r="GO153" s="145" t="s">
        <v>8</v>
      </c>
      <c r="GP153" s="145" t="s">
        <v>8</v>
      </c>
      <c r="GQ153" s="10"/>
      <c r="GR153" s="145" t="s">
        <v>8</v>
      </c>
      <c r="GT153" s="22" t="s">
        <v>10</v>
      </c>
      <c r="GU153" s="149" t="s">
        <v>7</v>
      </c>
      <c r="GV153" s="149" t="s">
        <v>7</v>
      </c>
      <c r="GW153" s="149" t="s">
        <v>7</v>
      </c>
      <c r="GX153" s="149" t="s">
        <v>7</v>
      </c>
      <c r="GY153" s="149" t="s">
        <v>7</v>
      </c>
      <c r="GZ153" s="149" t="s">
        <v>7</v>
      </c>
      <c r="HA153" s="144" t="s">
        <v>7</v>
      </c>
      <c r="HB153" s="10"/>
      <c r="HC153" s="144" t="s">
        <v>7</v>
      </c>
      <c r="HE153" s="22" t="s">
        <v>10</v>
      </c>
      <c r="HF153" s="195" t="s">
        <v>6</v>
      </c>
      <c r="HG153" s="195" t="s">
        <v>6</v>
      </c>
      <c r="HH153" s="195" t="s">
        <v>6</v>
      </c>
      <c r="HI153" s="195" t="s">
        <v>6</v>
      </c>
      <c r="HJ153" s="195" t="s">
        <v>6</v>
      </c>
      <c r="HK153" s="195" t="s">
        <v>6</v>
      </c>
      <c r="HL153" s="195" t="s">
        <v>6</v>
      </c>
      <c r="HM153" s="10"/>
      <c r="HN153" s="195" t="s">
        <v>6</v>
      </c>
      <c r="HP153" s="22" t="s">
        <v>10</v>
      </c>
      <c r="HQ153" s="197" t="s">
        <v>31</v>
      </c>
      <c r="HR153" s="197" t="s">
        <v>31</v>
      </c>
      <c r="HS153" s="197" t="s">
        <v>31</v>
      </c>
      <c r="HT153" s="197" t="s">
        <v>31</v>
      </c>
      <c r="HU153" s="197" t="s">
        <v>31</v>
      </c>
      <c r="HV153" s="197" t="s">
        <v>31</v>
      </c>
      <c r="HW153" s="197" t="s">
        <v>31</v>
      </c>
      <c r="HX153" s="10"/>
      <c r="HY153" s="197" t="s">
        <v>31</v>
      </c>
      <c r="IA153" s="22" t="s">
        <v>10</v>
      </c>
      <c r="IB153" s="155" t="s">
        <v>134</v>
      </c>
      <c r="IC153" s="155" t="s">
        <v>134</v>
      </c>
      <c r="ID153" s="155" t="s">
        <v>134</v>
      </c>
      <c r="IE153" s="155" t="s">
        <v>134</v>
      </c>
      <c r="IF153" s="155" t="s">
        <v>134</v>
      </c>
      <c r="IG153" s="155" t="s">
        <v>134</v>
      </c>
      <c r="IH153" s="155" t="s">
        <v>134</v>
      </c>
      <c r="II153" s="10"/>
      <c r="IJ153" s="155" t="s">
        <v>134</v>
      </c>
      <c r="IL153" s="22" t="s">
        <v>10</v>
      </c>
      <c r="IM153" s="150" t="s">
        <v>4</v>
      </c>
      <c r="IN153" s="150" t="s">
        <v>4</v>
      </c>
      <c r="IO153" s="150" t="s">
        <v>4</v>
      </c>
      <c r="IP153" s="150" t="s">
        <v>4</v>
      </c>
      <c r="IQ153" s="150" t="s">
        <v>4</v>
      </c>
      <c r="IR153" s="150" t="s">
        <v>4</v>
      </c>
      <c r="IS153" s="150" t="s">
        <v>4</v>
      </c>
      <c r="IT153" s="10"/>
      <c r="IU153" s="150" t="s">
        <v>4</v>
      </c>
      <c r="IW153" s="22" t="s">
        <v>10</v>
      </c>
      <c r="IX153" s="177" t="s">
        <v>3</v>
      </c>
      <c r="IY153" s="177" t="s">
        <v>3</v>
      </c>
      <c r="IZ153" s="177" t="s">
        <v>3</v>
      </c>
      <c r="JA153" s="177" t="s">
        <v>3</v>
      </c>
      <c r="JB153" s="177" t="s">
        <v>3</v>
      </c>
      <c r="JC153" s="177" t="s">
        <v>3</v>
      </c>
      <c r="JD153" s="177" t="s">
        <v>3</v>
      </c>
      <c r="JE153" s="10"/>
      <c r="JF153" s="177" t="s">
        <v>3</v>
      </c>
    </row>
    <row r="154" spans="2:266" ht="15.75" thickBot="1" x14ac:dyDescent="0.3">
      <c r="B154" s="8"/>
      <c r="C154" s="231">
        <v>9</v>
      </c>
      <c r="D154" s="143">
        <v>32</v>
      </c>
      <c r="E154" s="143">
        <v>3</v>
      </c>
      <c r="F154" s="143">
        <v>19</v>
      </c>
      <c r="G154" s="143">
        <v>36</v>
      </c>
      <c r="H154" s="143">
        <v>5</v>
      </c>
      <c r="I154" s="143">
        <v>5</v>
      </c>
      <c r="J154" s="241">
        <v>-330</v>
      </c>
      <c r="K154" s="237">
        <v>91</v>
      </c>
      <c r="M154" s="8"/>
      <c r="N154" s="143">
        <v>9</v>
      </c>
      <c r="O154" s="143">
        <v>31</v>
      </c>
      <c r="P154" s="143">
        <v>12</v>
      </c>
      <c r="Q154" s="143">
        <v>30</v>
      </c>
      <c r="R154" s="143">
        <v>117</v>
      </c>
      <c r="S154" s="143">
        <v>34</v>
      </c>
      <c r="T154" s="143">
        <v>17</v>
      </c>
      <c r="U154" s="241">
        <v>-249</v>
      </c>
      <c r="V154" s="143">
        <v>250</v>
      </c>
      <c r="X154" s="8"/>
      <c r="Y154" s="231">
        <v>32</v>
      </c>
      <c r="Z154" s="231">
        <v>31</v>
      </c>
      <c r="AA154" s="231">
        <v>28</v>
      </c>
      <c r="AB154" s="231">
        <v>12</v>
      </c>
      <c r="AC154" s="143">
        <v>65</v>
      </c>
      <c r="AD154" s="231">
        <v>30</v>
      </c>
      <c r="AE154" s="231">
        <v>39</v>
      </c>
      <c r="AF154" s="241">
        <v>-223</v>
      </c>
      <c r="AG154" s="231">
        <v>107</v>
      </c>
      <c r="AI154" s="8"/>
      <c r="AJ154" s="231">
        <v>3</v>
      </c>
      <c r="AK154" s="231">
        <v>12</v>
      </c>
      <c r="AL154" s="143">
        <v>28</v>
      </c>
      <c r="AM154" s="143">
        <v>15</v>
      </c>
      <c r="AN154" s="143">
        <v>34</v>
      </c>
      <c r="AO154" s="143">
        <v>4</v>
      </c>
      <c r="AP154" s="143">
        <v>1</v>
      </c>
      <c r="AQ154" s="241">
        <v>-37</v>
      </c>
      <c r="AR154" s="143">
        <v>67</v>
      </c>
      <c r="AT154" s="8"/>
      <c r="AU154" s="231">
        <v>19</v>
      </c>
      <c r="AV154" s="231">
        <v>30</v>
      </c>
      <c r="AW154" s="143">
        <v>12</v>
      </c>
      <c r="AX154" s="231">
        <v>15</v>
      </c>
      <c r="AY154" s="143">
        <v>28</v>
      </c>
      <c r="AZ154" s="231">
        <v>5</v>
      </c>
      <c r="BA154" s="231">
        <v>10</v>
      </c>
      <c r="BB154" s="241">
        <v>-11</v>
      </c>
      <c r="BC154" s="231">
        <v>39</v>
      </c>
      <c r="BE154" s="8"/>
      <c r="BF154" s="231">
        <v>36</v>
      </c>
      <c r="BG154" s="231">
        <v>117</v>
      </c>
      <c r="BH154" s="231">
        <v>65</v>
      </c>
      <c r="BI154" s="231">
        <v>34</v>
      </c>
      <c r="BJ154" s="231">
        <v>28</v>
      </c>
      <c r="BK154" s="231">
        <v>52</v>
      </c>
      <c r="BL154" s="231">
        <v>49</v>
      </c>
      <c r="BM154" s="241">
        <v>98</v>
      </c>
      <c r="BN154" s="231">
        <v>381</v>
      </c>
      <c r="BP154" s="8"/>
      <c r="BQ154" s="231">
        <v>5</v>
      </c>
      <c r="BR154" s="231">
        <v>34</v>
      </c>
      <c r="BS154" s="143">
        <v>30</v>
      </c>
      <c r="BT154" s="231">
        <v>4</v>
      </c>
      <c r="BU154" s="143">
        <v>5</v>
      </c>
      <c r="BV154" s="143">
        <v>52</v>
      </c>
      <c r="BW154" s="231">
        <v>6</v>
      </c>
      <c r="BX154" s="241">
        <v>582</v>
      </c>
      <c r="BY154" s="143">
        <v>38</v>
      </c>
      <c r="CA154" s="8"/>
      <c r="CB154" s="231">
        <v>5</v>
      </c>
      <c r="CC154" s="231">
        <v>17</v>
      </c>
      <c r="CD154" s="143">
        <v>39</v>
      </c>
      <c r="CE154" s="231">
        <v>1</v>
      </c>
      <c r="CF154" s="143">
        <v>49</v>
      </c>
      <c r="CG154" s="143">
        <v>6</v>
      </c>
      <c r="CH154" s="143">
        <v>10</v>
      </c>
      <c r="CI154" s="241">
        <v>170</v>
      </c>
      <c r="CJ154" s="143">
        <v>81</v>
      </c>
      <c r="FX154" s="8"/>
      <c r="FY154" s="229"/>
      <c r="FZ154" s="229"/>
      <c r="GA154" s="229"/>
      <c r="GB154" s="229"/>
      <c r="GC154" s="229"/>
      <c r="GD154" s="229"/>
      <c r="GE154" s="229"/>
      <c r="GF154" s="241"/>
      <c r="GG154" s="236"/>
      <c r="GI154" s="8"/>
      <c r="GJ154" s="229"/>
      <c r="GK154" s="229"/>
      <c r="GL154" s="229"/>
      <c r="GM154" s="229"/>
      <c r="GN154" s="229"/>
      <c r="GO154" s="229"/>
      <c r="GP154" s="229"/>
      <c r="GQ154" s="241"/>
      <c r="GR154" s="229"/>
      <c r="GT154" s="8"/>
      <c r="GU154" s="229"/>
      <c r="GV154" s="229"/>
      <c r="GW154" s="229"/>
      <c r="GX154" s="229"/>
      <c r="GY154" s="229"/>
      <c r="GZ154" s="229"/>
      <c r="HA154" s="229"/>
      <c r="HB154" s="241"/>
      <c r="HC154" s="229"/>
      <c r="HE154" s="8"/>
      <c r="HF154" s="229"/>
      <c r="HG154" s="229"/>
      <c r="HH154" s="229"/>
      <c r="HI154" s="229"/>
      <c r="HJ154" s="229"/>
      <c r="HK154" s="229"/>
      <c r="HL154" s="229"/>
      <c r="HM154" s="241"/>
      <c r="HN154" s="229"/>
      <c r="HP154" s="8" t="s">
        <v>0</v>
      </c>
      <c r="HQ154" s="229"/>
      <c r="HR154" s="229"/>
      <c r="HS154" s="229"/>
      <c r="HT154" s="229"/>
      <c r="HU154" s="229"/>
      <c r="HV154" s="229"/>
      <c r="HW154" s="229"/>
      <c r="HX154" s="241"/>
      <c r="HY154" s="229"/>
      <c r="IA154" s="8"/>
      <c r="IB154" s="229"/>
      <c r="IC154" s="229"/>
      <c r="ID154" s="229"/>
      <c r="IE154" s="229"/>
      <c r="IF154" s="229"/>
      <c r="IG154" s="229"/>
      <c r="IH154" s="229"/>
      <c r="II154" s="241"/>
      <c r="IJ154" s="229"/>
      <c r="IL154" s="8"/>
      <c r="IM154" s="229"/>
      <c r="IN154" s="229"/>
      <c r="IO154" s="229"/>
      <c r="IP154" s="229"/>
      <c r="IQ154" s="229"/>
      <c r="IR154" s="229"/>
      <c r="IS154" s="229"/>
      <c r="IT154" s="241"/>
      <c r="IU154" s="229"/>
      <c r="IW154" s="8"/>
      <c r="IX154" s="229"/>
      <c r="IY154" s="229"/>
      <c r="IZ154" s="229"/>
      <c r="JA154" s="229"/>
      <c r="JB154" s="229"/>
      <c r="JC154" s="229"/>
      <c r="JD154" s="229"/>
      <c r="JE154" s="241"/>
      <c r="JF154" s="229"/>
    </row>
    <row r="155" spans="2:266" ht="15.75" thickBot="1" x14ac:dyDescent="0.3"/>
    <row r="156" spans="2:266" ht="15.75" thickBot="1" x14ac:dyDescent="0.3">
      <c r="C156" t="s">
        <v>0</v>
      </c>
      <c r="D156" t="s">
        <v>0</v>
      </c>
      <c r="E156" t="s">
        <v>0</v>
      </c>
      <c r="F156" t="s">
        <v>0</v>
      </c>
      <c r="G156" s="21" t="s">
        <v>9</v>
      </c>
      <c r="O156" t="s">
        <v>0</v>
      </c>
      <c r="P156" t="s">
        <v>0</v>
      </c>
      <c r="R156" s="27" t="s">
        <v>8</v>
      </c>
      <c r="W156" t="s">
        <v>0</v>
      </c>
      <c r="Z156" t="s">
        <v>0</v>
      </c>
      <c r="AB156" t="s">
        <v>0</v>
      </c>
      <c r="AC156" s="19" t="s">
        <v>7</v>
      </c>
      <c r="AL156" t="s">
        <v>0</v>
      </c>
      <c r="AN156" s="18" t="s">
        <v>6</v>
      </c>
      <c r="AS156" t="s">
        <v>0</v>
      </c>
      <c r="AX156" t="s">
        <v>0</v>
      </c>
      <c r="AY156" s="199" t="s">
        <v>31</v>
      </c>
      <c r="BI156" t="s">
        <v>0</v>
      </c>
      <c r="BJ156" s="17" t="s">
        <v>5</v>
      </c>
      <c r="BR156" t="s">
        <v>0</v>
      </c>
      <c r="BU156" s="16" t="s">
        <v>4</v>
      </c>
      <c r="BV156" t="s">
        <v>0</v>
      </c>
      <c r="CF156" s="14" t="s">
        <v>3</v>
      </c>
      <c r="CG156" t="s">
        <v>0</v>
      </c>
      <c r="CH156" t="s">
        <v>0</v>
      </c>
      <c r="FY156" t="s">
        <v>0</v>
      </c>
      <c r="FZ156" t="s">
        <v>0</v>
      </c>
      <c r="GA156" t="s">
        <v>0</v>
      </c>
      <c r="GB156" t="s">
        <v>0</v>
      </c>
      <c r="GC156" s="21" t="s">
        <v>9</v>
      </c>
      <c r="GF156" t="s">
        <v>0</v>
      </c>
      <c r="GK156" t="s">
        <v>0</v>
      </c>
      <c r="GL156" t="s">
        <v>0</v>
      </c>
      <c r="GN156" s="27" t="s">
        <v>8</v>
      </c>
      <c r="GQ156" t="s">
        <v>0</v>
      </c>
      <c r="GS156" t="s">
        <v>0</v>
      </c>
      <c r="GV156" t="s">
        <v>0</v>
      </c>
      <c r="GX156" t="s">
        <v>0</v>
      </c>
      <c r="GY156" s="19" t="s">
        <v>7</v>
      </c>
      <c r="HB156" t="s">
        <v>0</v>
      </c>
      <c r="HH156" t="s">
        <v>0</v>
      </c>
      <c r="HJ156" s="18" t="s">
        <v>6</v>
      </c>
      <c r="HM156" t="s">
        <v>0</v>
      </c>
      <c r="HO156" t="s">
        <v>0</v>
      </c>
      <c r="HT156" t="s">
        <v>0</v>
      </c>
      <c r="HU156" s="199" t="s">
        <v>31</v>
      </c>
      <c r="HX156" t="s">
        <v>0</v>
      </c>
      <c r="IE156" t="s">
        <v>0</v>
      </c>
      <c r="IF156" s="17" t="s">
        <v>5</v>
      </c>
      <c r="II156" t="s">
        <v>0</v>
      </c>
      <c r="IL156" t="s">
        <v>0</v>
      </c>
      <c r="IN156" t="s">
        <v>0</v>
      </c>
      <c r="IQ156" s="16" t="s">
        <v>4</v>
      </c>
      <c r="IR156" t="s">
        <v>0</v>
      </c>
      <c r="IT156" t="s">
        <v>0</v>
      </c>
      <c r="IW156" t="s">
        <v>0</v>
      </c>
      <c r="JB156" s="14" t="s">
        <v>3</v>
      </c>
      <c r="JC156" t="s">
        <v>0</v>
      </c>
      <c r="JD156" t="s">
        <v>0</v>
      </c>
      <c r="JE156" t="s">
        <v>0</v>
      </c>
    </row>
    <row r="157" spans="2:266" ht="16.5" thickBot="1" x14ac:dyDescent="0.3">
      <c r="B157" s="134" t="s">
        <v>247</v>
      </c>
      <c r="C157" s="28" t="s">
        <v>0</v>
      </c>
      <c r="D157" s="28" t="s">
        <v>0</v>
      </c>
      <c r="E157" s="28" t="s">
        <v>0</v>
      </c>
      <c r="F157" s="28" t="s">
        <v>0</v>
      </c>
      <c r="G157" s="28"/>
      <c r="H157" s="28"/>
      <c r="I157" s="28" t="s">
        <v>0</v>
      </c>
      <c r="J157" s="28"/>
      <c r="K157" s="22" t="s">
        <v>15</v>
      </c>
      <c r="M157" s="134" t="s">
        <v>247</v>
      </c>
      <c r="N157" s="28" t="s">
        <v>0</v>
      </c>
      <c r="O157" s="28" t="s">
        <v>0</v>
      </c>
      <c r="P157" s="28" t="s">
        <v>0</v>
      </c>
      <c r="Q157" s="28" t="s">
        <v>0</v>
      </c>
      <c r="R157" s="28"/>
      <c r="S157" s="28"/>
      <c r="T157" s="28" t="s">
        <v>0</v>
      </c>
      <c r="U157" s="28"/>
      <c r="V157" s="22" t="s">
        <v>15</v>
      </c>
      <c r="X157" s="134" t="s">
        <v>247</v>
      </c>
      <c r="Y157" s="28" t="s">
        <v>0</v>
      </c>
      <c r="Z157" s="28" t="s">
        <v>0</v>
      </c>
      <c r="AA157" s="28" t="s">
        <v>0</v>
      </c>
      <c r="AB157" s="28" t="s">
        <v>0</v>
      </c>
      <c r="AC157" s="28"/>
      <c r="AD157" s="28"/>
      <c r="AE157" s="28" t="s">
        <v>0</v>
      </c>
      <c r="AF157" s="28"/>
      <c r="AG157" s="22" t="s">
        <v>15</v>
      </c>
      <c r="AH157" t="s">
        <v>0</v>
      </c>
      <c r="AI157" s="134" t="s">
        <v>247</v>
      </c>
      <c r="AJ157" s="28" t="s">
        <v>0</v>
      </c>
      <c r="AK157" s="28" t="s">
        <v>0</v>
      </c>
      <c r="AL157" s="28" t="s">
        <v>0</v>
      </c>
      <c r="AM157" s="28" t="s">
        <v>0</v>
      </c>
      <c r="AN157" s="28"/>
      <c r="AO157" s="28"/>
      <c r="AP157" s="28" t="s">
        <v>0</v>
      </c>
      <c r="AQ157" s="28"/>
      <c r="AR157" s="22" t="s">
        <v>15</v>
      </c>
      <c r="AT157" s="134" t="s">
        <v>247</v>
      </c>
      <c r="AU157" s="28" t="s">
        <v>0</v>
      </c>
      <c r="AV157" s="28" t="s">
        <v>0</v>
      </c>
      <c r="AW157" s="28" t="s">
        <v>0</v>
      </c>
      <c r="AX157" s="28" t="s">
        <v>0</v>
      </c>
      <c r="AY157" s="28"/>
      <c r="AZ157" s="28"/>
      <c r="BA157" s="28" t="s">
        <v>0</v>
      </c>
      <c r="BB157" s="28"/>
      <c r="BC157" s="22" t="s">
        <v>15</v>
      </c>
      <c r="BE157" s="134" t="s">
        <v>247</v>
      </c>
      <c r="BF157" s="28" t="s">
        <v>0</v>
      </c>
      <c r="BG157" s="28" t="s">
        <v>0</v>
      </c>
      <c r="BH157" s="28" t="s">
        <v>0</v>
      </c>
      <c r="BI157" s="28" t="s">
        <v>0</v>
      </c>
      <c r="BJ157" s="28"/>
      <c r="BK157" s="28"/>
      <c r="BL157" s="28" t="s">
        <v>0</v>
      </c>
      <c r="BM157" s="28"/>
      <c r="BN157" s="22" t="s">
        <v>15</v>
      </c>
      <c r="BO157" t="s">
        <v>0</v>
      </c>
      <c r="BP157" s="134" t="s">
        <v>247</v>
      </c>
      <c r="BQ157" s="28" t="s">
        <v>0</v>
      </c>
      <c r="BR157" s="28" t="s">
        <v>0</v>
      </c>
      <c r="BS157" s="28" t="s">
        <v>0</v>
      </c>
      <c r="BT157" s="28" t="s">
        <v>0</v>
      </c>
      <c r="BU157" s="28"/>
      <c r="BV157" s="28"/>
      <c r="BW157" s="28" t="s">
        <v>0</v>
      </c>
      <c r="BX157" s="28"/>
      <c r="BY157" s="22" t="s">
        <v>15</v>
      </c>
      <c r="CA157" s="134" t="s">
        <v>247</v>
      </c>
      <c r="CB157" s="28" t="s">
        <v>0</v>
      </c>
      <c r="CC157" s="28" t="s">
        <v>0</v>
      </c>
      <c r="CD157" s="28" t="s">
        <v>0</v>
      </c>
      <c r="CE157" s="28" t="s">
        <v>0</v>
      </c>
      <c r="CF157" s="28"/>
      <c r="CG157" s="28" t="s">
        <v>0</v>
      </c>
      <c r="CH157" s="28" t="s">
        <v>0</v>
      </c>
      <c r="CI157" s="28"/>
      <c r="CJ157" s="22" t="s">
        <v>15</v>
      </c>
      <c r="FX157" s="134"/>
      <c r="FY157" s="28" t="s">
        <v>0</v>
      </c>
      <c r="FZ157" s="28" t="s">
        <v>0</v>
      </c>
      <c r="GA157" s="28" t="s">
        <v>0</v>
      </c>
      <c r="GB157" s="28" t="s">
        <v>0</v>
      </c>
      <c r="GC157" s="28"/>
      <c r="GD157" s="28"/>
      <c r="GE157" s="28" t="s">
        <v>0</v>
      </c>
      <c r="GF157" s="28"/>
      <c r="GG157" s="22" t="s">
        <v>15</v>
      </c>
      <c r="GI157" s="134"/>
      <c r="GJ157" s="28" t="s">
        <v>0</v>
      </c>
      <c r="GK157" s="28" t="s">
        <v>0</v>
      </c>
      <c r="GL157" s="28" t="s">
        <v>0</v>
      </c>
      <c r="GM157" s="28" t="s">
        <v>0</v>
      </c>
      <c r="GN157" s="28"/>
      <c r="GO157" s="28"/>
      <c r="GP157" s="28" t="s">
        <v>0</v>
      </c>
      <c r="GQ157" s="28"/>
      <c r="GR157" s="22" t="s">
        <v>15</v>
      </c>
      <c r="GT157" s="134"/>
      <c r="GU157" s="28" t="s">
        <v>0</v>
      </c>
      <c r="GV157" s="28" t="s">
        <v>0</v>
      </c>
      <c r="GW157" s="28" t="s">
        <v>0</v>
      </c>
      <c r="GX157" s="28" t="s">
        <v>0</v>
      </c>
      <c r="GY157" s="28"/>
      <c r="GZ157" s="28"/>
      <c r="HA157" s="28" t="s">
        <v>0</v>
      </c>
      <c r="HB157" s="28"/>
      <c r="HC157" s="22" t="s">
        <v>15</v>
      </c>
      <c r="HD157" t="s">
        <v>0</v>
      </c>
      <c r="HE157" s="134"/>
      <c r="HF157" s="28" t="s">
        <v>0</v>
      </c>
      <c r="HG157" s="28" t="s">
        <v>0</v>
      </c>
      <c r="HH157" s="28" t="s">
        <v>0</v>
      </c>
      <c r="HI157" s="28" t="s">
        <v>0</v>
      </c>
      <c r="HJ157" s="28"/>
      <c r="HK157" s="28"/>
      <c r="HL157" s="28" t="s">
        <v>0</v>
      </c>
      <c r="HM157" s="28"/>
      <c r="HN157" s="22" t="s">
        <v>15</v>
      </c>
      <c r="HP157" s="134"/>
      <c r="HQ157" s="28" t="s">
        <v>0</v>
      </c>
      <c r="HR157" s="28" t="s">
        <v>0</v>
      </c>
      <c r="HS157" s="28" t="s">
        <v>0</v>
      </c>
      <c r="HT157" s="28" t="s">
        <v>0</v>
      </c>
      <c r="HU157" s="28"/>
      <c r="HV157" s="28"/>
      <c r="HW157" s="28" t="s">
        <v>0</v>
      </c>
      <c r="HX157" s="28"/>
      <c r="HY157" s="22" t="s">
        <v>15</v>
      </c>
      <c r="IA157" s="134"/>
      <c r="IB157" s="28" t="s">
        <v>0</v>
      </c>
      <c r="IC157" s="28" t="s">
        <v>0</v>
      </c>
      <c r="ID157" s="28" t="s">
        <v>0</v>
      </c>
      <c r="IE157" s="28" t="s">
        <v>0</v>
      </c>
      <c r="IF157" s="28"/>
      <c r="IG157" s="28"/>
      <c r="IH157" s="28" t="s">
        <v>0</v>
      </c>
      <c r="II157" s="28"/>
      <c r="IJ157" s="22" t="s">
        <v>15</v>
      </c>
      <c r="IK157" t="s">
        <v>0</v>
      </c>
      <c r="IL157" s="134"/>
      <c r="IM157" s="28" t="s">
        <v>0</v>
      </c>
      <c r="IN157" s="28" t="s">
        <v>0</v>
      </c>
      <c r="IO157" s="28" t="s">
        <v>0</v>
      </c>
      <c r="IP157" s="28" t="s">
        <v>0</v>
      </c>
      <c r="IQ157" s="28"/>
      <c r="IR157" s="28"/>
      <c r="IS157" s="28" t="s">
        <v>0</v>
      </c>
      <c r="IT157" s="28"/>
      <c r="IU157" s="22" t="s">
        <v>15</v>
      </c>
      <c r="IW157" s="134"/>
      <c r="IX157" s="28" t="s">
        <v>0</v>
      </c>
      <c r="IY157" s="28" t="s">
        <v>0</v>
      </c>
      <c r="IZ157" s="28" t="s">
        <v>0</v>
      </c>
      <c r="JA157" s="28" t="s">
        <v>0</v>
      </c>
      <c r="JB157" s="28"/>
      <c r="JC157" s="28" t="s">
        <v>0</v>
      </c>
      <c r="JD157" s="28" t="s">
        <v>0</v>
      </c>
      <c r="JE157" s="28"/>
      <c r="JF157" s="22" t="s">
        <v>15</v>
      </c>
    </row>
    <row r="158" spans="2:266" ht="15.75" thickBot="1" x14ac:dyDescent="0.3">
      <c r="B158" s="11"/>
      <c r="C158" s="27" t="s">
        <v>8</v>
      </c>
      <c r="D158" s="19" t="s">
        <v>7</v>
      </c>
      <c r="E158" s="18" t="s">
        <v>6</v>
      </c>
      <c r="F158" s="199" t="s">
        <v>31</v>
      </c>
      <c r="G158" s="17" t="s">
        <v>5</v>
      </c>
      <c r="H158" s="16" t="s">
        <v>4</v>
      </c>
      <c r="I158" s="14" t="s">
        <v>3</v>
      </c>
      <c r="J158" s="10"/>
      <c r="K158" s="228" t="s">
        <v>189</v>
      </c>
      <c r="M158" s="11"/>
      <c r="N158" s="21" t="s">
        <v>9</v>
      </c>
      <c r="O158" s="19" t="s">
        <v>7</v>
      </c>
      <c r="P158" s="18" t="s">
        <v>6</v>
      </c>
      <c r="Q158" s="199" t="s">
        <v>31</v>
      </c>
      <c r="R158" s="17" t="s">
        <v>5</v>
      </c>
      <c r="S158" s="16" t="s">
        <v>4</v>
      </c>
      <c r="T158" s="14" t="s">
        <v>3</v>
      </c>
      <c r="U158" s="10"/>
      <c r="V158" s="228" t="s">
        <v>149</v>
      </c>
      <c r="X158" s="11"/>
      <c r="Y158" s="21" t="s">
        <v>9</v>
      </c>
      <c r="Z158" s="27" t="s">
        <v>8</v>
      </c>
      <c r="AA158" s="18" t="s">
        <v>6</v>
      </c>
      <c r="AB158" s="199" t="s">
        <v>31</v>
      </c>
      <c r="AC158" s="17" t="s">
        <v>5</v>
      </c>
      <c r="AD158" s="16" t="s">
        <v>4</v>
      </c>
      <c r="AE158" s="14" t="s">
        <v>3</v>
      </c>
      <c r="AF158" s="10"/>
      <c r="AG158" s="228" t="s">
        <v>148</v>
      </c>
      <c r="AI158" s="11"/>
      <c r="AJ158" s="21" t="s">
        <v>9</v>
      </c>
      <c r="AK158" s="27" t="s">
        <v>8</v>
      </c>
      <c r="AL158" s="19" t="s">
        <v>7</v>
      </c>
      <c r="AM158" s="199" t="s">
        <v>31</v>
      </c>
      <c r="AN158" s="17" t="s">
        <v>5</v>
      </c>
      <c r="AO158" s="16" t="s">
        <v>4</v>
      </c>
      <c r="AP158" s="14" t="s">
        <v>3</v>
      </c>
      <c r="AQ158" s="10"/>
      <c r="AR158" s="228" t="s">
        <v>145</v>
      </c>
      <c r="AT158" s="11"/>
      <c r="AU158" s="21" t="s">
        <v>9</v>
      </c>
      <c r="AV158" s="27" t="s">
        <v>8</v>
      </c>
      <c r="AW158" s="19" t="s">
        <v>7</v>
      </c>
      <c r="AX158" s="18" t="s">
        <v>6</v>
      </c>
      <c r="AY158" s="17" t="s">
        <v>5</v>
      </c>
      <c r="AZ158" s="16" t="s">
        <v>4</v>
      </c>
      <c r="BA158" s="14" t="s">
        <v>3</v>
      </c>
      <c r="BB158" s="10"/>
      <c r="BC158" s="228" t="s">
        <v>148</v>
      </c>
      <c r="BE158" s="11"/>
      <c r="BF158" s="21" t="s">
        <v>9</v>
      </c>
      <c r="BG158" s="27" t="s">
        <v>8</v>
      </c>
      <c r="BH158" s="19" t="s">
        <v>7</v>
      </c>
      <c r="BI158" s="18" t="s">
        <v>6</v>
      </c>
      <c r="BJ158" s="199" t="s">
        <v>31</v>
      </c>
      <c r="BK158" s="16" t="s">
        <v>4</v>
      </c>
      <c r="BL158" s="14" t="s">
        <v>3</v>
      </c>
      <c r="BM158" s="10"/>
      <c r="BN158" s="228" t="s">
        <v>151</v>
      </c>
      <c r="BP158" s="11"/>
      <c r="BQ158" s="21" t="s">
        <v>9</v>
      </c>
      <c r="BR158" s="27" t="s">
        <v>8</v>
      </c>
      <c r="BS158" s="19" t="s">
        <v>7</v>
      </c>
      <c r="BT158" s="18" t="s">
        <v>6</v>
      </c>
      <c r="BU158" s="199" t="s">
        <v>31</v>
      </c>
      <c r="BV158" s="17" t="s">
        <v>5</v>
      </c>
      <c r="BW158" s="14" t="s">
        <v>3</v>
      </c>
      <c r="BX158" s="10"/>
      <c r="BY158" s="228" t="s">
        <v>145</v>
      </c>
      <c r="CA158" s="11"/>
      <c r="CB158" s="21" t="s">
        <v>9</v>
      </c>
      <c r="CC158" s="27" t="s">
        <v>8</v>
      </c>
      <c r="CD158" s="19" t="s">
        <v>7</v>
      </c>
      <c r="CE158" s="18" t="s">
        <v>6</v>
      </c>
      <c r="CF158" s="17" t="s">
        <v>5</v>
      </c>
      <c r="CG158" s="16" t="s">
        <v>4</v>
      </c>
      <c r="CH158" s="199" t="s">
        <v>31</v>
      </c>
      <c r="CI158" s="10"/>
      <c r="CJ158" s="228" t="s">
        <v>142</v>
      </c>
      <c r="FX158" s="11"/>
      <c r="FY158" s="27" t="s">
        <v>8</v>
      </c>
      <c r="FZ158" s="19" t="s">
        <v>7</v>
      </c>
      <c r="GA158" s="18" t="s">
        <v>6</v>
      </c>
      <c r="GB158" s="199" t="s">
        <v>31</v>
      </c>
      <c r="GC158" s="17" t="s">
        <v>5</v>
      </c>
      <c r="GD158" s="16" t="s">
        <v>4</v>
      </c>
      <c r="GE158" s="14" t="s">
        <v>3</v>
      </c>
      <c r="GF158" s="10"/>
      <c r="GG158" s="248"/>
      <c r="GI158" s="11"/>
      <c r="GJ158" s="21" t="s">
        <v>9</v>
      </c>
      <c r="GK158" s="19" t="s">
        <v>7</v>
      </c>
      <c r="GL158" s="18" t="s">
        <v>6</v>
      </c>
      <c r="GM158" s="199" t="s">
        <v>31</v>
      </c>
      <c r="GN158" s="17" t="s">
        <v>5</v>
      </c>
      <c r="GO158" s="16" t="s">
        <v>4</v>
      </c>
      <c r="GP158" s="14" t="s">
        <v>3</v>
      </c>
      <c r="GQ158" s="10"/>
      <c r="GR158" s="248"/>
      <c r="GT158" s="11"/>
      <c r="GU158" s="21" t="s">
        <v>9</v>
      </c>
      <c r="GV158" s="27" t="s">
        <v>8</v>
      </c>
      <c r="GW158" s="18" t="s">
        <v>6</v>
      </c>
      <c r="GX158" s="199" t="s">
        <v>31</v>
      </c>
      <c r="GY158" s="17" t="s">
        <v>5</v>
      </c>
      <c r="GZ158" s="16" t="s">
        <v>4</v>
      </c>
      <c r="HA158" s="14" t="s">
        <v>3</v>
      </c>
      <c r="HB158" s="10"/>
      <c r="HC158" s="248"/>
      <c r="HE158" s="11"/>
      <c r="HF158" s="21" t="s">
        <v>9</v>
      </c>
      <c r="HG158" s="27" t="s">
        <v>8</v>
      </c>
      <c r="HH158" s="19" t="s">
        <v>7</v>
      </c>
      <c r="HI158" s="199" t="s">
        <v>31</v>
      </c>
      <c r="HJ158" s="17" t="s">
        <v>5</v>
      </c>
      <c r="HK158" s="16" t="s">
        <v>4</v>
      </c>
      <c r="HL158" s="14" t="s">
        <v>3</v>
      </c>
      <c r="HM158" s="10"/>
      <c r="HN158" s="248"/>
      <c r="HP158" s="11"/>
      <c r="HQ158" s="21" t="s">
        <v>9</v>
      </c>
      <c r="HR158" s="27" t="s">
        <v>8</v>
      </c>
      <c r="HS158" s="19" t="s">
        <v>7</v>
      </c>
      <c r="HT158" s="18" t="s">
        <v>6</v>
      </c>
      <c r="HU158" s="17" t="s">
        <v>5</v>
      </c>
      <c r="HV158" s="16" t="s">
        <v>4</v>
      </c>
      <c r="HW158" s="14" t="s">
        <v>3</v>
      </c>
      <c r="HX158" s="10"/>
      <c r="HY158" s="248"/>
      <c r="IA158" s="11"/>
      <c r="IB158" s="21" t="s">
        <v>9</v>
      </c>
      <c r="IC158" s="27" t="s">
        <v>8</v>
      </c>
      <c r="ID158" s="19" t="s">
        <v>7</v>
      </c>
      <c r="IE158" s="18" t="s">
        <v>6</v>
      </c>
      <c r="IF158" s="199" t="s">
        <v>31</v>
      </c>
      <c r="IG158" s="16" t="s">
        <v>4</v>
      </c>
      <c r="IH158" s="14" t="s">
        <v>3</v>
      </c>
      <c r="II158" s="10"/>
      <c r="IJ158" s="248"/>
      <c r="IL158" s="11"/>
      <c r="IM158" s="21" t="s">
        <v>9</v>
      </c>
      <c r="IN158" s="27" t="s">
        <v>8</v>
      </c>
      <c r="IO158" s="19" t="s">
        <v>7</v>
      </c>
      <c r="IP158" s="18" t="s">
        <v>6</v>
      </c>
      <c r="IQ158" s="199" t="s">
        <v>31</v>
      </c>
      <c r="IR158" s="17" t="s">
        <v>5</v>
      </c>
      <c r="IS158" s="14" t="s">
        <v>3</v>
      </c>
      <c r="IT158" s="10"/>
      <c r="IU158" s="248"/>
      <c r="IW158" s="11"/>
      <c r="IX158" s="21" t="s">
        <v>9</v>
      </c>
      <c r="IY158" s="27" t="s">
        <v>8</v>
      </c>
      <c r="IZ158" s="19" t="s">
        <v>7</v>
      </c>
      <c r="JA158" s="18" t="s">
        <v>6</v>
      </c>
      <c r="JB158" s="17" t="s">
        <v>5</v>
      </c>
      <c r="JC158" s="16" t="s">
        <v>4</v>
      </c>
      <c r="JD158" s="199" t="s">
        <v>31</v>
      </c>
      <c r="JE158" s="10"/>
      <c r="JF158" s="248"/>
    </row>
    <row r="159" spans="2:266" ht="15.75" thickBot="1" x14ac:dyDescent="0.3">
      <c r="B159" s="22" t="s">
        <v>248</v>
      </c>
      <c r="C159" s="146" t="s">
        <v>9</v>
      </c>
      <c r="D159" s="146" t="s">
        <v>9</v>
      </c>
      <c r="E159" s="146" t="s">
        <v>9</v>
      </c>
      <c r="F159" s="146" t="s">
        <v>9</v>
      </c>
      <c r="G159" s="146" t="s">
        <v>9</v>
      </c>
      <c r="H159" s="146" t="s">
        <v>9</v>
      </c>
      <c r="I159" s="146" t="s">
        <v>9</v>
      </c>
      <c r="J159" s="10"/>
      <c r="K159" s="234" t="s">
        <v>9</v>
      </c>
      <c r="M159" s="22" t="s">
        <v>248</v>
      </c>
      <c r="N159" s="145" t="s">
        <v>8</v>
      </c>
      <c r="O159" s="145" t="s">
        <v>8</v>
      </c>
      <c r="P159" s="145" t="s">
        <v>8</v>
      </c>
      <c r="Q159" s="145" t="s">
        <v>8</v>
      </c>
      <c r="R159" s="145" t="s">
        <v>8</v>
      </c>
      <c r="S159" s="145" t="s">
        <v>8</v>
      </c>
      <c r="T159" s="145" t="s">
        <v>8</v>
      </c>
      <c r="U159" s="10"/>
      <c r="V159" s="145" t="s">
        <v>8</v>
      </c>
      <c r="X159" s="22" t="s">
        <v>248</v>
      </c>
      <c r="Y159" s="149" t="s">
        <v>7</v>
      </c>
      <c r="Z159" s="149" t="s">
        <v>7</v>
      </c>
      <c r="AA159" s="149" t="s">
        <v>7</v>
      </c>
      <c r="AB159" s="149" t="s">
        <v>7</v>
      </c>
      <c r="AC159" s="149" t="s">
        <v>7</v>
      </c>
      <c r="AD159" s="149" t="s">
        <v>7</v>
      </c>
      <c r="AE159" s="144" t="s">
        <v>7</v>
      </c>
      <c r="AF159" s="10"/>
      <c r="AG159" s="144" t="s">
        <v>7</v>
      </c>
      <c r="AI159" s="22" t="s">
        <v>248</v>
      </c>
      <c r="AJ159" s="195" t="s">
        <v>6</v>
      </c>
      <c r="AK159" s="195" t="s">
        <v>6</v>
      </c>
      <c r="AL159" s="195" t="s">
        <v>6</v>
      </c>
      <c r="AM159" s="195" t="s">
        <v>6</v>
      </c>
      <c r="AN159" s="195" t="s">
        <v>6</v>
      </c>
      <c r="AO159" s="195" t="s">
        <v>6</v>
      </c>
      <c r="AP159" s="195" t="s">
        <v>6</v>
      </c>
      <c r="AQ159" s="10"/>
      <c r="AR159" s="195" t="s">
        <v>6</v>
      </c>
      <c r="AT159" s="22" t="s">
        <v>248</v>
      </c>
      <c r="AU159" s="197" t="s">
        <v>31</v>
      </c>
      <c r="AV159" s="197" t="s">
        <v>31</v>
      </c>
      <c r="AW159" s="197" t="s">
        <v>31</v>
      </c>
      <c r="AX159" s="197" t="s">
        <v>31</v>
      </c>
      <c r="AY159" s="197" t="s">
        <v>31</v>
      </c>
      <c r="AZ159" s="197" t="s">
        <v>31</v>
      </c>
      <c r="BA159" s="197" t="s">
        <v>31</v>
      </c>
      <c r="BB159" s="10"/>
      <c r="BC159" s="197" t="s">
        <v>31</v>
      </c>
      <c r="BE159" s="22" t="s">
        <v>248</v>
      </c>
      <c r="BF159" s="155" t="s">
        <v>134</v>
      </c>
      <c r="BG159" s="155" t="s">
        <v>134</v>
      </c>
      <c r="BH159" s="155" t="s">
        <v>134</v>
      </c>
      <c r="BI159" s="155" t="s">
        <v>134</v>
      </c>
      <c r="BJ159" s="155" t="s">
        <v>134</v>
      </c>
      <c r="BK159" s="155" t="s">
        <v>134</v>
      </c>
      <c r="BL159" s="155" t="s">
        <v>134</v>
      </c>
      <c r="BM159" s="10"/>
      <c r="BN159" s="155" t="s">
        <v>134</v>
      </c>
      <c r="BP159" s="22" t="s">
        <v>248</v>
      </c>
      <c r="BQ159" s="150" t="s">
        <v>4</v>
      </c>
      <c r="BR159" s="150" t="s">
        <v>4</v>
      </c>
      <c r="BS159" s="150" t="s">
        <v>4</v>
      </c>
      <c r="BT159" s="150" t="s">
        <v>4</v>
      </c>
      <c r="BU159" s="150" t="s">
        <v>4</v>
      </c>
      <c r="BV159" s="150" t="s">
        <v>4</v>
      </c>
      <c r="BW159" s="150" t="s">
        <v>4</v>
      </c>
      <c r="BX159" s="10"/>
      <c r="BY159" s="150" t="s">
        <v>4</v>
      </c>
      <c r="CA159" s="22" t="s">
        <v>248</v>
      </c>
      <c r="CB159" s="177" t="s">
        <v>3</v>
      </c>
      <c r="CC159" s="177" t="s">
        <v>3</v>
      </c>
      <c r="CD159" s="177" t="s">
        <v>3</v>
      </c>
      <c r="CE159" s="177" t="s">
        <v>3</v>
      </c>
      <c r="CF159" s="177" t="s">
        <v>3</v>
      </c>
      <c r="CG159" s="177" t="s">
        <v>3</v>
      </c>
      <c r="CH159" s="177" t="s">
        <v>3</v>
      </c>
      <c r="CI159" s="10"/>
      <c r="CJ159" s="177" t="s">
        <v>3</v>
      </c>
      <c r="CK159" t="s">
        <v>0</v>
      </c>
      <c r="FX159" s="22" t="s">
        <v>14</v>
      </c>
      <c r="FY159" s="146" t="s">
        <v>9</v>
      </c>
      <c r="FZ159" s="146" t="s">
        <v>9</v>
      </c>
      <c r="GA159" s="146" t="s">
        <v>9</v>
      </c>
      <c r="GB159" s="146" t="s">
        <v>9</v>
      </c>
      <c r="GC159" s="146" t="s">
        <v>9</v>
      </c>
      <c r="GD159" s="146" t="s">
        <v>9</v>
      </c>
      <c r="GE159" s="146" t="s">
        <v>9</v>
      </c>
      <c r="GF159" s="10"/>
      <c r="GG159" s="234" t="s">
        <v>9</v>
      </c>
      <c r="GI159" s="22" t="s">
        <v>14</v>
      </c>
      <c r="GJ159" s="145" t="s">
        <v>8</v>
      </c>
      <c r="GK159" s="145" t="s">
        <v>8</v>
      </c>
      <c r="GL159" s="145" t="s">
        <v>8</v>
      </c>
      <c r="GM159" s="145" t="s">
        <v>8</v>
      </c>
      <c r="GN159" s="145" t="s">
        <v>8</v>
      </c>
      <c r="GO159" s="145" t="s">
        <v>8</v>
      </c>
      <c r="GP159" s="145" t="s">
        <v>8</v>
      </c>
      <c r="GQ159" s="10"/>
      <c r="GR159" s="145" t="s">
        <v>8</v>
      </c>
      <c r="GT159" s="22" t="s">
        <v>14</v>
      </c>
      <c r="GU159" s="149" t="s">
        <v>7</v>
      </c>
      <c r="GV159" s="149" t="s">
        <v>7</v>
      </c>
      <c r="GW159" s="149" t="s">
        <v>7</v>
      </c>
      <c r="GX159" s="149" t="s">
        <v>7</v>
      </c>
      <c r="GY159" s="149" t="s">
        <v>7</v>
      </c>
      <c r="GZ159" s="149" t="s">
        <v>7</v>
      </c>
      <c r="HA159" s="144" t="s">
        <v>7</v>
      </c>
      <c r="HB159" s="10"/>
      <c r="HC159" s="144" t="s">
        <v>7</v>
      </c>
      <c r="HE159" s="22" t="s">
        <v>14</v>
      </c>
      <c r="HF159" s="195" t="s">
        <v>6</v>
      </c>
      <c r="HG159" s="195" t="s">
        <v>6</v>
      </c>
      <c r="HH159" s="195" t="s">
        <v>6</v>
      </c>
      <c r="HI159" s="195" t="s">
        <v>6</v>
      </c>
      <c r="HJ159" s="195" t="s">
        <v>6</v>
      </c>
      <c r="HK159" s="195" t="s">
        <v>6</v>
      </c>
      <c r="HL159" s="195" t="s">
        <v>6</v>
      </c>
      <c r="HM159" s="10"/>
      <c r="HN159" s="195" t="s">
        <v>6</v>
      </c>
      <c r="HP159" s="22" t="s">
        <v>14</v>
      </c>
      <c r="HQ159" s="197" t="s">
        <v>31</v>
      </c>
      <c r="HR159" s="197" t="s">
        <v>31</v>
      </c>
      <c r="HS159" s="197" t="s">
        <v>31</v>
      </c>
      <c r="HT159" s="197" t="s">
        <v>31</v>
      </c>
      <c r="HU159" s="197" t="s">
        <v>31</v>
      </c>
      <c r="HV159" s="197" t="s">
        <v>31</v>
      </c>
      <c r="HW159" s="197" t="s">
        <v>31</v>
      </c>
      <c r="HX159" s="10"/>
      <c r="HY159" s="197" t="s">
        <v>31</v>
      </c>
      <c r="IA159" s="22" t="s">
        <v>14</v>
      </c>
      <c r="IB159" s="155" t="s">
        <v>134</v>
      </c>
      <c r="IC159" s="155" t="s">
        <v>134</v>
      </c>
      <c r="ID159" s="155" t="s">
        <v>134</v>
      </c>
      <c r="IE159" s="155" t="s">
        <v>134</v>
      </c>
      <c r="IF159" s="155" t="s">
        <v>134</v>
      </c>
      <c r="IG159" s="155" t="s">
        <v>134</v>
      </c>
      <c r="IH159" s="155" t="s">
        <v>134</v>
      </c>
      <c r="II159" s="10"/>
      <c r="IJ159" s="155" t="s">
        <v>134</v>
      </c>
      <c r="IL159" s="22" t="s">
        <v>14</v>
      </c>
      <c r="IM159" s="150" t="s">
        <v>4</v>
      </c>
      <c r="IN159" s="150" t="s">
        <v>4</v>
      </c>
      <c r="IO159" s="150" t="s">
        <v>4</v>
      </c>
      <c r="IP159" s="150" t="s">
        <v>4</v>
      </c>
      <c r="IQ159" s="150" t="s">
        <v>4</v>
      </c>
      <c r="IR159" s="150" t="s">
        <v>4</v>
      </c>
      <c r="IS159" s="150" t="s">
        <v>4</v>
      </c>
      <c r="IT159" s="10"/>
      <c r="IU159" s="150" t="s">
        <v>4</v>
      </c>
      <c r="IW159" s="22" t="s">
        <v>14</v>
      </c>
      <c r="IX159" s="177" t="s">
        <v>3</v>
      </c>
      <c r="IY159" s="177" t="s">
        <v>3</v>
      </c>
      <c r="IZ159" s="177" t="s">
        <v>3</v>
      </c>
      <c r="JA159" s="177" t="s">
        <v>3</v>
      </c>
      <c r="JB159" s="177" t="s">
        <v>3</v>
      </c>
      <c r="JC159" s="177" t="s">
        <v>3</v>
      </c>
      <c r="JD159" s="177" t="s">
        <v>3</v>
      </c>
      <c r="JE159" s="10"/>
      <c r="JF159" s="177" t="s">
        <v>3</v>
      </c>
    </row>
    <row r="160" spans="2:266" ht="15.75" thickBot="1" x14ac:dyDescent="0.3">
      <c r="B160" s="11"/>
      <c r="C160" s="231">
        <v>10</v>
      </c>
      <c r="D160" s="143">
        <v>18</v>
      </c>
      <c r="E160" s="143">
        <v>0</v>
      </c>
      <c r="F160" s="143">
        <v>16</v>
      </c>
      <c r="G160" s="143">
        <v>28</v>
      </c>
      <c r="H160" s="143">
        <v>7</v>
      </c>
      <c r="I160" s="231">
        <v>13</v>
      </c>
      <c r="J160" s="240">
        <v>262</v>
      </c>
      <c r="K160" s="237">
        <v>46</v>
      </c>
      <c r="M160" s="11"/>
      <c r="N160" s="143">
        <v>10</v>
      </c>
      <c r="O160" s="143">
        <v>22</v>
      </c>
      <c r="P160" s="143">
        <v>11</v>
      </c>
      <c r="Q160" s="143">
        <v>28</v>
      </c>
      <c r="R160" s="143">
        <v>96</v>
      </c>
      <c r="S160" s="143">
        <v>38</v>
      </c>
      <c r="T160" s="231">
        <v>0</v>
      </c>
      <c r="U160" s="240">
        <v>226</v>
      </c>
      <c r="V160" s="143">
        <v>205</v>
      </c>
      <c r="X160" s="11"/>
      <c r="Y160" s="231">
        <v>18</v>
      </c>
      <c r="Z160" s="231">
        <v>22</v>
      </c>
      <c r="AA160" s="231">
        <v>16</v>
      </c>
      <c r="AB160" s="143">
        <v>1</v>
      </c>
      <c r="AC160" s="143">
        <v>62</v>
      </c>
      <c r="AD160" s="231">
        <v>3</v>
      </c>
      <c r="AE160" s="231">
        <v>42</v>
      </c>
      <c r="AF160" s="240">
        <v>-258</v>
      </c>
      <c r="AG160" s="231">
        <v>38</v>
      </c>
      <c r="AI160" s="11"/>
      <c r="AJ160" s="231">
        <v>0</v>
      </c>
      <c r="AK160" s="231">
        <v>11</v>
      </c>
      <c r="AL160" s="143">
        <v>16</v>
      </c>
      <c r="AM160" s="143">
        <v>16</v>
      </c>
      <c r="AN160" s="143">
        <v>27</v>
      </c>
      <c r="AO160" s="143">
        <v>5</v>
      </c>
      <c r="AP160" s="231">
        <v>7</v>
      </c>
      <c r="AQ160" s="240">
        <v>105</v>
      </c>
      <c r="AR160" s="143">
        <v>46</v>
      </c>
      <c r="AT160" s="11"/>
      <c r="AU160" s="231">
        <v>16</v>
      </c>
      <c r="AV160" s="231">
        <v>28</v>
      </c>
      <c r="AW160" s="231">
        <v>1</v>
      </c>
      <c r="AX160" s="231">
        <v>16</v>
      </c>
      <c r="AY160" s="143">
        <v>20</v>
      </c>
      <c r="AZ160" s="231">
        <v>3</v>
      </c>
      <c r="BA160" s="143">
        <v>19</v>
      </c>
      <c r="BB160" s="240">
        <v>110</v>
      </c>
      <c r="BC160" s="231">
        <v>25</v>
      </c>
      <c r="BE160" s="11"/>
      <c r="BF160" s="231">
        <v>28</v>
      </c>
      <c r="BG160" s="231">
        <v>96</v>
      </c>
      <c r="BH160" s="231">
        <v>62</v>
      </c>
      <c r="BI160" s="231">
        <v>27</v>
      </c>
      <c r="BJ160" s="231">
        <v>20</v>
      </c>
      <c r="BK160" s="231">
        <v>37</v>
      </c>
      <c r="BL160" s="231">
        <v>48</v>
      </c>
      <c r="BM160" s="240">
        <v>-95</v>
      </c>
      <c r="BN160" s="231">
        <v>318</v>
      </c>
      <c r="BP160" s="11"/>
      <c r="BQ160" s="231">
        <v>7</v>
      </c>
      <c r="BR160" s="231">
        <v>38</v>
      </c>
      <c r="BS160" s="143">
        <v>3</v>
      </c>
      <c r="BT160" s="231">
        <v>5</v>
      </c>
      <c r="BU160" s="143">
        <v>3</v>
      </c>
      <c r="BV160" s="143">
        <v>37</v>
      </c>
      <c r="BW160" s="231">
        <v>17</v>
      </c>
      <c r="BX160" s="240">
        <v>335</v>
      </c>
      <c r="BY160" s="231">
        <v>24</v>
      </c>
      <c r="CA160" s="11"/>
      <c r="CB160" s="143">
        <v>13</v>
      </c>
      <c r="CC160" s="143">
        <v>0</v>
      </c>
      <c r="CD160" s="143">
        <v>42</v>
      </c>
      <c r="CE160" s="143">
        <v>7</v>
      </c>
      <c r="CF160" s="143">
        <v>48</v>
      </c>
      <c r="CG160" s="143">
        <v>17</v>
      </c>
      <c r="CH160" s="231">
        <v>19</v>
      </c>
      <c r="CI160" s="240">
        <v>-685</v>
      </c>
      <c r="CJ160" s="143">
        <v>108</v>
      </c>
      <c r="FX160" s="11"/>
      <c r="FY160" s="229"/>
      <c r="FZ160" s="229"/>
      <c r="GA160" s="229"/>
      <c r="GB160" s="229"/>
      <c r="GC160" s="229"/>
      <c r="GD160" s="229"/>
      <c r="GE160" s="229"/>
      <c r="GF160" s="240"/>
      <c r="GG160" s="236"/>
      <c r="GI160" s="11"/>
      <c r="GJ160" s="229"/>
      <c r="GK160" s="229"/>
      <c r="GL160" s="229"/>
      <c r="GM160" s="229"/>
      <c r="GN160" s="229"/>
      <c r="GO160" s="229"/>
      <c r="GP160" s="229"/>
      <c r="GQ160" s="240"/>
      <c r="GR160" s="229"/>
      <c r="GT160" s="11"/>
      <c r="GU160" s="229"/>
      <c r="GV160" s="229"/>
      <c r="GW160" s="229"/>
      <c r="GX160" s="229"/>
      <c r="GY160" s="229"/>
      <c r="GZ160" s="229"/>
      <c r="HA160" s="229"/>
      <c r="HB160" s="240"/>
      <c r="HC160" s="229"/>
      <c r="HE160" s="11"/>
      <c r="HF160" s="229"/>
      <c r="HG160" s="229"/>
      <c r="HH160" s="229"/>
      <c r="HI160" s="229"/>
      <c r="HJ160" s="229"/>
      <c r="HK160" s="229"/>
      <c r="HL160" s="229"/>
      <c r="HM160" s="240"/>
      <c r="HN160" s="229"/>
      <c r="HP160" s="11" t="s">
        <v>0</v>
      </c>
      <c r="HQ160" s="229"/>
      <c r="HR160" s="229"/>
      <c r="HS160" s="229"/>
      <c r="HT160" s="229"/>
      <c r="HU160" s="229"/>
      <c r="HV160" s="229"/>
      <c r="HW160" s="229"/>
      <c r="HX160" s="240"/>
      <c r="HY160" s="229"/>
      <c r="IA160" s="11"/>
      <c r="IB160" s="229"/>
      <c r="IC160" s="229"/>
      <c r="ID160" s="229"/>
      <c r="IE160" s="229"/>
      <c r="IF160" s="229"/>
      <c r="IG160" s="229"/>
      <c r="IH160" s="229"/>
      <c r="II160" s="240"/>
      <c r="IJ160" s="229"/>
      <c r="IL160" s="11"/>
      <c r="IM160" s="229"/>
      <c r="IN160" s="229"/>
      <c r="IO160" s="229"/>
      <c r="IP160" s="229"/>
      <c r="IQ160" s="229"/>
      <c r="IR160" s="229"/>
      <c r="IS160" s="229"/>
      <c r="IT160" s="240"/>
      <c r="IU160" s="229"/>
      <c r="IW160" s="11"/>
      <c r="IX160" s="229"/>
      <c r="IY160" s="229"/>
      <c r="IZ160" s="229"/>
      <c r="JA160" s="229"/>
      <c r="JB160" s="229"/>
      <c r="JC160" s="229"/>
      <c r="JD160" s="229"/>
      <c r="JE160" s="240"/>
      <c r="JF160" s="229"/>
    </row>
    <row r="161" spans="2:266" ht="15.75" thickBot="1" x14ac:dyDescent="0.3">
      <c r="B161" s="11"/>
      <c r="C161" s="10"/>
      <c r="D161" s="10"/>
      <c r="E161" s="10"/>
      <c r="F161" s="10"/>
      <c r="G161" s="10"/>
      <c r="H161" s="10"/>
      <c r="I161" s="10"/>
      <c r="J161" s="10" t="s">
        <v>0</v>
      </c>
      <c r="K161" s="9"/>
      <c r="M161" s="11"/>
      <c r="N161" s="10"/>
      <c r="O161" s="10"/>
      <c r="P161" s="10"/>
      <c r="Q161" s="10" t="s">
        <v>0</v>
      </c>
      <c r="R161" s="10"/>
      <c r="S161" s="10"/>
      <c r="T161" s="10"/>
      <c r="U161" s="10" t="s">
        <v>0</v>
      </c>
      <c r="V161" s="9"/>
      <c r="X161" s="11"/>
      <c r="Y161" s="10"/>
      <c r="Z161" s="10"/>
      <c r="AA161" s="10"/>
      <c r="AB161" s="10"/>
      <c r="AC161" s="10"/>
      <c r="AD161" s="10"/>
      <c r="AE161" s="10"/>
      <c r="AF161" s="10" t="s">
        <v>0</v>
      </c>
      <c r="AG161" s="9"/>
      <c r="AI161" s="11"/>
      <c r="AJ161" s="10"/>
      <c r="AK161" s="10"/>
      <c r="AL161" s="10"/>
      <c r="AM161" s="10"/>
      <c r="AN161" s="10"/>
      <c r="AO161" s="10"/>
      <c r="AP161" s="10"/>
      <c r="AQ161" s="10" t="s">
        <v>0</v>
      </c>
      <c r="AR161" s="9"/>
      <c r="AT161" s="11"/>
      <c r="AU161" s="10"/>
      <c r="AV161" s="10"/>
      <c r="AW161" s="10"/>
      <c r="AX161" s="10"/>
      <c r="AY161" s="10"/>
      <c r="AZ161" s="10"/>
      <c r="BA161" s="10"/>
      <c r="BB161" s="10" t="s">
        <v>0</v>
      </c>
      <c r="BC161" s="9"/>
      <c r="BE161" s="11"/>
      <c r="BF161" s="10"/>
      <c r="BG161" s="10"/>
      <c r="BH161" s="10"/>
      <c r="BI161" s="10"/>
      <c r="BJ161" s="10"/>
      <c r="BK161" s="10"/>
      <c r="BL161" s="10"/>
      <c r="BM161" s="10" t="s">
        <v>0</v>
      </c>
      <c r="BN161" s="9"/>
      <c r="BP161" s="11"/>
      <c r="BQ161" s="10"/>
      <c r="BR161" s="10"/>
      <c r="BS161" s="10"/>
      <c r="BT161" s="10"/>
      <c r="BU161" s="10"/>
      <c r="BV161" s="10"/>
      <c r="BW161" s="10"/>
      <c r="BX161" s="10" t="s">
        <v>0</v>
      </c>
      <c r="BY161" s="9"/>
      <c r="CA161" s="11"/>
      <c r="CB161" s="10" t="s">
        <v>0</v>
      </c>
      <c r="CC161" s="10"/>
      <c r="CD161" s="10"/>
      <c r="CE161" s="10"/>
      <c r="CF161" s="10"/>
      <c r="CG161" s="10"/>
      <c r="CH161" s="10"/>
      <c r="CI161" s="10" t="s">
        <v>0</v>
      </c>
      <c r="CJ161" s="9"/>
      <c r="FX161" s="11"/>
      <c r="FY161" s="10"/>
      <c r="FZ161" s="10"/>
      <c r="GA161" s="10"/>
      <c r="GB161" s="10"/>
      <c r="GC161" s="10"/>
      <c r="GD161" s="10"/>
      <c r="GE161" s="10"/>
      <c r="GF161" s="10" t="s">
        <v>0</v>
      </c>
      <c r="GG161" s="9"/>
      <c r="GI161" s="11"/>
      <c r="GJ161" s="10"/>
      <c r="GK161" s="10"/>
      <c r="GL161" s="10"/>
      <c r="GM161" s="10" t="s">
        <v>0</v>
      </c>
      <c r="GN161" s="10"/>
      <c r="GO161" s="10"/>
      <c r="GP161" s="10"/>
      <c r="GQ161" s="10" t="s">
        <v>0</v>
      </c>
      <c r="GR161" s="9"/>
      <c r="GT161" s="11"/>
      <c r="GU161" s="10"/>
      <c r="GV161" s="10"/>
      <c r="GW161" s="10"/>
      <c r="GX161" s="10"/>
      <c r="GY161" s="10"/>
      <c r="GZ161" s="10"/>
      <c r="HA161" s="10"/>
      <c r="HB161" s="10" t="s">
        <v>0</v>
      </c>
      <c r="HC161" s="9"/>
      <c r="HE161" s="11"/>
      <c r="HF161" s="10"/>
      <c r="HG161" s="10"/>
      <c r="HH161" s="10"/>
      <c r="HI161" s="10"/>
      <c r="HJ161" s="10"/>
      <c r="HK161" s="10"/>
      <c r="HL161" s="10"/>
      <c r="HM161" s="10" t="s">
        <v>0</v>
      </c>
      <c r="HN161" s="9"/>
      <c r="HP161" s="11"/>
      <c r="HQ161" s="10"/>
      <c r="HR161" s="10"/>
      <c r="HS161" s="10"/>
      <c r="HT161" s="10"/>
      <c r="HU161" s="10"/>
      <c r="HV161" s="10"/>
      <c r="HW161" s="10"/>
      <c r="HX161" s="10" t="s">
        <v>0</v>
      </c>
      <c r="HY161" s="9"/>
      <c r="IA161" s="11"/>
      <c r="IB161" s="10"/>
      <c r="IC161" s="10"/>
      <c r="ID161" s="10"/>
      <c r="IE161" s="10"/>
      <c r="IF161" s="10"/>
      <c r="IG161" s="10"/>
      <c r="IH161" s="10"/>
      <c r="II161" s="10" t="s">
        <v>0</v>
      </c>
      <c r="IJ161" s="9"/>
      <c r="IL161" s="11"/>
      <c r="IM161" s="10"/>
      <c r="IN161" s="10"/>
      <c r="IO161" s="10"/>
      <c r="IP161" s="10"/>
      <c r="IQ161" s="10"/>
      <c r="IR161" s="10"/>
      <c r="IS161" s="10"/>
      <c r="IT161" s="10" t="s">
        <v>0</v>
      </c>
      <c r="IU161" s="9"/>
      <c r="IW161" s="11"/>
      <c r="IX161" s="10" t="s">
        <v>0</v>
      </c>
      <c r="IY161" s="10"/>
      <c r="IZ161" s="10"/>
      <c r="JA161" s="10"/>
      <c r="JB161" s="10"/>
      <c r="JC161" s="10"/>
      <c r="JD161" s="10"/>
      <c r="JE161" s="10" t="s">
        <v>0</v>
      </c>
      <c r="JF161" s="9"/>
    </row>
    <row r="162" spans="2:266" ht="15.75" thickBot="1" x14ac:dyDescent="0.3">
      <c r="B162" s="11"/>
      <c r="C162" s="27" t="s">
        <v>8</v>
      </c>
      <c r="D162" s="19" t="s">
        <v>7</v>
      </c>
      <c r="E162" s="18" t="s">
        <v>6</v>
      </c>
      <c r="F162" s="199" t="s">
        <v>31</v>
      </c>
      <c r="G162" s="17" t="s">
        <v>5</v>
      </c>
      <c r="H162" s="16" t="s">
        <v>4</v>
      </c>
      <c r="I162" s="14" t="s">
        <v>3</v>
      </c>
      <c r="J162" s="10"/>
      <c r="K162" s="228" t="s">
        <v>147</v>
      </c>
      <c r="M162" s="11"/>
      <c r="N162" s="21" t="s">
        <v>9</v>
      </c>
      <c r="O162" s="19" t="s">
        <v>7</v>
      </c>
      <c r="P162" s="18" t="s">
        <v>6</v>
      </c>
      <c r="Q162" s="199" t="s">
        <v>31</v>
      </c>
      <c r="R162" s="17" t="s">
        <v>5</v>
      </c>
      <c r="S162" s="16" t="s">
        <v>4</v>
      </c>
      <c r="T162" s="14" t="s">
        <v>3</v>
      </c>
      <c r="U162" s="10"/>
      <c r="V162" s="228" t="s">
        <v>149</v>
      </c>
      <c r="X162" s="11"/>
      <c r="Y162" s="21" t="s">
        <v>9</v>
      </c>
      <c r="Z162" s="27" t="s">
        <v>8</v>
      </c>
      <c r="AA162" s="18" t="s">
        <v>6</v>
      </c>
      <c r="AB162" s="199" t="s">
        <v>31</v>
      </c>
      <c r="AC162" s="17" t="s">
        <v>5</v>
      </c>
      <c r="AD162" s="16" t="s">
        <v>4</v>
      </c>
      <c r="AE162" s="14" t="s">
        <v>3</v>
      </c>
      <c r="AF162" s="10"/>
      <c r="AG162" s="228" t="s">
        <v>145</v>
      </c>
      <c r="AI162" s="11"/>
      <c r="AJ162" s="21" t="s">
        <v>9</v>
      </c>
      <c r="AK162" s="27" t="s">
        <v>8</v>
      </c>
      <c r="AL162" s="19" t="s">
        <v>7</v>
      </c>
      <c r="AM162" s="199" t="s">
        <v>31</v>
      </c>
      <c r="AN162" s="17" t="s">
        <v>5</v>
      </c>
      <c r="AO162" s="16" t="s">
        <v>4</v>
      </c>
      <c r="AP162" s="14" t="s">
        <v>3</v>
      </c>
      <c r="AQ162" s="10"/>
      <c r="AR162" s="228" t="s">
        <v>144</v>
      </c>
      <c r="AT162" s="11"/>
      <c r="AU162" s="21" t="s">
        <v>9</v>
      </c>
      <c r="AV162" s="27" t="s">
        <v>8</v>
      </c>
      <c r="AW162" s="19" t="s">
        <v>7</v>
      </c>
      <c r="AX162" s="18" t="s">
        <v>6</v>
      </c>
      <c r="AY162" s="17" t="s">
        <v>5</v>
      </c>
      <c r="AZ162" s="16" t="s">
        <v>4</v>
      </c>
      <c r="BA162" s="14" t="s">
        <v>3</v>
      </c>
      <c r="BB162" s="10"/>
      <c r="BC162" s="228" t="s">
        <v>142</v>
      </c>
      <c r="BE162" s="11"/>
      <c r="BF162" s="21" t="s">
        <v>9</v>
      </c>
      <c r="BG162" s="27" t="s">
        <v>8</v>
      </c>
      <c r="BH162" s="19" t="s">
        <v>7</v>
      </c>
      <c r="BI162" s="18" t="s">
        <v>6</v>
      </c>
      <c r="BJ162" s="199" t="s">
        <v>31</v>
      </c>
      <c r="BK162" s="16" t="s">
        <v>4</v>
      </c>
      <c r="BL162" s="14" t="s">
        <v>3</v>
      </c>
      <c r="BM162" s="10"/>
      <c r="BN162" s="228" t="s">
        <v>151</v>
      </c>
      <c r="BP162" s="11"/>
      <c r="BQ162" s="21" t="s">
        <v>9</v>
      </c>
      <c r="BR162" s="27" t="s">
        <v>8</v>
      </c>
      <c r="BS162" s="19" t="s">
        <v>7</v>
      </c>
      <c r="BT162" s="18" t="s">
        <v>6</v>
      </c>
      <c r="BU162" s="199" t="s">
        <v>31</v>
      </c>
      <c r="BV162" s="17" t="s">
        <v>5</v>
      </c>
      <c r="BW162" s="14" t="s">
        <v>3</v>
      </c>
      <c r="BX162" s="10"/>
      <c r="BY162" s="228" t="s">
        <v>145</v>
      </c>
      <c r="CA162" s="11"/>
      <c r="CB162" s="21" t="s">
        <v>9</v>
      </c>
      <c r="CC162" s="27" t="s">
        <v>8</v>
      </c>
      <c r="CD162" s="19" t="s">
        <v>7</v>
      </c>
      <c r="CE162" s="18" t="s">
        <v>6</v>
      </c>
      <c r="CF162" s="17" t="s">
        <v>5</v>
      </c>
      <c r="CG162" s="16" t="s">
        <v>4</v>
      </c>
      <c r="CH162" s="199" t="s">
        <v>31</v>
      </c>
      <c r="CI162" s="10"/>
      <c r="CJ162" s="228" t="s">
        <v>151</v>
      </c>
      <c r="FX162" s="11"/>
      <c r="FY162" s="27" t="s">
        <v>8</v>
      </c>
      <c r="FZ162" s="19" t="s">
        <v>7</v>
      </c>
      <c r="GA162" s="18" t="s">
        <v>6</v>
      </c>
      <c r="GB162" s="199" t="s">
        <v>31</v>
      </c>
      <c r="GC162" s="17" t="s">
        <v>5</v>
      </c>
      <c r="GD162" s="16" t="s">
        <v>4</v>
      </c>
      <c r="GE162" s="14" t="s">
        <v>3</v>
      </c>
      <c r="GF162" s="10"/>
      <c r="GG162" s="248"/>
      <c r="GI162" s="11"/>
      <c r="GJ162" s="21" t="s">
        <v>9</v>
      </c>
      <c r="GK162" s="19" t="s">
        <v>7</v>
      </c>
      <c r="GL162" s="18" t="s">
        <v>6</v>
      </c>
      <c r="GM162" s="199" t="s">
        <v>31</v>
      </c>
      <c r="GN162" s="17" t="s">
        <v>5</v>
      </c>
      <c r="GO162" s="16" t="s">
        <v>4</v>
      </c>
      <c r="GP162" s="14" t="s">
        <v>3</v>
      </c>
      <c r="GQ162" s="10"/>
      <c r="GR162" s="248"/>
      <c r="GT162" s="11"/>
      <c r="GU162" s="21" t="s">
        <v>9</v>
      </c>
      <c r="GV162" s="27" t="s">
        <v>8</v>
      </c>
      <c r="GW162" s="18" t="s">
        <v>6</v>
      </c>
      <c r="GX162" s="199" t="s">
        <v>31</v>
      </c>
      <c r="GY162" s="17" t="s">
        <v>5</v>
      </c>
      <c r="GZ162" s="16" t="s">
        <v>4</v>
      </c>
      <c r="HA162" s="14" t="s">
        <v>3</v>
      </c>
      <c r="HB162" s="10"/>
      <c r="HC162" s="248"/>
      <c r="HE162" s="11"/>
      <c r="HF162" s="21" t="s">
        <v>9</v>
      </c>
      <c r="HG162" s="27" t="s">
        <v>8</v>
      </c>
      <c r="HH162" s="19" t="s">
        <v>7</v>
      </c>
      <c r="HI162" s="199" t="s">
        <v>31</v>
      </c>
      <c r="HJ162" s="17" t="s">
        <v>5</v>
      </c>
      <c r="HK162" s="16" t="s">
        <v>4</v>
      </c>
      <c r="HL162" s="14" t="s">
        <v>3</v>
      </c>
      <c r="HM162" s="10"/>
      <c r="HN162" s="248"/>
      <c r="HP162" s="11"/>
      <c r="HQ162" s="21" t="s">
        <v>9</v>
      </c>
      <c r="HR162" s="27" t="s">
        <v>8</v>
      </c>
      <c r="HS162" s="19" t="s">
        <v>7</v>
      </c>
      <c r="HT162" s="18" t="s">
        <v>6</v>
      </c>
      <c r="HU162" s="17" t="s">
        <v>5</v>
      </c>
      <c r="HV162" s="16" t="s">
        <v>4</v>
      </c>
      <c r="HW162" s="14" t="s">
        <v>3</v>
      </c>
      <c r="HX162" s="10"/>
      <c r="HY162" s="248"/>
      <c r="IA162" s="11"/>
      <c r="IB162" s="21" t="s">
        <v>9</v>
      </c>
      <c r="IC162" s="27" t="s">
        <v>8</v>
      </c>
      <c r="ID162" s="19" t="s">
        <v>7</v>
      </c>
      <c r="IE162" s="18" t="s">
        <v>6</v>
      </c>
      <c r="IF162" s="199" t="s">
        <v>31</v>
      </c>
      <c r="IG162" s="16" t="s">
        <v>4</v>
      </c>
      <c r="IH162" s="14" t="s">
        <v>3</v>
      </c>
      <c r="II162" s="10"/>
      <c r="IJ162" s="248"/>
      <c r="IL162" s="11"/>
      <c r="IM162" s="21" t="s">
        <v>9</v>
      </c>
      <c r="IN162" s="27" t="s">
        <v>8</v>
      </c>
      <c r="IO162" s="19" t="s">
        <v>7</v>
      </c>
      <c r="IP162" s="18" t="s">
        <v>6</v>
      </c>
      <c r="IQ162" s="199" t="s">
        <v>31</v>
      </c>
      <c r="IR162" s="17" t="s">
        <v>5</v>
      </c>
      <c r="IS162" s="14" t="s">
        <v>3</v>
      </c>
      <c r="IT162" s="10"/>
      <c r="IU162" s="248"/>
      <c r="IW162" s="11"/>
      <c r="IX162" s="21" t="s">
        <v>9</v>
      </c>
      <c r="IY162" s="27" t="s">
        <v>8</v>
      </c>
      <c r="IZ162" s="19" t="s">
        <v>7</v>
      </c>
      <c r="JA162" s="18" t="s">
        <v>6</v>
      </c>
      <c r="JB162" s="17" t="s">
        <v>5</v>
      </c>
      <c r="JC162" s="16" t="s">
        <v>4</v>
      </c>
      <c r="JD162" s="199" t="s">
        <v>31</v>
      </c>
      <c r="JE162" s="10"/>
      <c r="JF162" s="248"/>
    </row>
    <row r="163" spans="2:266" ht="15.75" thickBot="1" x14ac:dyDescent="0.3">
      <c r="B163" s="22" t="s">
        <v>249</v>
      </c>
      <c r="C163" s="146" t="s">
        <v>9</v>
      </c>
      <c r="D163" s="146" t="s">
        <v>9</v>
      </c>
      <c r="E163" s="146" t="s">
        <v>9</v>
      </c>
      <c r="F163" s="146" t="s">
        <v>9</v>
      </c>
      <c r="G163" s="146" t="s">
        <v>9</v>
      </c>
      <c r="H163" s="146" t="s">
        <v>9</v>
      </c>
      <c r="I163" s="146" t="s">
        <v>9</v>
      </c>
      <c r="J163" s="10"/>
      <c r="K163" s="234" t="s">
        <v>9</v>
      </c>
      <c r="M163" s="22" t="s">
        <v>249</v>
      </c>
      <c r="N163" s="145" t="s">
        <v>8</v>
      </c>
      <c r="O163" s="145" t="s">
        <v>8</v>
      </c>
      <c r="P163" s="145" t="s">
        <v>8</v>
      </c>
      <c r="Q163" s="145" t="s">
        <v>8</v>
      </c>
      <c r="R163" s="145" t="s">
        <v>8</v>
      </c>
      <c r="S163" s="145" t="s">
        <v>8</v>
      </c>
      <c r="T163" s="145" t="s">
        <v>8</v>
      </c>
      <c r="U163" s="10"/>
      <c r="V163" s="145" t="s">
        <v>8</v>
      </c>
      <c r="X163" s="22" t="s">
        <v>249</v>
      </c>
      <c r="Y163" s="149" t="s">
        <v>7</v>
      </c>
      <c r="Z163" s="149" t="s">
        <v>7</v>
      </c>
      <c r="AA163" s="149" t="s">
        <v>7</v>
      </c>
      <c r="AB163" s="149" t="s">
        <v>7</v>
      </c>
      <c r="AC163" s="149" t="s">
        <v>7</v>
      </c>
      <c r="AD163" s="149" t="s">
        <v>7</v>
      </c>
      <c r="AE163" s="144" t="s">
        <v>7</v>
      </c>
      <c r="AF163" s="10"/>
      <c r="AG163" s="144" t="s">
        <v>7</v>
      </c>
      <c r="AI163" s="22" t="s">
        <v>249</v>
      </c>
      <c r="AJ163" s="195" t="s">
        <v>6</v>
      </c>
      <c r="AK163" s="195" t="s">
        <v>6</v>
      </c>
      <c r="AL163" s="195" t="s">
        <v>6</v>
      </c>
      <c r="AM163" s="195" t="s">
        <v>6</v>
      </c>
      <c r="AN163" s="195" t="s">
        <v>6</v>
      </c>
      <c r="AO163" s="195" t="s">
        <v>6</v>
      </c>
      <c r="AP163" s="195" t="s">
        <v>6</v>
      </c>
      <c r="AQ163" s="10"/>
      <c r="AR163" s="195" t="s">
        <v>6</v>
      </c>
      <c r="AT163" s="22" t="s">
        <v>249</v>
      </c>
      <c r="AU163" s="197" t="s">
        <v>31</v>
      </c>
      <c r="AV163" s="197" t="s">
        <v>31</v>
      </c>
      <c r="AW163" s="197" t="s">
        <v>31</v>
      </c>
      <c r="AX163" s="197" t="s">
        <v>31</v>
      </c>
      <c r="AY163" s="197" t="s">
        <v>31</v>
      </c>
      <c r="AZ163" s="197" t="s">
        <v>31</v>
      </c>
      <c r="BA163" s="197" t="s">
        <v>31</v>
      </c>
      <c r="BB163" s="10"/>
      <c r="BC163" s="197" t="s">
        <v>31</v>
      </c>
      <c r="BE163" s="22" t="s">
        <v>249</v>
      </c>
      <c r="BF163" s="155" t="s">
        <v>134</v>
      </c>
      <c r="BG163" s="155" t="s">
        <v>134</v>
      </c>
      <c r="BH163" s="155" t="s">
        <v>134</v>
      </c>
      <c r="BI163" s="155" t="s">
        <v>134</v>
      </c>
      <c r="BJ163" s="155" t="s">
        <v>134</v>
      </c>
      <c r="BK163" s="155" t="s">
        <v>134</v>
      </c>
      <c r="BL163" s="155" t="s">
        <v>134</v>
      </c>
      <c r="BM163" s="10"/>
      <c r="BN163" s="155" t="s">
        <v>134</v>
      </c>
      <c r="BP163" s="22" t="s">
        <v>249</v>
      </c>
      <c r="BQ163" s="150" t="s">
        <v>4</v>
      </c>
      <c r="BR163" s="150" t="s">
        <v>4</v>
      </c>
      <c r="BS163" s="150" t="s">
        <v>4</v>
      </c>
      <c r="BT163" s="150" t="s">
        <v>4</v>
      </c>
      <c r="BU163" s="150" t="s">
        <v>4</v>
      </c>
      <c r="BV163" s="150" t="s">
        <v>4</v>
      </c>
      <c r="BW163" s="150" t="s">
        <v>4</v>
      </c>
      <c r="BX163" s="10"/>
      <c r="BY163" s="150" t="s">
        <v>4</v>
      </c>
      <c r="CA163" s="22" t="s">
        <v>249</v>
      </c>
      <c r="CB163" s="177" t="s">
        <v>3</v>
      </c>
      <c r="CC163" s="177" t="s">
        <v>3</v>
      </c>
      <c r="CD163" s="177" t="s">
        <v>3</v>
      </c>
      <c r="CE163" s="177" t="s">
        <v>3</v>
      </c>
      <c r="CF163" s="177" t="s">
        <v>3</v>
      </c>
      <c r="CG163" s="177" t="s">
        <v>3</v>
      </c>
      <c r="CH163" s="177" t="s">
        <v>3</v>
      </c>
      <c r="CI163" s="10"/>
      <c r="CJ163" s="177" t="s">
        <v>3</v>
      </c>
      <c r="FX163" s="22" t="s">
        <v>13</v>
      </c>
      <c r="FY163" s="146" t="s">
        <v>9</v>
      </c>
      <c r="FZ163" s="146" t="s">
        <v>9</v>
      </c>
      <c r="GA163" s="146" t="s">
        <v>9</v>
      </c>
      <c r="GB163" s="146" t="s">
        <v>9</v>
      </c>
      <c r="GC163" s="146" t="s">
        <v>9</v>
      </c>
      <c r="GD163" s="146" t="s">
        <v>9</v>
      </c>
      <c r="GE163" s="146" t="s">
        <v>9</v>
      </c>
      <c r="GF163" s="10"/>
      <c r="GG163" s="234" t="s">
        <v>9</v>
      </c>
      <c r="GI163" s="22" t="s">
        <v>13</v>
      </c>
      <c r="GJ163" s="145" t="s">
        <v>8</v>
      </c>
      <c r="GK163" s="145" t="s">
        <v>8</v>
      </c>
      <c r="GL163" s="145" t="s">
        <v>8</v>
      </c>
      <c r="GM163" s="145" t="s">
        <v>8</v>
      </c>
      <c r="GN163" s="145" t="s">
        <v>8</v>
      </c>
      <c r="GO163" s="145" t="s">
        <v>8</v>
      </c>
      <c r="GP163" s="145" t="s">
        <v>8</v>
      </c>
      <c r="GQ163" s="10"/>
      <c r="GR163" s="145" t="s">
        <v>8</v>
      </c>
      <c r="GT163" s="22" t="s">
        <v>13</v>
      </c>
      <c r="GU163" s="149" t="s">
        <v>7</v>
      </c>
      <c r="GV163" s="149" t="s">
        <v>7</v>
      </c>
      <c r="GW163" s="149" t="s">
        <v>7</v>
      </c>
      <c r="GX163" s="149" t="s">
        <v>7</v>
      </c>
      <c r="GY163" s="149" t="s">
        <v>7</v>
      </c>
      <c r="GZ163" s="149" t="s">
        <v>7</v>
      </c>
      <c r="HA163" s="144" t="s">
        <v>7</v>
      </c>
      <c r="HB163" s="10"/>
      <c r="HC163" s="144" t="s">
        <v>7</v>
      </c>
      <c r="HE163" s="22" t="s">
        <v>13</v>
      </c>
      <c r="HF163" s="195" t="s">
        <v>6</v>
      </c>
      <c r="HG163" s="195" t="s">
        <v>6</v>
      </c>
      <c r="HH163" s="195" t="s">
        <v>6</v>
      </c>
      <c r="HI163" s="195" t="s">
        <v>6</v>
      </c>
      <c r="HJ163" s="195" t="s">
        <v>6</v>
      </c>
      <c r="HK163" s="195" t="s">
        <v>6</v>
      </c>
      <c r="HL163" s="195" t="s">
        <v>6</v>
      </c>
      <c r="HM163" s="10"/>
      <c r="HN163" s="195" t="s">
        <v>6</v>
      </c>
      <c r="HP163" s="22" t="s">
        <v>13</v>
      </c>
      <c r="HQ163" s="197" t="s">
        <v>31</v>
      </c>
      <c r="HR163" s="197" t="s">
        <v>31</v>
      </c>
      <c r="HS163" s="197" t="s">
        <v>31</v>
      </c>
      <c r="HT163" s="197" t="s">
        <v>31</v>
      </c>
      <c r="HU163" s="197" t="s">
        <v>31</v>
      </c>
      <c r="HV163" s="197" t="s">
        <v>31</v>
      </c>
      <c r="HW163" s="197" t="s">
        <v>31</v>
      </c>
      <c r="HX163" s="10"/>
      <c r="HY163" s="197" t="s">
        <v>31</v>
      </c>
      <c r="IA163" s="22" t="s">
        <v>13</v>
      </c>
      <c r="IB163" s="155" t="s">
        <v>134</v>
      </c>
      <c r="IC163" s="155" t="s">
        <v>134</v>
      </c>
      <c r="ID163" s="155" t="s">
        <v>134</v>
      </c>
      <c r="IE163" s="155" t="s">
        <v>134</v>
      </c>
      <c r="IF163" s="155" t="s">
        <v>134</v>
      </c>
      <c r="IG163" s="155" t="s">
        <v>134</v>
      </c>
      <c r="IH163" s="155" t="s">
        <v>134</v>
      </c>
      <c r="II163" s="10"/>
      <c r="IJ163" s="155" t="s">
        <v>134</v>
      </c>
      <c r="IL163" s="22" t="s">
        <v>13</v>
      </c>
      <c r="IM163" s="150" t="s">
        <v>4</v>
      </c>
      <c r="IN163" s="150" t="s">
        <v>4</v>
      </c>
      <c r="IO163" s="150" t="s">
        <v>4</v>
      </c>
      <c r="IP163" s="150" t="s">
        <v>4</v>
      </c>
      <c r="IQ163" s="150" t="s">
        <v>4</v>
      </c>
      <c r="IR163" s="150" t="s">
        <v>4</v>
      </c>
      <c r="IS163" s="150" t="s">
        <v>4</v>
      </c>
      <c r="IT163" s="10"/>
      <c r="IU163" s="150" t="s">
        <v>4</v>
      </c>
      <c r="IW163" s="22" t="s">
        <v>13</v>
      </c>
      <c r="IX163" s="177" t="s">
        <v>3</v>
      </c>
      <c r="IY163" s="177" t="s">
        <v>3</v>
      </c>
      <c r="IZ163" s="177" t="s">
        <v>3</v>
      </c>
      <c r="JA163" s="177" t="s">
        <v>3</v>
      </c>
      <c r="JB163" s="177" t="s">
        <v>3</v>
      </c>
      <c r="JC163" s="177" t="s">
        <v>3</v>
      </c>
      <c r="JD163" s="177" t="s">
        <v>3</v>
      </c>
      <c r="JE163" s="10"/>
      <c r="JF163" s="177" t="s">
        <v>3</v>
      </c>
    </row>
    <row r="164" spans="2:266" ht="15.75" thickBot="1" x14ac:dyDescent="0.3">
      <c r="B164" s="11"/>
      <c r="C164" s="231">
        <v>12</v>
      </c>
      <c r="D164" s="143">
        <v>10</v>
      </c>
      <c r="E164" s="231">
        <v>2</v>
      </c>
      <c r="F164" s="143">
        <v>12</v>
      </c>
      <c r="G164" s="143">
        <v>15</v>
      </c>
      <c r="H164" s="231">
        <v>3</v>
      </c>
      <c r="I164" s="231">
        <v>30</v>
      </c>
      <c r="J164" s="240">
        <v>356</v>
      </c>
      <c r="K164" s="178">
        <v>10</v>
      </c>
      <c r="M164" s="11"/>
      <c r="N164" s="143">
        <v>12</v>
      </c>
      <c r="O164" s="143">
        <v>3</v>
      </c>
      <c r="P164" s="143">
        <v>9</v>
      </c>
      <c r="Q164" s="143">
        <v>25</v>
      </c>
      <c r="R164" s="143">
        <v>61</v>
      </c>
      <c r="S164" s="143">
        <v>12</v>
      </c>
      <c r="T164" s="231">
        <v>17</v>
      </c>
      <c r="U164" s="240">
        <v>525</v>
      </c>
      <c r="V164" s="143">
        <v>105</v>
      </c>
      <c r="X164" s="11"/>
      <c r="Y164" s="231">
        <v>10</v>
      </c>
      <c r="Z164" s="231">
        <v>3</v>
      </c>
      <c r="AA164" s="143">
        <v>7</v>
      </c>
      <c r="AB164" s="143">
        <v>25</v>
      </c>
      <c r="AC164" s="143">
        <v>62</v>
      </c>
      <c r="AD164" s="143">
        <v>11</v>
      </c>
      <c r="AE164" s="231">
        <v>24</v>
      </c>
      <c r="AF164" s="240">
        <v>-665</v>
      </c>
      <c r="AG164" s="143">
        <v>68</v>
      </c>
      <c r="AI164" s="11"/>
      <c r="AJ164" s="143">
        <v>2</v>
      </c>
      <c r="AK164" s="231">
        <v>9</v>
      </c>
      <c r="AL164" s="231">
        <v>7</v>
      </c>
      <c r="AM164" s="143">
        <v>15</v>
      </c>
      <c r="AN164" s="143">
        <v>16</v>
      </c>
      <c r="AO164" s="231">
        <v>1</v>
      </c>
      <c r="AP164" s="231">
        <v>13</v>
      </c>
      <c r="AQ164" s="240">
        <v>205</v>
      </c>
      <c r="AR164" s="143">
        <v>3</v>
      </c>
      <c r="AT164" s="11"/>
      <c r="AU164" s="231">
        <v>12</v>
      </c>
      <c r="AV164" s="231">
        <v>25</v>
      </c>
      <c r="AW164" s="231">
        <v>25</v>
      </c>
      <c r="AX164" s="231">
        <v>15</v>
      </c>
      <c r="AY164" s="143">
        <v>9</v>
      </c>
      <c r="AZ164" s="231">
        <v>11</v>
      </c>
      <c r="BA164" s="231">
        <v>25</v>
      </c>
      <c r="BB164" s="240">
        <v>263</v>
      </c>
      <c r="BC164" s="231">
        <v>104</v>
      </c>
      <c r="BE164" s="11"/>
      <c r="BF164" s="231">
        <v>15</v>
      </c>
      <c r="BG164" s="231">
        <v>61</v>
      </c>
      <c r="BH164" s="231">
        <v>62</v>
      </c>
      <c r="BI164" s="231">
        <v>16</v>
      </c>
      <c r="BJ164" s="231">
        <v>9</v>
      </c>
      <c r="BK164" s="231">
        <v>31</v>
      </c>
      <c r="BL164" s="231">
        <v>40</v>
      </c>
      <c r="BM164" s="240">
        <v>-258</v>
      </c>
      <c r="BN164" s="231">
        <v>234</v>
      </c>
      <c r="BP164" s="11"/>
      <c r="BQ164" s="143">
        <v>3</v>
      </c>
      <c r="BR164" s="231">
        <v>12</v>
      </c>
      <c r="BS164" s="231">
        <v>11</v>
      </c>
      <c r="BT164" s="143">
        <v>1</v>
      </c>
      <c r="BU164" s="143">
        <v>11</v>
      </c>
      <c r="BV164" s="143">
        <v>31</v>
      </c>
      <c r="BW164" s="231">
        <v>14</v>
      </c>
      <c r="BX164" s="240">
        <v>-494</v>
      </c>
      <c r="BY164" s="143">
        <v>9</v>
      </c>
      <c r="CA164" s="11"/>
      <c r="CB164" s="143">
        <v>30</v>
      </c>
      <c r="CC164" s="143">
        <v>17</v>
      </c>
      <c r="CD164" s="143">
        <v>24</v>
      </c>
      <c r="CE164" s="143">
        <v>13</v>
      </c>
      <c r="CF164" s="143">
        <v>40</v>
      </c>
      <c r="CG164" s="143">
        <v>14</v>
      </c>
      <c r="CH164" s="143">
        <v>25</v>
      </c>
      <c r="CI164" s="240">
        <v>68</v>
      </c>
      <c r="CJ164" s="143">
        <v>163</v>
      </c>
      <c r="FX164" s="11"/>
      <c r="FY164" s="229"/>
      <c r="FZ164" s="229"/>
      <c r="GA164" s="229"/>
      <c r="GB164" s="229"/>
      <c r="GC164" s="229"/>
      <c r="GD164" s="229"/>
      <c r="GE164" s="229"/>
      <c r="GF164" s="240"/>
      <c r="GG164" s="236"/>
      <c r="GI164" s="11"/>
      <c r="GJ164" s="229"/>
      <c r="GK164" s="229"/>
      <c r="GL164" s="229"/>
      <c r="GM164" s="229"/>
      <c r="GN164" s="229"/>
      <c r="GO164" s="229"/>
      <c r="GP164" s="229"/>
      <c r="GQ164" s="240"/>
      <c r="GR164" s="229"/>
      <c r="GT164" s="11"/>
      <c r="GU164" s="229"/>
      <c r="GV164" s="229"/>
      <c r="GW164" s="229"/>
      <c r="GX164" s="229"/>
      <c r="GY164" s="229"/>
      <c r="GZ164" s="229"/>
      <c r="HA164" s="229"/>
      <c r="HB164" s="240"/>
      <c r="HC164" s="229"/>
      <c r="HE164" s="11"/>
      <c r="HF164" s="229"/>
      <c r="HG164" s="229"/>
      <c r="HH164" s="229"/>
      <c r="HI164" s="229"/>
      <c r="HJ164" s="229"/>
      <c r="HK164" s="229"/>
      <c r="HL164" s="229"/>
      <c r="HM164" s="240"/>
      <c r="HN164" s="229"/>
      <c r="HP164" s="11" t="s">
        <v>0</v>
      </c>
      <c r="HQ164" s="229"/>
      <c r="HR164" s="229"/>
      <c r="HS164" s="229"/>
      <c r="HT164" s="229"/>
      <c r="HU164" s="229"/>
      <c r="HV164" s="229"/>
      <c r="HW164" s="229"/>
      <c r="HX164" s="240"/>
      <c r="HY164" s="229"/>
      <c r="IA164" s="11"/>
      <c r="IB164" s="229"/>
      <c r="IC164" s="229"/>
      <c r="ID164" s="229"/>
      <c r="IE164" s="229"/>
      <c r="IF164" s="229"/>
      <c r="IG164" s="229"/>
      <c r="IH164" s="229"/>
      <c r="II164" s="240"/>
      <c r="IJ164" s="229"/>
      <c r="IL164" s="11"/>
      <c r="IM164" s="229"/>
      <c r="IN164" s="229"/>
      <c r="IO164" s="229"/>
      <c r="IP164" s="229"/>
      <c r="IQ164" s="229"/>
      <c r="IR164" s="229"/>
      <c r="IS164" s="229"/>
      <c r="IT164" s="240"/>
      <c r="IU164" s="229"/>
      <c r="IW164" s="11"/>
      <c r="IX164" s="229"/>
      <c r="IY164" s="229"/>
      <c r="IZ164" s="229"/>
      <c r="JA164" s="229"/>
      <c r="JB164" s="229"/>
      <c r="JC164" s="229"/>
      <c r="JD164" s="229"/>
      <c r="JE164" s="240"/>
      <c r="JF164" s="229"/>
    </row>
    <row r="165" spans="2:266" ht="15.75" thickBot="1" x14ac:dyDescent="0.3">
      <c r="B165" s="11"/>
      <c r="C165" s="2"/>
      <c r="D165" s="2"/>
      <c r="E165" s="2"/>
      <c r="F165" s="2"/>
      <c r="G165" s="2"/>
      <c r="H165" s="2"/>
      <c r="I165" s="2"/>
      <c r="J165" s="10"/>
      <c r="K165" s="235"/>
      <c r="M165" s="11"/>
      <c r="N165" s="10"/>
      <c r="O165" s="10"/>
      <c r="P165" s="10"/>
      <c r="Q165" s="10"/>
      <c r="R165" s="10"/>
      <c r="S165" s="10"/>
      <c r="T165" s="10"/>
      <c r="U165" s="10"/>
      <c r="V165" s="9"/>
      <c r="X165" s="11"/>
      <c r="Y165" s="10"/>
      <c r="Z165" s="10"/>
      <c r="AA165" s="10"/>
      <c r="AB165" s="10"/>
      <c r="AC165" s="10"/>
      <c r="AD165" s="10"/>
      <c r="AE165" s="10"/>
      <c r="AF165" s="10"/>
      <c r="AG165" s="9"/>
      <c r="AI165" s="11"/>
      <c r="AJ165" s="10"/>
      <c r="AK165" s="10"/>
      <c r="AL165" s="10"/>
      <c r="AM165" s="10"/>
      <c r="AN165" s="10"/>
      <c r="AO165" s="10"/>
      <c r="AP165" s="10"/>
      <c r="AQ165" s="10"/>
      <c r="AR165" s="9"/>
      <c r="AT165" s="11"/>
      <c r="AU165" s="10"/>
      <c r="AV165" s="10"/>
      <c r="AW165" s="10"/>
      <c r="AX165" s="10"/>
      <c r="AY165" s="10"/>
      <c r="AZ165" s="10"/>
      <c r="BA165" s="10"/>
      <c r="BB165" s="10"/>
      <c r="BC165" s="9"/>
      <c r="BE165" s="11"/>
      <c r="BF165" s="10"/>
      <c r="BG165" s="10"/>
      <c r="BH165" s="10"/>
      <c r="BI165" s="10"/>
      <c r="BJ165" s="10"/>
      <c r="BK165" s="10"/>
      <c r="BL165" s="10"/>
      <c r="BM165" s="10"/>
      <c r="BN165" s="9"/>
      <c r="BP165" s="11"/>
      <c r="BQ165" s="10"/>
      <c r="BR165" s="10"/>
      <c r="BS165" s="10"/>
      <c r="BT165" s="10"/>
      <c r="BU165" s="10"/>
      <c r="BV165" s="10"/>
      <c r="BW165" s="10"/>
      <c r="BX165" s="10"/>
      <c r="BY165" s="9"/>
      <c r="CA165" s="11"/>
      <c r="CB165" s="10"/>
      <c r="CC165" s="10"/>
      <c r="CD165" s="10"/>
      <c r="CE165" s="10"/>
      <c r="CF165" s="10"/>
      <c r="CG165" s="10"/>
      <c r="CH165" s="10"/>
      <c r="CI165" s="10"/>
      <c r="CJ165" s="9"/>
      <c r="FX165" s="11"/>
      <c r="FY165" s="2"/>
      <c r="FZ165" s="2"/>
      <c r="GA165" s="2"/>
      <c r="GB165" s="2"/>
      <c r="GC165" s="2"/>
      <c r="GD165" s="2"/>
      <c r="GE165" s="2"/>
      <c r="GF165" s="10"/>
      <c r="GG165" s="235"/>
      <c r="GI165" s="11"/>
      <c r="GJ165" s="10"/>
      <c r="GK165" s="10"/>
      <c r="GL165" s="10"/>
      <c r="GM165" s="10"/>
      <c r="GN165" s="10"/>
      <c r="GO165" s="10"/>
      <c r="GP165" s="10"/>
      <c r="GQ165" s="10"/>
      <c r="GR165" s="9"/>
      <c r="GT165" s="11"/>
      <c r="GU165" s="10"/>
      <c r="GV165" s="10"/>
      <c r="GW165" s="10"/>
      <c r="GX165" s="10"/>
      <c r="GY165" s="10"/>
      <c r="GZ165" s="10"/>
      <c r="HA165" s="10"/>
      <c r="HB165" s="10"/>
      <c r="HC165" s="9"/>
      <c r="HE165" s="11"/>
      <c r="HF165" s="10"/>
      <c r="HG165" s="10"/>
      <c r="HH165" s="10"/>
      <c r="HI165" s="10"/>
      <c r="HJ165" s="10"/>
      <c r="HK165" s="10"/>
      <c r="HL165" s="10"/>
      <c r="HM165" s="10"/>
      <c r="HN165" s="9"/>
      <c r="HP165" s="11"/>
      <c r="HQ165" s="10"/>
      <c r="HR165" s="10"/>
      <c r="HS165" s="10"/>
      <c r="HT165" s="10"/>
      <c r="HU165" s="10"/>
      <c r="HV165" s="10"/>
      <c r="HW165" s="10"/>
      <c r="HX165" s="10"/>
      <c r="HY165" s="9"/>
      <c r="IA165" s="11"/>
      <c r="IB165" s="10"/>
      <c r="IC165" s="10"/>
      <c r="ID165" s="10"/>
      <c r="IE165" s="10"/>
      <c r="IF165" s="10"/>
      <c r="IG165" s="10"/>
      <c r="IH165" s="10"/>
      <c r="II165" s="10"/>
      <c r="IJ165" s="9"/>
      <c r="IL165" s="11"/>
      <c r="IM165" s="10"/>
      <c r="IN165" s="10"/>
      <c r="IO165" s="10"/>
      <c r="IP165" s="10"/>
      <c r="IQ165" s="10"/>
      <c r="IR165" s="10"/>
      <c r="IS165" s="10"/>
      <c r="IT165" s="10"/>
      <c r="IU165" s="9"/>
      <c r="IW165" s="11"/>
      <c r="IX165" s="10"/>
      <c r="IY165" s="10"/>
      <c r="IZ165" s="10"/>
      <c r="JA165" s="10"/>
      <c r="JB165" s="10"/>
      <c r="JC165" s="10"/>
      <c r="JD165" s="10"/>
      <c r="JE165" s="10"/>
      <c r="JF165" s="9"/>
    </row>
    <row r="166" spans="2:266" ht="15.75" thickBot="1" x14ac:dyDescent="0.3">
      <c r="B166" s="11"/>
      <c r="C166" s="27" t="s">
        <v>8</v>
      </c>
      <c r="D166" s="19" t="s">
        <v>7</v>
      </c>
      <c r="E166" s="18" t="s">
        <v>6</v>
      </c>
      <c r="F166" s="199" t="s">
        <v>31</v>
      </c>
      <c r="G166" s="17" t="s">
        <v>5</v>
      </c>
      <c r="H166" s="16" t="s">
        <v>4</v>
      </c>
      <c r="I166" s="14" t="s">
        <v>3</v>
      </c>
      <c r="J166" s="10"/>
      <c r="K166" s="228" t="s">
        <v>143</v>
      </c>
      <c r="M166" s="11"/>
      <c r="N166" s="21" t="s">
        <v>9</v>
      </c>
      <c r="O166" s="19" t="s">
        <v>7</v>
      </c>
      <c r="P166" s="18" t="s">
        <v>6</v>
      </c>
      <c r="Q166" s="199" t="s">
        <v>31</v>
      </c>
      <c r="R166" s="17" t="s">
        <v>5</v>
      </c>
      <c r="S166" s="16" t="s">
        <v>4</v>
      </c>
      <c r="T166" s="14" t="s">
        <v>3</v>
      </c>
      <c r="U166" s="10"/>
      <c r="V166" s="228" t="s">
        <v>145</v>
      </c>
      <c r="X166" s="11"/>
      <c r="Y166" s="21" t="s">
        <v>9</v>
      </c>
      <c r="Z166" s="27" t="s">
        <v>8</v>
      </c>
      <c r="AA166" s="18" t="s">
        <v>6</v>
      </c>
      <c r="AB166" s="199" t="s">
        <v>31</v>
      </c>
      <c r="AC166" s="17" t="s">
        <v>5</v>
      </c>
      <c r="AD166" s="16" t="s">
        <v>4</v>
      </c>
      <c r="AE166" s="14" t="s">
        <v>3</v>
      </c>
      <c r="AF166" s="10"/>
      <c r="AG166" s="228" t="s">
        <v>142</v>
      </c>
      <c r="AI166" s="11"/>
      <c r="AJ166" s="21" t="s">
        <v>9</v>
      </c>
      <c r="AK166" s="27" t="s">
        <v>8</v>
      </c>
      <c r="AL166" s="19" t="s">
        <v>7</v>
      </c>
      <c r="AM166" s="199" t="s">
        <v>31</v>
      </c>
      <c r="AN166" s="17" t="s">
        <v>5</v>
      </c>
      <c r="AO166" s="16" t="s">
        <v>4</v>
      </c>
      <c r="AP166" s="14" t="s">
        <v>3</v>
      </c>
      <c r="AQ166" s="10"/>
      <c r="AR166" s="228" t="s">
        <v>144</v>
      </c>
      <c r="AT166" s="11"/>
      <c r="AU166" s="21" t="s">
        <v>9</v>
      </c>
      <c r="AV166" s="27" t="s">
        <v>8</v>
      </c>
      <c r="AW166" s="19" t="s">
        <v>7</v>
      </c>
      <c r="AX166" s="18" t="s">
        <v>6</v>
      </c>
      <c r="AY166" s="17" t="s">
        <v>5</v>
      </c>
      <c r="AZ166" s="16" t="s">
        <v>4</v>
      </c>
      <c r="BA166" s="14" t="s">
        <v>3</v>
      </c>
      <c r="BB166" s="10"/>
      <c r="BC166" s="228" t="s">
        <v>142</v>
      </c>
      <c r="BE166" s="11"/>
      <c r="BF166" s="21" t="s">
        <v>9</v>
      </c>
      <c r="BG166" s="27" t="s">
        <v>8</v>
      </c>
      <c r="BH166" s="19" t="s">
        <v>7</v>
      </c>
      <c r="BI166" s="18" t="s">
        <v>6</v>
      </c>
      <c r="BJ166" s="199" t="s">
        <v>31</v>
      </c>
      <c r="BK166" s="16" t="s">
        <v>4</v>
      </c>
      <c r="BL166" s="14" t="s">
        <v>3</v>
      </c>
      <c r="BM166" s="10"/>
      <c r="BN166" s="228" t="s">
        <v>151</v>
      </c>
      <c r="BP166" s="11"/>
      <c r="BQ166" s="21" t="s">
        <v>9</v>
      </c>
      <c r="BR166" s="27" t="s">
        <v>8</v>
      </c>
      <c r="BS166" s="19" t="s">
        <v>7</v>
      </c>
      <c r="BT166" s="18" t="s">
        <v>6</v>
      </c>
      <c r="BU166" s="199" t="s">
        <v>31</v>
      </c>
      <c r="BV166" s="17" t="s">
        <v>5</v>
      </c>
      <c r="BW166" s="14" t="s">
        <v>3</v>
      </c>
      <c r="BX166" s="10"/>
      <c r="BY166" s="228" t="s">
        <v>148</v>
      </c>
      <c r="CA166" s="11"/>
      <c r="CB166" s="21" t="s">
        <v>9</v>
      </c>
      <c r="CC166" s="27" t="s">
        <v>8</v>
      </c>
      <c r="CD166" s="19" t="s">
        <v>7</v>
      </c>
      <c r="CE166" s="18" t="s">
        <v>6</v>
      </c>
      <c r="CF166" s="17" t="s">
        <v>5</v>
      </c>
      <c r="CG166" s="16" t="s">
        <v>4</v>
      </c>
      <c r="CH166" s="199" t="s">
        <v>31</v>
      </c>
      <c r="CI166" s="10"/>
      <c r="CJ166" s="228" t="s">
        <v>151</v>
      </c>
      <c r="FX166" s="11"/>
      <c r="FY166" s="27" t="s">
        <v>8</v>
      </c>
      <c r="FZ166" s="19" t="s">
        <v>7</v>
      </c>
      <c r="GA166" s="18" t="s">
        <v>6</v>
      </c>
      <c r="GB166" s="199" t="s">
        <v>31</v>
      </c>
      <c r="GC166" s="17" t="s">
        <v>5</v>
      </c>
      <c r="GD166" s="16" t="s">
        <v>4</v>
      </c>
      <c r="GE166" s="14" t="s">
        <v>3</v>
      </c>
      <c r="GF166" s="10"/>
      <c r="GG166" s="248"/>
      <c r="GI166" s="11"/>
      <c r="GJ166" s="21" t="s">
        <v>9</v>
      </c>
      <c r="GK166" s="19" t="s">
        <v>7</v>
      </c>
      <c r="GL166" s="18" t="s">
        <v>6</v>
      </c>
      <c r="GM166" s="199" t="s">
        <v>31</v>
      </c>
      <c r="GN166" s="17" t="s">
        <v>5</v>
      </c>
      <c r="GO166" s="16" t="s">
        <v>4</v>
      </c>
      <c r="GP166" s="14" t="s">
        <v>3</v>
      </c>
      <c r="GQ166" s="10"/>
      <c r="GR166" s="248"/>
      <c r="GT166" s="11"/>
      <c r="GU166" s="21" t="s">
        <v>9</v>
      </c>
      <c r="GV166" s="27" t="s">
        <v>8</v>
      </c>
      <c r="GW166" s="18" t="s">
        <v>6</v>
      </c>
      <c r="GX166" s="199" t="s">
        <v>31</v>
      </c>
      <c r="GY166" s="17" t="s">
        <v>5</v>
      </c>
      <c r="GZ166" s="16" t="s">
        <v>4</v>
      </c>
      <c r="HA166" s="14" t="s">
        <v>3</v>
      </c>
      <c r="HB166" s="10"/>
      <c r="HC166" s="248"/>
      <c r="HE166" s="11"/>
      <c r="HF166" s="21" t="s">
        <v>9</v>
      </c>
      <c r="HG166" s="27" t="s">
        <v>8</v>
      </c>
      <c r="HH166" s="19" t="s">
        <v>7</v>
      </c>
      <c r="HI166" s="199" t="s">
        <v>31</v>
      </c>
      <c r="HJ166" s="17" t="s">
        <v>5</v>
      </c>
      <c r="HK166" s="16" t="s">
        <v>4</v>
      </c>
      <c r="HL166" s="14" t="s">
        <v>3</v>
      </c>
      <c r="HM166" s="10"/>
      <c r="HN166" s="248"/>
      <c r="HP166" s="11"/>
      <c r="HQ166" s="21" t="s">
        <v>9</v>
      </c>
      <c r="HR166" s="27" t="s">
        <v>8</v>
      </c>
      <c r="HS166" s="19" t="s">
        <v>7</v>
      </c>
      <c r="HT166" s="18" t="s">
        <v>6</v>
      </c>
      <c r="HU166" s="17" t="s">
        <v>5</v>
      </c>
      <c r="HV166" s="16" t="s">
        <v>4</v>
      </c>
      <c r="HW166" s="14" t="s">
        <v>3</v>
      </c>
      <c r="HX166" s="10"/>
      <c r="HY166" s="248"/>
      <c r="IA166" s="11"/>
      <c r="IB166" s="21" t="s">
        <v>9</v>
      </c>
      <c r="IC166" s="27" t="s">
        <v>8</v>
      </c>
      <c r="ID166" s="19" t="s">
        <v>7</v>
      </c>
      <c r="IE166" s="18" t="s">
        <v>6</v>
      </c>
      <c r="IF166" s="199" t="s">
        <v>31</v>
      </c>
      <c r="IG166" s="16" t="s">
        <v>4</v>
      </c>
      <c r="IH166" s="14" t="s">
        <v>3</v>
      </c>
      <c r="II166" s="10"/>
      <c r="IJ166" s="248"/>
      <c r="IL166" s="11"/>
      <c r="IM166" s="21" t="s">
        <v>9</v>
      </c>
      <c r="IN166" s="27" t="s">
        <v>8</v>
      </c>
      <c r="IO166" s="19" t="s">
        <v>7</v>
      </c>
      <c r="IP166" s="18" t="s">
        <v>6</v>
      </c>
      <c r="IQ166" s="199" t="s">
        <v>31</v>
      </c>
      <c r="IR166" s="17" t="s">
        <v>5</v>
      </c>
      <c r="IS166" s="14" t="s">
        <v>3</v>
      </c>
      <c r="IT166" s="10"/>
      <c r="IU166" s="248"/>
      <c r="IW166" s="11"/>
      <c r="IX166" s="21" t="s">
        <v>9</v>
      </c>
      <c r="IY166" s="27" t="s">
        <v>8</v>
      </c>
      <c r="IZ166" s="19" t="s">
        <v>7</v>
      </c>
      <c r="JA166" s="18" t="s">
        <v>6</v>
      </c>
      <c r="JB166" s="17" t="s">
        <v>5</v>
      </c>
      <c r="JC166" s="16" t="s">
        <v>4</v>
      </c>
      <c r="JD166" s="199" t="s">
        <v>31</v>
      </c>
      <c r="JE166" s="10"/>
      <c r="JF166" s="248"/>
    </row>
    <row r="167" spans="2:266" ht="15.75" thickBot="1" x14ac:dyDescent="0.3">
      <c r="B167" s="22" t="s">
        <v>250</v>
      </c>
      <c r="C167" s="146" t="s">
        <v>9</v>
      </c>
      <c r="D167" s="146" t="s">
        <v>9</v>
      </c>
      <c r="E167" s="146" t="s">
        <v>9</v>
      </c>
      <c r="F167" s="146" t="s">
        <v>9</v>
      </c>
      <c r="G167" s="146" t="s">
        <v>9</v>
      </c>
      <c r="H167" s="146" t="s">
        <v>9</v>
      </c>
      <c r="I167" s="146" t="s">
        <v>9</v>
      </c>
      <c r="J167" s="10"/>
      <c r="K167" s="234" t="s">
        <v>9</v>
      </c>
      <c r="M167" s="22" t="s">
        <v>250</v>
      </c>
      <c r="N167" s="145" t="s">
        <v>8</v>
      </c>
      <c r="O167" s="145" t="s">
        <v>8</v>
      </c>
      <c r="P167" s="145" t="s">
        <v>8</v>
      </c>
      <c r="Q167" s="145" t="s">
        <v>8</v>
      </c>
      <c r="R167" s="145" t="s">
        <v>8</v>
      </c>
      <c r="S167" s="145" t="s">
        <v>8</v>
      </c>
      <c r="T167" s="145" t="s">
        <v>8</v>
      </c>
      <c r="U167" s="10"/>
      <c r="V167" s="145" t="s">
        <v>8</v>
      </c>
      <c r="X167" s="22" t="s">
        <v>250</v>
      </c>
      <c r="Y167" s="149" t="s">
        <v>7</v>
      </c>
      <c r="Z167" s="149" t="s">
        <v>7</v>
      </c>
      <c r="AA167" s="149" t="s">
        <v>7</v>
      </c>
      <c r="AB167" s="149" t="s">
        <v>7</v>
      </c>
      <c r="AC167" s="149" t="s">
        <v>7</v>
      </c>
      <c r="AD167" s="149" t="s">
        <v>7</v>
      </c>
      <c r="AE167" s="144" t="s">
        <v>7</v>
      </c>
      <c r="AF167" s="10"/>
      <c r="AG167" s="144" t="s">
        <v>7</v>
      </c>
      <c r="AI167" s="22" t="s">
        <v>250</v>
      </c>
      <c r="AJ167" s="195" t="s">
        <v>6</v>
      </c>
      <c r="AK167" s="195" t="s">
        <v>6</v>
      </c>
      <c r="AL167" s="195" t="s">
        <v>6</v>
      </c>
      <c r="AM167" s="195" t="s">
        <v>6</v>
      </c>
      <c r="AN167" s="195" t="s">
        <v>6</v>
      </c>
      <c r="AO167" s="195" t="s">
        <v>6</v>
      </c>
      <c r="AP167" s="195" t="s">
        <v>6</v>
      </c>
      <c r="AQ167" s="10"/>
      <c r="AR167" s="195" t="s">
        <v>6</v>
      </c>
      <c r="AT167" s="22" t="s">
        <v>250</v>
      </c>
      <c r="AU167" s="197" t="s">
        <v>31</v>
      </c>
      <c r="AV167" s="197" t="s">
        <v>31</v>
      </c>
      <c r="AW167" s="197" t="s">
        <v>31</v>
      </c>
      <c r="AX167" s="197" t="s">
        <v>31</v>
      </c>
      <c r="AY167" s="197" t="s">
        <v>31</v>
      </c>
      <c r="AZ167" s="197" t="s">
        <v>31</v>
      </c>
      <c r="BA167" s="197" t="s">
        <v>31</v>
      </c>
      <c r="BB167" s="10"/>
      <c r="BC167" s="197" t="s">
        <v>31</v>
      </c>
      <c r="BE167" s="22" t="s">
        <v>250</v>
      </c>
      <c r="BF167" s="155" t="s">
        <v>134</v>
      </c>
      <c r="BG167" s="155" t="s">
        <v>134</v>
      </c>
      <c r="BH167" s="155" t="s">
        <v>134</v>
      </c>
      <c r="BI167" s="155" t="s">
        <v>134</v>
      </c>
      <c r="BJ167" s="155" t="s">
        <v>134</v>
      </c>
      <c r="BK167" s="155" t="s">
        <v>134</v>
      </c>
      <c r="BL167" s="155" t="s">
        <v>134</v>
      </c>
      <c r="BM167" s="10"/>
      <c r="BN167" s="155" t="s">
        <v>134</v>
      </c>
      <c r="BP167" s="22" t="s">
        <v>250</v>
      </c>
      <c r="BQ167" s="150" t="s">
        <v>4</v>
      </c>
      <c r="BR167" s="150" t="s">
        <v>4</v>
      </c>
      <c r="BS167" s="150" t="s">
        <v>4</v>
      </c>
      <c r="BT167" s="150" t="s">
        <v>4</v>
      </c>
      <c r="BU167" s="150" t="s">
        <v>4</v>
      </c>
      <c r="BV167" s="150" t="s">
        <v>4</v>
      </c>
      <c r="BW167" s="150" t="s">
        <v>4</v>
      </c>
      <c r="BX167" s="10"/>
      <c r="BY167" s="150" t="s">
        <v>4</v>
      </c>
      <c r="CA167" s="22" t="s">
        <v>250</v>
      </c>
      <c r="CB167" s="177" t="s">
        <v>3</v>
      </c>
      <c r="CC167" s="177" t="s">
        <v>3</v>
      </c>
      <c r="CD167" s="177" t="s">
        <v>3</v>
      </c>
      <c r="CE167" s="177" t="s">
        <v>3</v>
      </c>
      <c r="CF167" s="177" t="s">
        <v>3</v>
      </c>
      <c r="CG167" s="177" t="s">
        <v>3</v>
      </c>
      <c r="CH167" s="177" t="s">
        <v>3</v>
      </c>
      <c r="CI167" s="10"/>
      <c r="CJ167" s="177" t="s">
        <v>3</v>
      </c>
      <c r="FX167" s="22" t="s">
        <v>12</v>
      </c>
      <c r="FY167" s="146" t="s">
        <v>9</v>
      </c>
      <c r="FZ167" s="146" t="s">
        <v>9</v>
      </c>
      <c r="GA167" s="146" t="s">
        <v>9</v>
      </c>
      <c r="GB167" s="146" t="s">
        <v>9</v>
      </c>
      <c r="GC167" s="146" t="s">
        <v>9</v>
      </c>
      <c r="GD167" s="146" t="s">
        <v>9</v>
      </c>
      <c r="GE167" s="146" t="s">
        <v>9</v>
      </c>
      <c r="GF167" s="10"/>
      <c r="GG167" s="234" t="s">
        <v>9</v>
      </c>
      <c r="GI167" s="22" t="s">
        <v>12</v>
      </c>
      <c r="GJ167" s="145" t="s">
        <v>8</v>
      </c>
      <c r="GK167" s="145" t="s">
        <v>8</v>
      </c>
      <c r="GL167" s="145" t="s">
        <v>8</v>
      </c>
      <c r="GM167" s="145" t="s">
        <v>8</v>
      </c>
      <c r="GN167" s="145" t="s">
        <v>8</v>
      </c>
      <c r="GO167" s="145" t="s">
        <v>8</v>
      </c>
      <c r="GP167" s="145" t="s">
        <v>8</v>
      </c>
      <c r="GQ167" s="10"/>
      <c r="GR167" s="145" t="s">
        <v>8</v>
      </c>
      <c r="GT167" s="22" t="s">
        <v>12</v>
      </c>
      <c r="GU167" s="149" t="s">
        <v>7</v>
      </c>
      <c r="GV167" s="149" t="s">
        <v>7</v>
      </c>
      <c r="GW167" s="149" t="s">
        <v>7</v>
      </c>
      <c r="GX167" s="149" t="s">
        <v>7</v>
      </c>
      <c r="GY167" s="149" t="s">
        <v>7</v>
      </c>
      <c r="GZ167" s="149" t="s">
        <v>7</v>
      </c>
      <c r="HA167" s="144" t="s">
        <v>7</v>
      </c>
      <c r="HB167" s="10"/>
      <c r="HC167" s="144" t="s">
        <v>7</v>
      </c>
      <c r="HE167" s="22" t="s">
        <v>12</v>
      </c>
      <c r="HF167" s="195" t="s">
        <v>6</v>
      </c>
      <c r="HG167" s="195" t="s">
        <v>6</v>
      </c>
      <c r="HH167" s="195" t="s">
        <v>6</v>
      </c>
      <c r="HI167" s="195" t="s">
        <v>6</v>
      </c>
      <c r="HJ167" s="195" t="s">
        <v>6</v>
      </c>
      <c r="HK167" s="195" t="s">
        <v>6</v>
      </c>
      <c r="HL167" s="195" t="s">
        <v>6</v>
      </c>
      <c r="HM167" s="10"/>
      <c r="HN167" s="195" t="s">
        <v>6</v>
      </c>
      <c r="HP167" s="22" t="s">
        <v>12</v>
      </c>
      <c r="HQ167" s="197" t="s">
        <v>31</v>
      </c>
      <c r="HR167" s="197" t="s">
        <v>31</v>
      </c>
      <c r="HS167" s="197" t="s">
        <v>31</v>
      </c>
      <c r="HT167" s="197" t="s">
        <v>31</v>
      </c>
      <c r="HU167" s="197" t="s">
        <v>31</v>
      </c>
      <c r="HV167" s="197" t="s">
        <v>31</v>
      </c>
      <c r="HW167" s="197" t="s">
        <v>31</v>
      </c>
      <c r="HX167" s="10"/>
      <c r="HY167" s="197" t="s">
        <v>31</v>
      </c>
      <c r="IA167" s="22" t="s">
        <v>12</v>
      </c>
      <c r="IB167" s="155" t="s">
        <v>134</v>
      </c>
      <c r="IC167" s="155" t="s">
        <v>134</v>
      </c>
      <c r="ID167" s="155" t="s">
        <v>134</v>
      </c>
      <c r="IE167" s="155" t="s">
        <v>134</v>
      </c>
      <c r="IF167" s="155" t="s">
        <v>134</v>
      </c>
      <c r="IG167" s="155" t="s">
        <v>134</v>
      </c>
      <c r="IH167" s="155" t="s">
        <v>134</v>
      </c>
      <c r="II167" s="10"/>
      <c r="IJ167" s="155" t="s">
        <v>134</v>
      </c>
      <c r="IL167" s="22" t="s">
        <v>12</v>
      </c>
      <c r="IM167" s="150" t="s">
        <v>4</v>
      </c>
      <c r="IN167" s="150" t="s">
        <v>4</v>
      </c>
      <c r="IO167" s="150" t="s">
        <v>4</v>
      </c>
      <c r="IP167" s="150" t="s">
        <v>4</v>
      </c>
      <c r="IQ167" s="150" t="s">
        <v>4</v>
      </c>
      <c r="IR167" s="150" t="s">
        <v>4</v>
      </c>
      <c r="IS167" s="150" t="s">
        <v>4</v>
      </c>
      <c r="IT167" s="10"/>
      <c r="IU167" s="150" t="s">
        <v>4</v>
      </c>
      <c r="IW167" s="22" t="s">
        <v>12</v>
      </c>
      <c r="IX167" s="177" t="s">
        <v>3</v>
      </c>
      <c r="IY167" s="177" t="s">
        <v>3</v>
      </c>
      <c r="IZ167" s="177" t="s">
        <v>3</v>
      </c>
      <c r="JA167" s="177" t="s">
        <v>3</v>
      </c>
      <c r="JB167" s="177" t="s">
        <v>3</v>
      </c>
      <c r="JC167" s="177" t="s">
        <v>3</v>
      </c>
      <c r="JD167" s="177" t="s">
        <v>3</v>
      </c>
      <c r="JE167" s="10"/>
      <c r="JF167" s="177" t="s">
        <v>3</v>
      </c>
    </row>
    <row r="168" spans="2:266" ht="15.75" thickBot="1" x14ac:dyDescent="0.3">
      <c r="B168" s="11"/>
      <c r="C168" s="231">
        <v>16</v>
      </c>
      <c r="D168" s="231">
        <v>18</v>
      </c>
      <c r="E168" s="231">
        <v>7</v>
      </c>
      <c r="F168" s="143">
        <v>9</v>
      </c>
      <c r="G168" s="143">
        <v>12</v>
      </c>
      <c r="H168" s="231">
        <v>10</v>
      </c>
      <c r="I168" s="231">
        <v>31</v>
      </c>
      <c r="J168" s="240">
        <v>-68</v>
      </c>
      <c r="K168" s="178">
        <v>62</v>
      </c>
      <c r="M168" s="11"/>
      <c r="N168" s="143">
        <v>16</v>
      </c>
      <c r="O168" s="231">
        <v>1</v>
      </c>
      <c r="P168" s="143">
        <v>8</v>
      </c>
      <c r="Q168" s="143">
        <v>27</v>
      </c>
      <c r="R168" s="143">
        <v>60</v>
      </c>
      <c r="S168" s="231">
        <v>1</v>
      </c>
      <c r="T168" s="231">
        <v>11</v>
      </c>
      <c r="U168" s="240">
        <v>-429</v>
      </c>
      <c r="V168" s="143">
        <v>98</v>
      </c>
      <c r="X168" s="11"/>
      <c r="Y168" s="143">
        <v>18</v>
      </c>
      <c r="Z168" s="143">
        <v>1</v>
      </c>
      <c r="AA168" s="143">
        <v>9</v>
      </c>
      <c r="AB168" s="143">
        <v>30</v>
      </c>
      <c r="AC168" s="143">
        <v>68</v>
      </c>
      <c r="AD168" s="143">
        <v>3</v>
      </c>
      <c r="AE168" s="231">
        <v>13</v>
      </c>
      <c r="AF168" s="240">
        <v>262</v>
      </c>
      <c r="AG168" s="143">
        <v>116</v>
      </c>
      <c r="AI168" s="11"/>
      <c r="AJ168" s="143">
        <v>7</v>
      </c>
      <c r="AK168" s="231">
        <v>8</v>
      </c>
      <c r="AL168" s="231">
        <v>9</v>
      </c>
      <c r="AM168" s="143">
        <v>17</v>
      </c>
      <c r="AN168" s="143">
        <v>16</v>
      </c>
      <c r="AO168" s="231">
        <v>5</v>
      </c>
      <c r="AP168" s="231">
        <v>10</v>
      </c>
      <c r="AQ168" s="240">
        <v>-180</v>
      </c>
      <c r="AR168" s="143">
        <v>8</v>
      </c>
      <c r="AT168" s="11"/>
      <c r="AU168" s="231">
        <v>9</v>
      </c>
      <c r="AV168" s="231">
        <v>27</v>
      </c>
      <c r="AW168" s="231">
        <v>30</v>
      </c>
      <c r="AX168" s="231">
        <v>17</v>
      </c>
      <c r="AY168" s="143">
        <v>7</v>
      </c>
      <c r="AZ168" s="231">
        <v>15</v>
      </c>
      <c r="BA168" s="231">
        <v>23</v>
      </c>
      <c r="BB168" s="240">
        <v>-37</v>
      </c>
      <c r="BC168" s="231">
        <v>114</v>
      </c>
      <c r="BE168" s="11"/>
      <c r="BF168" s="231">
        <v>12</v>
      </c>
      <c r="BG168" s="231">
        <v>60</v>
      </c>
      <c r="BH168" s="231">
        <v>68</v>
      </c>
      <c r="BI168" s="231">
        <v>16</v>
      </c>
      <c r="BJ168" s="231">
        <v>7</v>
      </c>
      <c r="BK168" s="231">
        <v>37</v>
      </c>
      <c r="BL168" s="231">
        <v>37</v>
      </c>
      <c r="BM168" s="240">
        <v>494</v>
      </c>
      <c r="BN168" s="231">
        <v>237</v>
      </c>
      <c r="BP168" s="11"/>
      <c r="BQ168" s="143">
        <v>10</v>
      </c>
      <c r="BR168" s="143">
        <v>1</v>
      </c>
      <c r="BS168" s="231">
        <v>3</v>
      </c>
      <c r="BT168" s="143">
        <v>5</v>
      </c>
      <c r="BU168" s="143">
        <v>15</v>
      </c>
      <c r="BV168" s="143">
        <v>37</v>
      </c>
      <c r="BW168" s="231">
        <v>6</v>
      </c>
      <c r="BX168" s="240">
        <v>-277</v>
      </c>
      <c r="BY168" s="143">
        <v>59</v>
      </c>
      <c r="CA168" s="11"/>
      <c r="CB168" s="143">
        <v>31</v>
      </c>
      <c r="CC168" s="143">
        <v>11</v>
      </c>
      <c r="CD168" s="143">
        <v>13</v>
      </c>
      <c r="CE168" s="143">
        <v>10</v>
      </c>
      <c r="CF168" s="143">
        <v>37</v>
      </c>
      <c r="CG168" s="143">
        <v>6</v>
      </c>
      <c r="CH168" s="143">
        <v>23</v>
      </c>
      <c r="CI168" s="240">
        <v>235</v>
      </c>
      <c r="CJ168" s="143">
        <v>131</v>
      </c>
      <c r="FX168" s="11"/>
      <c r="FY168" s="229"/>
      <c r="FZ168" s="229"/>
      <c r="GA168" s="229"/>
      <c r="GB168" s="229"/>
      <c r="GC168" s="229"/>
      <c r="GD168" s="229"/>
      <c r="GE168" s="229"/>
      <c r="GF168" s="240"/>
      <c r="GG168" s="236"/>
      <c r="GI168" s="11"/>
      <c r="GJ168" s="229"/>
      <c r="GK168" s="229"/>
      <c r="GL168" s="229"/>
      <c r="GM168" s="229"/>
      <c r="GN168" s="229"/>
      <c r="GO168" s="229"/>
      <c r="GP168" s="229"/>
      <c r="GQ168" s="240"/>
      <c r="GR168" s="229"/>
      <c r="GT168" s="11"/>
      <c r="GU168" s="229"/>
      <c r="GV168" s="229"/>
      <c r="GW168" s="229"/>
      <c r="GX168" s="229"/>
      <c r="GY168" s="229"/>
      <c r="GZ168" s="229"/>
      <c r="HA168" s="229"/>
      <c r="HB168" s="240"/>
      <c r="HC168" s="229"/>
      <c r="HE168" s="11"/>
      <c r="HF168" s="229"/>
      <c r="HG168" s="229"/>
      <c r="HH168" s="229"/>
      <c r="HI168" s="229"/>
      <c r="HJ168" s="229"/>
      <c r="HK168" s="229"/>
      <c r="HL168" s="229"/>
      <c r="HM168" s="240"/>
      <c r="HN168" s="229"/>
      <c r="HP168" s="11" t="s">
        <v>0</v>
      </c>
      <c r="HQ168" s="229"/>
      <c r="HR168" s="229"/>
      <c r="HS168" s="229"/>
      <c r="HT168" s="229"/>
      <c r="HU168" s="229"/>
      <c r="HV168" s="229"/>
      <c r="HW168" s="229"/>
      <c r="HX168" s="240"/>
      <c r="HY168" s="229"/>
      <c r="IA168" s="11"/>
      <c r="IB168" s="229"/>
      <c r="IC168" s="229"/>
      <c r="ID168" s="229"/>
      <c r="IE168" s="229"/>
      <c r="IF168" s="229"/>
      <c r="IG168" s="229"/>
      <c r="IH168" s="229"/>
      <c r="II168" s="240"/>
      <c r="IJ168" s="229"/>
      <c r="IL168" s="11"/>
      <c r="IM168" s="229"/>
      <c r="IN168" s="229"/>
      <c r="IO168" s="229"/>
      <c r="IP168" s="229"/>
      <c r="IQ168" s="229"/>
      <c r="IR168" s="229"/>
      <c r="IS168" s="229"/>
      <c r="IT168" s="240"/>
      <c r="IU168" s="229"/>
      <c r="IW168" s="11"/>
      <c r="IX168" s="229"/>
      <c r="IY168" s="229"/>
      <c r="IZ168" s="229"/>
      <c r="JA168" s="229"/>
      <c r="JB168" s="229"/>
      <c r="JC168" s="229"/>
      <c r="JD168" s="229"/>
      <c r="JE168" s="240"/>
      <c r="JF168" s="229"/>
    </row>
    <row r="169" spans="2:266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M169" s="11"/>
      <c r="N169" s="10"/>
      <c r="O169" s="10"/>
      <c r="P169" s="10"/>
      <c r="Q169" s="10"/>
      <c r="R169" s="10"/>
      <c r="S169" s="10"/>
      <c r="T169" s="10"/>
      <c r="U169" s="10"/>
      <c r="V169" s="9"/>
      <c r="X169" s="11"/>
      <c r="Y169" s="10"/>
      <c r="Z169" s="10"/>
      <c r="AA169" s="10"/>
      <c r="AB169" s="10"/>
      <c r="AC169" s="10"/>
      <c r="AD169" s="10"/>
      <c r="AE169" s="10"/>
      <c r="AF169" s="10"/>
      <c r="AG169" s="9"/>
      <c r="AI169" s="11"/>
      <c r="AJ169" s="10"/>
      <c r="AK169" s="10"/>
      <c r="AL169" s="10"/>
      <c r="AM169" s="10"/>
      <c r="AN169" s="10"/>
      <c r="AO169" s="10"/>
      <c r="AP169" s="10"/>
      <c r="AQ169" s="10"/>
      <c r="AR169" s="9"/>
      <c r="AT169" s="11"/>
      <c r="AU169" s="10"/>
      <c r="AV169" s="10"/>
      <c r="AW169" s="10"/>
      <c r="AX169" s="10"/>
      <c r="AY169" s="10"/>
      <c r="AZ169" s="10"/>
      <c r="BA169" s="10"/>
      <c r="BB169" s="10"/>
      <c r="BC169" s="9"/>
      <c r="BE169" s="11"/>
      <c r="BF169" s="10"/>
      <c r="BG169" s="10"/>
      <c r="BH169" s="10"/>
      <c r="BI169" s="10"/>
      <c r="BJ169" s="10"/>
      <c r="BK169" s="10"/>
      <c r="BL169" s="10"/>
      <c r="BM169" s="10"/>
      <c r="BN169" s="9"/>
      <c r="BP169" s="11"/>
      <c r="BQ169" s="10"/>
      <c r="BR169" s="10"/>
      <c r="BS169" s="10"/>
      <c r="BT169" s="10"/>
      <c r="BU169" s="10"/>
      <c r="BV169" s="10"/>
      <c r="BW169" s="10"/>
      <c r="BX169" s="10"/>
      <c r="BY169" s="9"/>
      <c r="CA169" s="11"/>
      <c r="CB169" s="10"/>
      <c r="CC169" s="10"/>
      <c r="CD169" s="10"/>
      <c r="CE169" s="10"/>
      <c r="CF169" s="10"/>
      <c r="CG169" s="10"/>
      <c r="CH169" s="10"/>
      <c r="CI169" s="10"/>
      <c r="CJ169" s="9"/>
      <c r="FX169" s="11"/>
      <c r="FY169" s="10"/>
      <c r="FZ169" s="10"/>
      <c r="GA169" s="10"/>
      <c r="GB169" s="10"/>
      <c r="GC169" s="10"/>
      <c r="GD169" s="10"/>
      <c r="GE169" s="10"/>
      <c r="GF169" s="10"/>
      <c r="GG169" s="9"/>
      <c r="GI169" s="11"/>
      <c r="GJ169" s="10"/>
      <c r="GK169" s="10"/>
      <c r="GL169" s="10"/>
      <c r="GM169" s="10"/>
      <c r="GN169" s="10"/>
      <c r="GO169" s="10"/>
      <c r="GP169" s="10"/>
      <c r="GQ169" s="10"/>
      <c r="GR169" s="9"/>
      <c r="GT169" s="11"/>
      <c r="GU169" s="10"/>
      <c r="GV169" s="10"/>
      <c r="GW169" s="10"/>
      <c r="GX169" s="10"/>
      <c r="GY169" s="10"/>
      <c r="GZ169" s="10"/>
      <c r="HA169" s="10"/>
      <c r="HB169" s="10"/>
      <c r="HC169" s="9"/>
      <c r="HE169" s="11"/>
      <c r="HF169" s="10"/>
      <c r="HG169" s="10"/>
      <c r="HH169" s="10"/>
      <c r="HI169" s="10"/>
      <c r="HJ169" s="10"/>
      <c r="HK169" s="10"/>
      <c r="HL169" s="10"/>
      <c r="HM169" s="10"/>
      <c r="HN169" s="9"/>
      <c r="HP169" s="11"/>
      <c r="HQ169" s="10"/>
      <c r="HR169" s="10"/>
      <c r="HS169" s="10"/>
      <c r="HT169" s="10"/>
      <c r="HU169" s="10"/>
      <c r="HV169" s="10"/>
      <c r="HW169" s="10"/>
      <c r="HX169" s="10"/>
      <c r="HY169" s="9"/>
      <c r="IA169" s="11"/>
      <c r="IB169" s="10"/>
      <c r="IC169" s="10"/>
      <c r="ID169" s="10"/>
      <c r="IE169" s="10"/>
      <c r="IF169" s="10"/>
      <c r="IG169" s="10"/>
      <c r="IH169" s="10"/>
      <c r="II169" s="10"/>
      <c r="IJ169" s="9"/>
      <c r="IL169" s="11"/>
      <c r="IM169" s="10"/>
      <c r="IN169" s="10"/>
      <c r="IO169" s="10"/>
      <c r="IP169" s="10"/>
      <c r="IQ169" s="10"/>
      <c r="IR169" s="10"/>
      <c r="IS169" s="10"/>
      <c r="IT169" s="10"/>
      <c r="IU169" s="9"/>
      <c r="IW169" s="11"/>
      <c r="IX169" s="10"/>
      <c r="IY169" s="10"/>
      <c r="IZ169" s="10"/>
      <c r="JA169" s="10"/>
      <c r="JB169" s="10"/>
      <c r="JC169" s="10"/>
      <c r="JD169" s="10"/>
      <c r="JE169" s="10"/>
      <c r="JF169" s="9"/>
    </row>
    <row r="170" spans="2:266" ht="15.75" thickBot="1" x14ac:dyDescent="0.3">
      <c r="B170" s="11"/>
      <c r="C170" s="27" t="s">
        <v>8</v>
      </c>
      <c r="D170" s="19" t="s">
        <v>7</v>
      </c>
      <c r="E170" s="18" t="s">
        <v>6</v>
      </c>
      <c r="F170" s="199" t="s">
        <v>31</v>
      </c>
      <c r="G170" s="17" t="s">
        <v>5</v>
      </c>
      <c r="H170" s="16" t="s">
        <v>4</v>
      </c>
      <c r="I170" s="14" t="s">
        <v>3</v>
      </c>
      <c r="J170" s="10"/>
      <c r="K170" s="228" t="s">
        <v>143</v>
      </c>
      <c r="M170" s="11"/>
      <c r="N170" s="21" t="s">
        <v>9</v>
      </c>
      <c r="O170" s="19" t="s">
        <v>7</v>
      </c>
      <c r="P170" s="18" t="s">
        <v>6</v>
      </c>
      <c r="Q170" s="199" t="s">
        <v>31</v>
      </c>
      <c r="R170" s="17" t="s">
        <v>5</v>
      </c>
      <c r="S170" s="16" t="s">
        <v>4</v>
      </c>
      <c r="T170" s="14" t="s">
        <v>3</v>
      </c>
      <c r="U170" s="10"/>
      <c r="V170" s="228" t="s">
        <v>146</v>
      </c>
      <c r="X170" s="11"/>
      <c r="Y170" s="21" t="s">
        <v>9</v>
      </c>
      <c r="Z170" s="27" t="s">
        <v>8</v>
      </c>
      <c r="AA170" s="18" t="s">
        <v>6</v>
      </c>
      <c r="AB170" s="199" t="s">
        <v>31</v>
      </c>
      <c r="AC170" s="17" t="s">
        <v>5</v>
      </c>
      <c r="AD170" s="16" t="s">
        <v>4</v>
      </c>
      <c r="AE170" s="14" t="s">
        <v>3</v>
      </c>
      <c r="AF170" s="10"/>
      <c r="AG170" s="228" t="s">
        <v>142</v>
      </c>
      <c r="AI170" s="11"/>
      <c r="AJ170" s="21" t="s">
        <v>9</v>
      </c>
      <c r="AK170" s="27" t="s">
        <v>8</v>
      </c>
      <c r="AL170" s="19" t="s">
        <v>7</v>
      </c>
      <c r="AM170" s="199" t="s">
        <v>31</v>
      </c>
      <c r="AN170" s="17" t="s">
        <v>5</v>
      </c>
      <c r="AO170" s="16" t="s">
        <v>4</v>
      </c>
      <c r="AP170" s="14" t="s">
        <v>3</v>
      </c>
      <c r="AQ170" s="10"/>
      <c r="AR170" s="228" t="s">
        <v>148</v>
      </c>
      <c r="AT170" s="11"/>
      <c r="AU170" s="21" t="s">
        <v>9</v>
      </c>
      <c r="AV170" s="27" t="s">
        <v>8</v>
      </c>
      <c r="AW170" s="19" t="s">
        <v>7</v>
      </c>
      <c r="AX170" s="18" t="s">
        <v>6</v>
      </c>
      <c r="AY170" s="17" t="s">
        <v>5</v>
      </c>
      <c r="AZ170" s="16" t="s">
        <v>4</v>
      </c>
      <c r="BA170" s="14" t="s">
        <v>3</v>
      </c>
      <c r="BB170" s="10"/>
      <c r="BC170" s="228" t="s">
        <v>142</v>
      </c>
      <c r="BE170" s="11"/>
      <c r="BF170" s="21" t="s">
        <v>9</v>
      </c>
      <c r="BG170" s="27" t="s">
        <v>8</v>
      </c>
      <c r="BH170" s="19" t="s">
        <v>7</v>
      </c>
      <c r="BI170" s="18" t="s">
        <v>6</v>
      </c>
      <c r="BJ170" s="199" t="s">
        <v>31</v>
      </c>
      <c r="BK170" s="16" t="s">
        <v>4</v>
      </c>
      <c r="BL170" s="14" t="s">
        <v>3</v>
      </c>
      <c r="BM170" s="10"/>
      <c r="BN170" s="228" t="s">
        <v>151</v>
      </c>
      <c r="BP170" s="11"/>
      <c r="BQ170" s="21" t="s">
        <v>9</v>
      </c>
      <c r="BR170" s="27" t="s">
        <v>8</v>
      </c>
      <c r="BS170" s="19" t="s">
        <v>7</v>
      </c>
      <c r="BT170" s="18" t="s">
        <v>6</v>
      </c>
      <c r="BU170" s="199" t="s">
        <v>31</v>
      </c>
      <c r="BV170" s="17" t="s">
        <v>5</v>
      </c>
      <c r="BW170" s="14" t="s">
        <v>3</v>
      </c>
      <c r="BX170" s="10"/>
      <c r="BY170" s="228" t="s">
        <v>144</v>
      </c>
      <c r="CA170" s="11"/>
      <c r="CB170" s="21" t="s">
        <v>9</v>
      </c>
      <c r="CC170" s="27" t="s">
        <v>8</v>
      </c>
      <c r="CD170" s="19" t="s">
        <v>7</v>
      </c>
      <c r="CE170" s="18" t="s">
        <v>6</v>
      </c>
      <c r="CF170" s="17" t="s">
        <v>5</v>
      </c>
      <c r="CG170" s="16" t="s">
        <v>4</v>
      </c>
      <c r="CH170" s="199" t="s">
        <v>31</v>
      </c>
      <c r="CI170" s="10"/>
      <c r="CJ170" s="228" t="s">
        <v>145</v>
      </c>
      <c r="FX170" s="11"/>
      <c r="FY170" s="27" t="s">
        <v>8</v>
      </c>
      <c r="FZ170" s="19" t="s">
        <v>7</v>
      </c>
      <c r="GA170" s="18" t="s">
        <v>6</v>
      </c>
      <c r="GB170" s="199" t="s">
        <v>31</v>
      </c>
      <c r="GC170" s="17" t="s">
        <v>5</v>
      </c>
      <c r="GD170" s="16" t="s">
        <v>4</v>
      </c>
      <c r="GE170" s="14" t="s">
        <v>3</v>
      </c>
      <c r="GF170" s="10"/>
      <c r="GG170" s="248"/>
      <c r="GI170" s="11"/>
      <c r="GJ170" s="21" t="s">
        <v>9</v>
      </c>
      <c r="GK170" s="19" t="s">
        <v>7</v>
      </c>
      <c r="GL170" s="18" t="s">
        <v>6</v>
      </c>
      <c r="GM170" s="199" t="s">
        <v>31</v>
      </c>
      <c r="GN170" s="17" t="s">
        <v>5</v>
      </c>
      <c r="GO170" s="16" t="s">
        <v>4</v>
      </c>
      <c r="GP170" s="14" t="s">
        <v>3</v>
      </c>
      <c r="GQ170" s="10"/>
      <c r="GR170" s="248"/>
      <c r="GT170" s="11"/>
      <c r="GU170" s="21" t="s">
        <v>9</v>
      </c>
      <c r="GV170" s="27" t="s">
        <v>8</v>
      </c>
      <c r="GW170" s="18" t="s">
        <v>6</v>
      </c>
      <c r="GX170" s="199" t="s">
        <v>31</v>
      </c>
      <c r="GY170" s="17" t="s">
        <v>5</v>
      </c>
      <c r="GZ170" s="16" t="s">
        <v>4</v>
      </c>
      <c r="HA170" s="14" t="s">
        <v>3</v>
      </c>
      <c r="HB170" s="10"/>
      <c r="HC170" s="248"/>
      <c r="HE170" s="11"/>
      <c r="HF170" s="21" t="s">
        <v>9</v>
      </c>
      <c r="HG170" s="27" t="s">
        <v>8</v>
      </c>
      <c r="HH170" s="19" t="s">
        <v>7</v>
      </c>
      <c r="HI170" s="199" t="s">
        <v>31</v>
      </c>
      <c r="HJ170" s="17" t="s">
        <v>5</v>
      </c>
      <c r="HK170" s="16" t="s">
        <v>4</v>
      </c>
      <c r="HL170" s="14" t="s">
        <v>3</v>
      </c>
      <c r="HM170" s="10"/>
      <c r="HN170" s="248"/>
      <c r="HP170" s="11"/>
      <c r="HQ170" s="21" t="s">
        <v>9</v>
      </c>
      <c r="HR170" s="27" t="s">
        <v>8</v>
      </c>
      <c r="HS170" s="19" t="s">
        <v>7</v>
      </c>
      <c r="HT170" s="18" t="s">
        <v>6</v>
      </c>
      <c r="HU170" s="17" t="s">
        <v>5</v>
      </c>
      <c r="HV170" s="16" t="s">
        <v>4</v>
      </c>
      <c r="HW170" s="14" t="s">
        <v>3</v>
      </c>
      <c r="HX170" s="10"/>
      <c r="HY170" s="248"/>
      <c r="IA170" s="11"/>
      <c r="IB170" s="21" t="s">
        <v>9</v>
      </c>
      <c r="IC170" s="27" t="s">
        <v>8</v>
      </c>
      <c r="ID170" s="19" t="s">
        <v>7</v>
      </c>
      <c r="IE170" s="18" t="s">
        <v>6</v>
      </c>
      <c r="IF170" s="199" t="s">
        <v>31</v>
      </c>
      <c r="IG170" s="16" t="s">
        <v>4</v>
      </c>
      <c r="IH170" s="14" t="s">
        <v>3</v>
      </c>
      <c r="II170" s="10"/>
      <c r="IJ170" s="248"/>
      <c r="IL170" s="11"/>
      <c r="IM170" s="21" t="s">
        <v>9</v>
      </c>
      <c r="IN170" s="27" t="s">
        <v>8</v>
      </c>
      <c r="IO170" s="19" t="s">
        <v>7</v>
      </c>
      <c r="IP170" s="18" t="s">
        <v>6</v>
      </c>
      <c r="IQ170" s="199" t="s">
        <v>31</v>
      </c>
      <c r="IR170" s="17" t="s">
        <v>5</v>
      </c>
      <c r="IS170" s="14" t="s">
        <v>3</v>
      </c>
      <c r="IT170" s="10"/>
      <c r="IU170" s="248"/>
      <c r="IW170" s="11"/>
      <c r="IX170" s="21" t="s">
        <v>9</v>
      </c>
      <c r="IY170" s="27" t="s">
        <v>8</v>
      </c>
      <c r="IZ170" s="19" t="s">
        <v>7</v>
      </c>
      <c r="JA170" s="18" t="s">
        <v>6</v>
      </c>
      <c r="JB170" s="17" t="s">
        <v>5</v>
      </c>
      <c r="JC170" s="16" t="s">
        <v>4</v>
      </c>
      <c r="JD170" s="199" t="s">
        <v>31</v>
      </c>
      <c r="JE170" s="10"/>
      <c r="JF170" s="248"/>
    </row>
    <row r="171" spans="2:266" ht="15.75" thickBot="1" x14ac:dyDescent="0.3">
      <c r="B171" s="22" t="s">
        <v>251</v>
      </c>
      <c r="C171" s="146" t="s">
        <v>9</v>
      </c>
      <c r="D171" s="146" t="s">
        <v>9</v>
      </c>
      <c r="E171" s="146" t="s">
        <v>9</v>
      </c>
      <c r="F171" s="146" t="s">
        <v>9</v>
      </c>
      <c r="G171" s="146" t="s">
        <v>9</v>
      </c>
      <c r="H171" s="146" t="s">
        <v>9</v>
      </c>
      <c r="I171" s="146" t="s">
        <v>9</v>
      </c>
      <c r="J171" s="10"/>
      <c r="K171" s="234" t="s">
        <v>9</v>
      </c>
      <c r="M171" s="22" t="s">
        <v>251</v>
      </c>
      <c r="N171" s="145" t="s">
        <v>8</v>
      </c>
      <c r="O171" s="145" t="s">
        <v>8</v>
      </c>
      <c r="P171" s="145" t="s">
        <v>8</v>
      </c>
      <c r="Q171" s="145" t="s">
        <v>8</v>
      </c>
      <c r="R171" s="145" t="s">
        <v>8</v>
      </c>
      <c r="S171" s="145" t="s">
        <v>8</v>
      </c>
      <c r="T171" s="145" t="s">
        <v>8</v>
      </c>
      <c r="U171" s="10"/>
      <c r="V171" s="145" t="s">
        <v>8</v>
      </c>
      <c r="X171" s="22" t="s">
        <v>251</v>
      </c>
      <c r="Y171" s="149" t="s">
        <v>7</v>
      </c>
      <c r="Z171" s="149" t="s">
        <v>7</v>
      </c>
      <c r="AA171" s="149" t="s">
        <v>7</v>
      </c>
      <c r="AB171" s="149" t="s">
        <v>7</v>
      </c>
      <c r="AC171" s="149" t="s">
        <v>7</v>
      </c>
      <c r="AD171" s="149" t="s">
        <v>7</v>
      </c>
      <c r="AE171" s="144" t="s">
        <v>7</v>
      </c>
      <c r="AF171" s="10"/>
      <c r="AG171" s="144" t="s">
        <v>7</v>
      </c>
      <c r="AI171" s="22" t="s">
        <v>251</v>
      </c>
      <c r="AJ171" s="195" t="s">
        <v>6</v>
      </c>
      <c r="AK171" s="195" t="s">
        <v>6</v>
      </c>
      <c r="AL171" s="195" t="s">
        <v>6</v>
      </c>
      <c r="AM171" s="195" t="s">
        <v>6</v>
      </c>
      <c r="AN171" s="195" t="s">
        <v>6</v>
      </c>
      <c r="AO171" s="195" t="s">
        <v>6</v>
      </c>
      <c r="AP171" s="195" t="s">
        <v>6</v>
      </c>
      <c r="AQ171" s="10"/>
      <c r="AR171" s="195" t="s">
        <v>6</v>
      </c>
      <c r="AT171" s="22" t="s">
        <v>251</v>
      </c>
      <c r="AU171" s="197" t="s">
        <v>31</v>
      </c>
      <c r="AV171" s="197" t="s">
        <v>31</v>
      </c>
      <c r="AW171" s="197" t="s">
        <v>31</v>
      </c>
      <c r="AX171" s="197" t="s">
        <v>31</v>
      </c>
      <c r="AY171" s="197" t="s">
        <v>31</v>
      </c>
      <c r="AZ171" s="197" t="s">
        <v>31</v>
      </c>
      <c r="BA171" s="197" t="s">
        <v>31</v>
      </c>
      <c r="BB171" s="10"/>
      <c r="BC171" s="197" t="s">
        <v>31</v>
      </c>
      <c r="BE171" s="22" t="s">
        <v>251</v>
      </c>
      <c r="BF171" s="155" t="s">
        <v>134</v>
      </c>
      <c r="BG171" s="155" t="s">
        <v>134</v>
      </c>
      <c r="BH171" s="155" t="s">
        <v>134</v>
      </c>
      <c r="BI171" s="155" t="s">
        <v>134</v>
      </c>
      <c r="BJ171" s="155" t="s">
        <v>134</v>
      </c>
      <c r="BK171" s="155" t="s">
        <v>134</v>
      </c>
      <c r="BL171" s="155" t="s">
        <v>134</v>
      </c>
      <c r="BM171" s="10"/>
      <c r="BN171" s="155" t="s">
        <v>134</v>
      </c>
      <c r="BP171" s="22" t="s">
        <v>251</v>
      </c>
      <c r="BQ171" s="150" t="s">
        <v>4</v>
      </c>
      <c r="BR171" s="150" t="s">
        <v>4</v>
      </c>
      <c r="BS171" s="150" t="s">
        <v>4</v>
      </c>
      <c r="BT171" s="150" t="s">
        <v>4</v>
      </c>
      <c r="BU171" s="150" t="s">
        <v>4</v>
      </c>
      <c r="BV171" s="150" t="s">
        <v>4</v>
      </c>
      <c r="BW171" s="150" t="s">
        <v>4</v>
      </c>
      <c r="BX171" s="10"/>
      <c r="BY171" s="150" t="s">
        <v>4</v>
      </c>
      <c r="CA171" s="22" t="s">
        <v>251</v>
      </c>
      <c r="CB171" s="177" t="s">
        <v>3</v>
      </c>
      <c r="CC171" s="177" t="s">
        <v>3</v>
      </c>
      <c r="CD171" s="177" t="s">
        <v>3</v>
      </c>
      <c r="CE171" s="177" t="s">
        <v>3</v>
      </c>
      <c r="CF171" s="177" t="s">
        <v>3</v>
      </c>
      <c r="CG171" s="177" t="s">
        <v>3</v>
      </c>
      <c r="CH171" s="177" t="s">
        <v>3</v>
      </c>
      <c r="CI171" s="10"/>
      <c r="CJ171" s="177" t="s">
        <v>3</v>
      </c>
      <c r="FX171" s="22" t="s">
        <v>11</v>
      </c>
      <c r="FY171" s="146" t="s">
        <v>9</v>
      </c>
      <c r="FZ171" s="146" t="s">
        <v>9</v>
      </c>
      <c r="GA171" s="146" t="s">
        <v>9</v>
      </c>
      <c r="GB171" s="146" t="s">
        <v>9</v>
      </c>
      <c r="GC171" s="146" t="s">
        <v>9</v>
      </c>
      <c r="GD171" s="146" t="s">
        <v>9</v>
      </c>
      <c r="GE171" s="146" t="s">
        <v>9</v>
      </c>
      <c r="GF171" s="10"/>
      <c r="GG171" s="234" t="s">
        <v>9</v>
      </c>
      <c r="GI171" s="22" t="s">
        <v>11</v>
      </c>
      <c r="GJ171" s="145" t="s">
        <v>8</v>
      </c>
      <c r="GK171" s="145" t="s">
        <v>8</v>
      </c>
      <c r="GL171" s="145" t="s">
        <v>8</v>
      </c>
      <c r="GM171" s="145" t="s">
        <v>8</v>
      </c>
      <c r="GN171" s="145" t="s">
        <v>8</v>
      </c>
      <c r="GO171" s="145" t="s">
        <v>8</v>
      </c>
      <c r="GP171" s="145" t="s">
        <v>8</v>
      </c>
      <c r="GQ171" s="10"/>
      <c r="GR171" s="145" t="s">
        <v>8</v>
      </c>
      <c r="GT171" s="22" t="s">
        <v>11</v>
      </c>
      <c r="GU171" s="149" t="s">
        <v>7</v>
      </c>
      <c r="GV171" s="149" t="s">
        <v>7</v>
      </c>
      <c r="GW171" s="149" t="s">
        <v>7</v>
      </c>
      <c r="GX171" s="149" t="s">
        <v>7</v>
      </c>
      <c r="GY171" s="149" t="s">
        <v>7</v>
      </c>
      <c r="GZ171" s="149" t="s">
        <v>7</v>
      </c>
      <c r="HA171" s="144" t="s">
        <v>7</v>
      </c>
      <c r="HB171" s="10"/>
      <c r="HC171" s="144" t="s">
        <v>7</v>
      </c>
      <c r="HE171" s="22" t="s">
        <v>11</v>
      </c>
      <c r="HF171" s="195" t="s">
        <v>6</v>
      </c>
      <c r="HG171" s="195" t="s">
        <v>6</v>
      </c>
      <c r="HH171" s="195" t="s">
        <v>6</v>
      </c>
      <c r="HI171" s="195" t="s">
        <v>6</v>
      </c>
      <c r="HJ171" s="195" t="s">
        <v>6</v>
      </c>
      <c r="HK171" s="195" t="s">
        <v>6</v>
      </c>
      <c r="HL171" s="195" t="s">
        <v>6</v>
      </c>
      <c r="HM171" s="10"/>
      <c r="HN171" s="195" t="s">
        <v>6</v>
      </c>
      <c r="HP171" s="22" t="s">
        <v>11</v>
      </c>
      <c r="HQ171" s="197" t="s">
        <v>31</v>
      </c>
      <c r="HR171" s="197" t="s">
        <v>31</v>
      </c>
      <c r="HS171" s="197" t="s">
        <v>31</v>
      </c>
      <c r="HT171" s="197" t="s">
        <v>31</v>
      </c>
      <c r="HU171" s="197" t="s">
        <v>31</v>
      </c>
      <c r="HV171" s="197" t="s">
        <v>31</v>
      </c>
      <c r="HW171" s="197" t="s">
        <v>31</v>
      </c>
      <c r="HX171" s="10"/>
      <c r="HY171" s="197" t="s">
        <v>31</v>
      </c>
      <c r="IA171" s="22" t="s">
        <v>11</v>
      </c>
      <c r="IB171" s="155" t="s">
        <v>134</v>
      </c>
      <c r="IC171" s="155" t="s">
        <v>134</v>
      </c>
      <c r="ID171" s="155" t="s">
        <v>134</v>
      </c>
      <c r="IE171" s="155" t="s">
        <v>134</v>
      </c>
      <c r="IF171" s="155" t="s">
        <v>134</v>
      </c>
      <c r="IG171" s="155" t="s">
        <v>134</v>
      </c>
      <c r="IH171" s="155" t="s">
        <v>134</v>
      </c>
      <c r="II171" s="10"/>
      <c r="IJ171" s="155" t="s">
        <v>134</v>
      </c>
      <c r="IL171" s="22" t="s">
        <v>11</v>
      </c>
      <c r="IM171" s="150" t="s">
        <v>4</v>
      </c>
      <c r="IN171" s="150" t="s">
        <v>4</v>
      </c>
      <c r="IO171" s="150" t="s">
        <v>4</v>
      </c>
      <c r="IP171" s="150" t="s">
        <v>4</v>
      </c>
      <c r="IQ171" s="150" t="s">
        <v>4</v>
      </c>
      <c r="IR171" s="150" t="s">
        <v>4</v>
      </c>
      <c r="IS171" s="150" t="s">
        <v>4</v>
      </c>
      <c r="IT171" s="10"/>
      <c r="IU171" s="150" t="s">
        <v>4</v>
      </c>
      <c r="IW171" s="22" t="s">
        <v>11</v>
      </c>
      <c r="IX171" s="177" t="s">
        <v>3</v>
      </c>
      <c r="IY171" s="177" t="s">
        <v>3</v>
      </c>
      <c r="IZ171" s="177" t="s">
        <v>3</v>
      </c>
      <c r="JA171" s="177" t="s">
        <v>3</v>
      </c>
      <c r="JB171" s="177" t="s">
        <v>3</v>
      </c>
      <c r="JC171" s="177" t="s">
        <v>3</v>
      </c>
      <c r="JD171" s="177" t="s">
        <v>3</v>
      </c>
      <c r="JE171" s="10"/>
      <c r="JF171" s="177" t="s">
        <v>3</v>
      </c>
    </row>
    <row r="172" spans="2:266" ht="15.75" thickBot="1" x14ac:dyDescent="0.3">
      <c r="B172" s="11"/>
      <c r="C172" s="231">
        <v>23</v>
      </c>
      <c r="D172" s="231">
        <v>20</v>
      </c>
      <c r="E172" s="231">
        <v>14</v>
      </c>
      <c r="F172" s="143">
        <v>9</v>
      </c>
      <c r="G172" s="143">
        <v>16</v>
      </c>
      <c r="H172" s="231">
        <v>5</v>
      </c>
      <c r="I172" s="231">
        <v>17</v>
      </c>
      <c r="J172" s="240">
        <v>-121</v>
      </c>
      <c r="K172" s="178">
        <v>54</v>
      </c>
      <c r="M172" s="11"/>
      <c r="N172" s="143">
        <v>23</v>
      </c>
      <c r="O172" s="143">
        <v>5</v>
      </c>
      <c r="P172" s="143">
        <v>7</v>
      </c>
      <c r="Q172" s="143">
        <v>35</v>
      </c>
      <c r="R172" s="143">
        <v>83</v>
      </c>
      <c r="S172" s="143">
        <v>25</v>
      </c>
      <c r="T172" s="143">
        <v>13</v>
      </c>
      <c r="U172" s="240">
        <v>-772</v>
      </c>
      <c r="V172" s="143">
        <v>191</v>
      </c>
      <c r="X172" s="11"/>
      <c r="Y172" s="143">
        <v>20</v>
      </c>
      <c r="Z172" s="231">
        <v>5</v>
      </c>
      <c r="AA172" s="143">
        <v>2</v>
      </c>
      <c r="AB172" s="143">
        <v>33</v>
      </c>
      <c r="AC172" s="143">
        <v>83</v>
      </c>
      <c r="AD172" s="143">
        <v>19</v>
      </c>
      <c r="AE172" s="143">
        <v>6</v>
      </c>
      <c r="AF172" s="240">
        <v>-269</v>
      </c>
      <c r="AG172" s="143">
        <v>158</v>
      </c>
      <c r="AI172" s="11"/>
      <c r="AJ172" s="143">
        <v>14</v>
      </c>
      <c r="AK172" s="231">
        <v>7</v>
      </c>
      <c r="AL172" s="231">
        <v>2</v>
      </c>
      <c r="AM172" s="143">
        <v>25</v>
      </c>
      <c r="AN172" s="143">
        <v>25</v>
      </c>
      <c r="AO172" s="143">
        <v>4</v>
      </c>
      <c r="AP172" s="143">
        <v>2</v>
      </c>
      <c r="AQ172" s="240">
        <v>-413</v>
      </c>
      <c r="AR172" s="143">
        <v>61</v>
      </c>
      <c r="AT172" s="11"/>
      <c r="AU172" s="231">
        <v>9</v>
      </c>
      <c r="AV172" s="231">
        <v>35</v>
      </c>
      <c r="AW172" s="231">
        <v>33</v>
      </c>
      <c r="AX172" s="231">
        <v>25</v>
      </c>
      <c r="AY172" s="143">
        <v>12</v>
      </c>
      <c r="AZ172" s="231">
        <v>11</v>
      </c>
      <c r="BA172" s="231">
        <v>16</v>
      </c>
      <c r="BB172" s="240">
        <v>36</v>
      </c>
      <c r="BC172" s="231">
        <v>117</v>
      </c>
      <c r="BE172" s="11"/>
      <c r="BF172" s="231">
        <v>16</v>
      </c>
      <c r="BG172" s="231">
        <v>83</v>
      </c>
      <c r="BH172" s="231">
        <v>83</v>
      </c>
      <c r="BI172" s="231">
        <v>25</v>
      </c>
      <c r="BJ172" s="231">
        <v>12</v>
      </c>
      <c r="BK172" s="231">
        <v>36</v>
      </c>
      <c r="BL172" s="231">
        <v>34</v>
      </c>
      <c r="BM172" s="240">
        <v>488</v>
      </c>
      <c r="BN172" s="231">
        <v>289</v>
      </c>
      <c r="BP172" s="11"/>
      <c r="BQ172" s="143">
        <v>5</v>
      </c>
      <c r="BR172" s="231">
        <v>25</v>
      </c>
      <c r="BS172" s="231">
        <v>19</v>
      </c>
      <c r="BT172" s="231">
        <v>4</v>
      </c>
      <c r="BU172" s="143">
        <v>11</v>
      </c>
      <c r="BV172" s="143">
        <v>36</v>
      </c>
      <c r="BW172" s="231">
        <v>4</v>
      </c>
      <c r="BX172" s="240">
        <v>633</v>
      </c>
      <c r="BY172" s="143">
        <v>0</v>
      </c>
      <c r="CA172" s="11"/>
      <c r="CB172" s="143">
        <v>17</v>
      </c>
      <c r="CC172" s="231">
        <v>13</v>
      </c>
      <c r="CD172" s="231">
        <v>6</v>
      </c>
      <c r="CE172" s="231">
        <v>2</v>
      </c>
      <c r="CF172" s="143">
        <v>34</v>
      </c>
      <c r="CG172" s="143">
        <v>4</v>
      </c>
      <c r="CH172" s="143">
        <v>16</v>
      </c>
      <c r="CI172" s="240">
        <v>418</v>
      </c>
      <c r="CJ172" s="143">
        <v>50</v>
      </c>
      <c r="FX172" s="11"/>
      <c r="FY172" s="229"/>
      <c r="FZ172" s="229"/>
      <c r="GA172" s="229"/>
      <c r="GB172" s="229"/>
      <c r="GC172" s="229"/>
      <c r="GD172" s="229"/>
      <c r="GE172" s="229"/>
      <c r="GF172" s="240"/>
      <c r="GG172" s="236"/>
      <c r="GI172" s="11"/>
      <c r="GJ172" s="229"/>
      <c r="GK172" s="229"/>
      <c r="GL172" s="229"/>
      <c r="GM172" s="229"/>
      <c r="GN172" s="229"/>
      <c r="GO172" s="229"/>
      <c r="GP172" s="229"/>
      <c r="GQ172" s="240"/>
      <c r="GR172" s="229"/>
      <c r="GT172" s="11"/>
      <c r="GU172" s="229"/>
      <c r="GV172" s="229"/>
      <c r="GW172" s="229"/>
      <c r="GX172" s="229"/>
      <c r="GY172" s="229"/>
      <c r="GZ172" s="229"/>
      <c r="HA172" s="229"/>
      <c r="HB172" s="240"/>
      <c r="HC172" s="229"/>
      <c r="HE172" s="11"/>
      <c r="HF172" s="229"/>
      <c r="HG172" s="229"/>
      <c r="HH172" s="229"/>
      <c r="HI172" s="229"/>
      <c r="HJ172" s="229"/>
      <c r="HK172" s="229"/>
      <c r="HL172" s="229"/>
      <c r="HM172" s="240"/>
      <c r="HN172" s="229"/>
      <c r="HP172" s="11" t="s">
        <v>0</v>
      </c>
      <c r="HQ172" s="229"/>
      <c r="HR172" s="229"/>
      <c r="HS172" s="229"/>
      <c r="HT172" s="229"/>
      <c r="HU172" s="229"/>
      <c r="HV172" s="229"/>
      <c r="HW172" s="229"/>
      <c r="HX172" s="240"/>
      <c r="HY172" s="229"/>
      <c r="IA172" s="11"/>
      <c r="IB172" s="229"/>
      <c r="IC172" s="229"/>
      <c r="ID172" s="229"/>
      <c r="IE172" s="229"/>
      <c r="IF172" s="229"/>
      <c r="IG172" s="229"/>
      <c r="IH172" s="229"/>
      <c r="II172" s="240"/>
      <c r="IJ172" s="229"/>
      <c r="IL172" s="11"/>
      <c r="IM172" s="229"/>
      <c r="IN172" s="229"/>
      <c r="IO172" s="229"/>
      <c r="IP172" s="229"/>
      <c r="IQ172" s="229"/>
      <c r="IR172" s="229"/>
      <c r="IS172" s="229"/>
      <c r="IT172" s="240"/>
      <c r="IU172" s="229"/>
      <c r="IW172" s="11"/>
      <c r="IX172" s="229"/>
      <c r="IY172" s="229"/>
      <c r="IZ172" s="229"/>
      <c r="JA172" s="229"/>
      <c r="JB172" s="229"/>
      <c r="JC172" s="229"/>
      <c r="JD172" s="229"/>
      <c r="JE172" s="240"/>
      <c r="JF172" s="229"/>
    </row>
    <row r="173" spans="2:266" ht="15.75" thickBot="1" x14ac:dyDescent="0.3"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M173" s="11"/>
      <c r="N173" s="10"/>
      <c r="O173" s="10"/>
      <c r="P173" s="10"/>
      <c r="Q173" s="10"/>
      <c r="R173" s="10"/>
      <c r="S173" s="10"/>
      <c r="T173" s="10"/>
      <c r="U173" s="10"/>
      <c r="V173" s="9"/>
      <c r="X173" s="11"/>
      <c r="Y173" s="10"/>
      <c r="Z173" s="10"/>
      <c r="AA173" s="10"/>
      <c r="AB173" s="10"/>
      <c r="AC173" s="10"/>
      <c r="AD173" s="10"/>
      <c r="AE173" s="10"/>
      <c r="AF173" s="10"/>
      <c r="AG173" s="9"/>
      <c r="AI173" s="11"/>
      <c r="AJ173" s="10"/>
      <c r="AK173" s="10"/>
      <c r="AL173" s="10"/>
      <c r="AM173" s="10"/>
      <c r="AN173" s="10"/>
      <c r="AO173" s="10"/>
      <c r="AP173" s="10"/>
      <c r="AQ173" s="10"/>
      <c r="AR173" s="9"/>
      <c r="AT173" s="11"/>
      <c r="AU173" s="10"/>
      <c r="AV173" s="10"/>
      <c r="AW173" s="10"/>
      <c r="AX173" s="10"/>
      <c r="AY173" s="10"/>
      <c r="AZ173" s="10"/>
      <c r="BA173" s="10"/>
      <c r="BB173" s="10"/>
      <c r="BC173" s="9"/>
      <c r="BE173" s="11"/>
      <c r="BF173" s="10"/>
      <c r="BG173" s="10"/>
      <c r="BH173" s="10"/>
      <c r="BI173" s="10"/>
      <c r="BJ173" s="10"/>
      <c r="BK173" s="10"/>
      <c r="BL173" s="10"/>
      <c r="BM173" s="10"/>
      <c r="BN173" s="9"/>
      <c r="BP173" s="11"/>
      <c r="BQ173" s="10"/>
      <c r="BR173" s="10"/>
      <c r="BS173" s="10"/>
      <c r="BT173" s="10"/>
      <c r="BU173" s="10"/>
      <c r="BV173" s="10"/>
      <c r="BW173" s="10"/>
      <c r="BX173" s="10"/>
      <c r="BY173" s="9"/>
      <c r="CA173" s="11"/>
      <c r="CB173" s="10"/>
      <c r="CC173" s="10"/>
      <c r="CD173" s="10"/>
      <c r="CE173" s="10"/>
      <c r="CF173" s="10"/>
      <c r="CG173" s="10"/>
      <c r="CH173" s="10"/>
      <c r="CI173" s="10"/>
      <c r="CJ173" s="9"/>
      <c r="FX173" s="11"/>
      <c r="FY173" s="10"/>
      <c r="FZ173" s="10"/>
      <c r="GA173" s="10"/>
      <c r="GB173" s="10"/>
      <c r="GC173" s="10"/>
      <c r="GD173" s="10"/>
      <c r="GE173" s="10"/>
      <c r="GF173" s="10"/>
      <c r="GG173" s="9"/>
      <c r="GI173" s="11"/>
      <c r="GJ173" s="10"/>
      <c r="GK173" s="10"/>
      <c r="GL173" s="10"/>
      <c r="GM173" s="10"/>
      <c r="GN173" s="10"/>
      <c r="GO173" s="10"/>
      <c r="GP173" s="10"/>
      <c r="GQ173" s="10"/>
      <c r="GR173" s="9"/>
      <c r="GT173" s="11"/>
      <c r="GU173" s="10"/>
      <c r="GV173" s="10"/>
      <c r="GW173" s="10"/>
      <c r="GX173" s="10"/>
      <c r="GY173" s="10"/>
      <c r="GZ173" s="10"/>
      <c r="HA173" s="10"/>
      <c r="HB173" s="10"/>
      <c r="HC173" s="9"/>
      <c r="HE173" s="11"/>
      <c r="HF173" s="10"/>
      <c r="HG173" s="10"/>
      <c r="HH173" s="10"/>
      <c r="HI173" s="10"/>
      <c r="HJ173" s="10"/>
      <c r="HK173" s="10"/>
      <c r="HL173" s="10"/>
      <c r="HM173" s="10"/>
      <c r="HN173" s="9"/>
      <c r="HP173" s="11"/>
      <c r="HQ173" s="10"/>
      <c r="HR173" s="10"/>
      <c r="HS173" s="10"/>
      <c r="HT173" s="10"/>
      <c r="HU173" s="10"/>
      <c r="HV173" s="10"/>
      <c r="HW173" s="10"/>
      <c r="HX173" s="10"/>
      <c r="HY173" s="9"/>
      <c r="IA173" s="11"/>
      <c r="IB173" s="10"/>
      <c r="IC173" s="10"/>
      <c r="ID173" s="10"/>
      <c r="IE173" s="10"/>
      <c r="IF173" s="10"/>
      <c r="IG173" s="10"/>
      <c r="IH173" s="10"/>
      <c r="II173" s="10"/>
      <c r="IJ173" s="9"/>
      <c r="IL173" s="11"/>
      <c r="IM173" s="10"/>
      <c r="IN173" s="10"/>
      <c r="IO173" s="10"/>
      <c r="IP173" s="10"/>
      <c r="IQ173" s="10"/>
      <c r="IR173" s="10"/>
      <c r="IS173" s="10"/>
      <c r="IT173" s="10"/>
      <c r="IU173" s="9"/>
      <c r="IW173" s="11"/>
      <c r="IX173" s="10"/>
      <c r="IY173" s="10"/>
      <c r="IZ173" s="10"/>
      <c r="JA173" s="10"/>
      <c r="JB173" s="10"/>
      <c r="JC173" s="10"/>
      <c r="JD173" s="10"/>
      <c r="JE173" s="10"/>
      <c r="JF173" s="9"/>
    </row>
    <row r="174" spans="2:266" ht="15.75" thickBot="1" x14ac:dyDescent="0.3">
      <c r="B174" s="11"/>
      <c r="C174" s="27" t="s">
        <v>8</v>
      </c>
      <c r="D174" s="19" t="s">
        <v>7</v>
      </c>
      <c r="E174" s="18" t="s">
        <v>6</v>
      </c>
      <c r="F174" s="199" t="s">
        <v>31</v>
      </c>
      <c r="G174" s="17" t="s">
        <v>5</v>
      </c>
      <c r="H174" s="16" t="s">
        <v>4</v>
      </c>
      <c r="I174" s="14" t="s">
        <v>3</v>
      </c>
      <c r="J174" s="10"/>
      <c r="K174" s="228" t="s">
        <v>143</v>
      </c>
      <c r="M174" s="11"/>
      <c r="N174" s="21" t="s">
        <v>9</v>
      </c>
      <c r="O174" s="19" t="s">
        <v>7</v>
      </c>
      <c r="P174" s="18" t="s">
        <v>6</v>
      </c>
      <c r="Q174" s="199" t="s">
        <v>31</v>
      </c>
      <c r="R174" s="17" t="s">
        <v>5</v>
      </c>
      <c r="S174" s="16" t="s">
        <v>4</v>
      </c>
      <c r="T174" s="14" t="s">
        <v>3</v>
      </c>
      <c r="U174" s="10"/>
      <c r="V174" s="228" t="s">
        <v>146</v>
      </c>
      <c r="X174" s="11"/>
      <c r="Y174" s="21" t="s">
        <v>9</v>
      </c>
      <c r="Z174" s="27" t="s">
        <v>8</v>
      </c>
      <c r="AA174" s="18" t="s">
        <v>6</v>
      </c>
      <c r="AB174" s="199" t="s">
        <v>31</v>
      </c>
      <c r="AC174" s="17" t="s">
        <v>5</v>
      </c>
      <c r="AD174" s="16" t="s">
        <v>4</v>
      </c>
      <c r="AE174" s="14" t="s">
        <v>3</v>
      </c>
      <c r="AF174" s="10"/>
      <c r="AG174" s="228" t="s">
        <v>142</v>
      </c>
      <c r="AI174" s="11"/>
      <c r="AJ174" s="21" t="s">
        <v>9</v>
      </c>
      <c r="AK174" s="27" t="s">
        <v>8</v>
      </c>
      <c r="AL174" s="19" t="s">
        <v>7</v>
      </c>
      <c r="AM174" s="199" t="s">
        <v>31</v>
      </c>
      <c r="AN174" s="17" t="s">
        <v>5</v>
      </c>
      <c r="AO174" s="16" t="s">
        <v>4</v>
      </c>
      <c r="AP174" s="14" t="s">
        <v>3</v>
      </c>
      <c r="AQ174" s="10"/>
      <c r="AR174" s="228" t="s">
        <v>148</v>
      </c>
      <c r="AT174" s="11"/>
      <c r="AU174" s="21" t="s">
        <v>9</v>
      </c>
      <c r="AV174" s="27" t="s">
        <v>8</v>
      </c>
      <c r="AW174" s="19" t="s">
        <v>7</v>
      </c>
      <c r="AX174" s="18" t="s">
        <v>6</v>
      </c>
      <c r="AY174" s="17" t="s">
        <v>5</v>
      </c>
      <c r="AZ174" s="16" t="s">
        <v>4</v>
      </c>
      <c r="BA174" s="14" t="s">
        <v>3</v>
      </c>
      <c r="BB174" s="10"/>
      <c r="BC174" s="228" t="s">
        <v>142</v>
      </c>
      <c r="BE174" s="11"/>
      <c r="BF174" s="21" t="s">
        <v>9</v>
      </c>
      <c r="BG174" s="27" t="s">
        <v>8</v>
      </c>
      <c r="BH174" s="19" t="s">
        <v>7</v>
      </c>
      <c r="BI174" s="18" t="s">
        <v>6</v>
      </c>
      <c r="BJ174" s="199" t="s">
        <v>31</v>
      </c>
      <c r="BK174" s="16" t="s">
        <v>4</v>
      </c>
      <c r="BL174" s="14" t="s">
        <v>3</v>
      </c>
      <c r="BM174" s="10"/>
      <c r="BN174" s="228" t="s">
        <v>151</v>
      </c>
      <c r="BP174" s="11"/>
      <c r="BQ174" s="21" t="s">
        <v>9</v>
      </c>
      <c r="BR174" s="27" t="s">
        <v>8</v>
      </c>
      <c r="BS174" s="19" t="s">
        <v>7</v>
      </c>
      <c r="BT174" s="18" t="s">
        <v>6</v>
      </c>
      <c r="BU174" s="199" t="s">
        <v>31</v>
      </c>
      <c r="BV174" s="17" t="s">
        <v>5</v>
      </c>
      <c r="BW174" s="14" t="s">
        <v>3</v>
      </c>
      <c r="BX174" s="10"/>
      <c r="BY174" s="228" t="s">
        <v>145</v>
      </c>
      <c r="CA174" s="11"/>
      <c r="CB174" s="21" t="s">
        <v>9</v>
      </c>
      <c r="CC174" s="27" t="s">
        <v>8</v>
      </c>
      <c r="CD174" s="19" t="s">
        <v>7</v>
      </c>
      <c r="CE174" s="18" t="s">
        <v>6</v>
      </c>
      <c r="CF174" s="17" t="s">
        <v>5</v>
      </c>
      <c r="CG174" s="16" t="s">
        <v>4</v>
      </c>
      <c r="CH174" s="199" t="s">
        <v>31</v>
      </c>
      <c r="CI174" s="10"/>
      <c r="CJ174" s="228" t="s">
        <v>145</v>
      </c>
      <c r="FX174" s="11"/>
      <c r="FY174" s="27" t="s">
        <v>8</v>
      </c>
      <c r="FZ174" s="19" t="s">
        <v>7</v>
      </c>
      <c r="GA174" s="18" t="s">
        <v>6</v>
      </c>
      <c r="GB174" s="199" t="s">
        <v>31</v>
      </c>
      <c r="GC174" s="17" t="s">
        <v>5</v>
      </c>
      <c r="GD174" s="16" t="s">
        <v>4</v>
      </c>
      <c r="GE174" s="14" t="s">
        <v>3</v>
      </c>
      <c r="GF174" s="10"/>
      <c r="GG174" s="248"/>
      <c r="GI174" s="11"/>
      <c r="GJ174" s="21" t="s">
        <v>9</v>
      </c>
      <c r="GK174" s="19" t="s">
        <v>7</v>
      </c>
      <c r="GL174" s="18" t="s">
        <v>6</v>
      </c>
      <c r="GM174" s="199" t="s">
        <v>31</v>
      </c>
      <c r="GN174" s="17" t="s">
        <v>5</v>
      </c>
      <c r="GO174" s="16" t="s">
        <v>4</v>
      </c>
      <c r="GP174" s="14" t="s">
        <v>3</v>
      </c>
      <c r="GQ174" s="10"/>
      <c r="GR174" s="248"/>
      <c r="GT174" s="11"/>
      <c r="GU174" s="21" t="s">
        <v>9</v>
      </c>
      <c r="GV174" s="27" t="s">
        <v>8</v>
      </c>
      <c r="GW174" s="18" t="s">
        <v>6</v>
      </c>
      <c r="GX174" s="199" t="s">
        <v>31</v>
      </c>
      <c r="GY174" s="17" t="s">
        <v>5</v>
      </c>
      <c r="GZ174" s="16" t="s">
        <v>4</v>
      </c>
      <c r="HA174" s="14" t="s">
        <v>3</v>
      </c>
      <c r="HB174" s="10"/>
      <c r="HC174" s="248"/>
      <c r="HE174" s="11"/>
      <c r="HF174" s="21" t="s">
        <v>9</v>
      </c>
      <c r="HG174" s="27" t="s">
        <v>8</v>
      </c>
      <c r="HH174" s="19" t="s">
        <v>7</v>
      </c>
      <c r="HI174" s="199" t="s">
        <v>31</v>
      </c>
      <c r="HJ174" s="17" t="s">
        <v>5</v>
      </c>
      <c r="HK174" s="16" t="s">
        <v>4</v>
      </c>
      <c r="HL174" s="14" t="s">
        <v>3</v>
      </c>
      <c r="HM174" s="10"/>
      <c r="HN174" s="248"/>
      <c r="HP174" s="11"/>
      <c r="HQ174" s="21" t="s">
        <v>9</v>
      </c>
      <c r="HR174" s="27" t="s">
        <v>8</v>
      </c>
      <c r="HS174" s="19" t="s">
        <v>7</v>
      </c>
      <c r="HT174" s="18" t="s">
        <v>6</v>
      </c>
      <c r="HU174" s="17" t="s">
        <v>5</v>
      </c>
      <c r="HV174" s="16" t="s">
        <v>4</v>
      </c>
      <c r="HW174" s="14" t="s">
        <v>3</v>
      </c>
      <c r="HX174" s="10"/>
      <c r="HY174" s="248"/>
      <c r="IA174" s="11"/>
      <c r="IB174" s="21" t="s">
        <v>9</v>
      </c>
      <c r="IC174" s="27" t="s">
        <v>8</v>
      </c>
      <c r="ID174" s="19" t="s">
        <v>7</v>
      </c>
      <c r="IE174" s="18" t="s">
        <v>6</v>
      </c>
      <c r="IF174" s="199" t="s">
        <v>31</v>
      </c>
      <c r="IG174" s="16" t="s">
        <v>4</v>
      </c>
      <c r="IH174" s="14" t="s">
        <v>3</v>
      </c>
      <c r="II174" s="10"/>
      <c r="IJ174" s="248"/>
      <c r="IL174" s="11"/>
      <c r="IM174" s="21" t="s">
        <v>9</v>
      </c>
      <c r="IN174" s="27" t="s">
        <v>8</v>
      </c>
      <c r="IO174" s="19" t="s">
        <v>7</v>
      </c>
      <c r="IP174" s="18" t="s">
        <v>6</v>
      </c>
      <c r="IQ174" s="199" t="s">
        <v>31</v>
      </c>
      <c r="IR174" s="17" t="s">
        <v>5</v>
      </c>
      <c r="IS174" s="14" t="s">
        <v>3</v>
      </c>
      <c r="IT174" s="10"/>
      <c r="IU174" s="248"/>
      <c r="IW174" s="11"/>
      <c r="IX174" s="21" t="s">
        <v>9</v>
      </c>
      <c r="IY174" s="27" t="s">
        <v>8</v>
      </c>
      <c r="IZ174" s="19" t="s">
        <v>7</v>
      </c>
      <c r="JA174" s="18" t="s">
        <v>6</v>
      </c>
      <c r="JB174" s="17" t="s">
        <v>5</v>
      </c>
      <c r="JC174" s="16" t="s">
        <v>4</v>
      </c>
      <c r="JD174" s="199" t="s">
        <v>31</v>
      </c>
      <c r="JE174" s="10"/>
      <c r="JF174" s="248"/>
    </row>
    <row r="175" spans="2:266" ht="15.75" thickBot="1" x14ac:dyDescent="0.3">
      <c r="B175" s="22" t="s">
        <v>252</v>
      </c>
      <c r="C175" s="146" t="s">
        <v>9</v>
      </c>
      <c r="D175" s="146" t="s">
        <v>9</v>
      </c>
      <c r="E175" s="146" t="s">
        <v>9</v>
      </c>
      <c r="F175" s="146" t="s">
        <v>9</v>
      </c>
      <c r="G175" s="146" t="s">
        <v>9</v>
      </c>
      <c r="H175" s="146" t="s">
        <v>9</v>
      </c>
      <c r="I175" s="146" t="s">
        <v>9</v>
      </c>
      <c r="J175" s="10"/>
      <c r="K175" s="234" t="s">
        <v>9</v>
      </c>
      <c r="M175" s="22" t="s">
        <v>252</v>
      </c>
      <c r="N175" s="145" t="s">
        <v>8</v>
      </c>
      <c r="O175" s="145" t="s">
        <v>8</v>
      </c>
      <c r="P175" s="145" t="s">
        <v>8</v>
      </c>
      <c r="Q175" s="145" t="s">
        <v>8</v>
      </c>
      <c r="R175" s="145" t="s">
        <v>8</v>
      </c>
      <c r="S175" s="145" t="s">
        <v>8</v>
      </c>
      <c r="T175" s="145" t="s">
        <v>8</v>
      </c>
      <c r="U175" s="10"/>
      <c r="V175" s="145" t="s">
        <v>8</v>
      </c>
      <c r="X175" s="22" t="s">
        <v>252</v>
      </c>
      <c r="Y175" s="149" t="s">
        <v>7</v>
      </c>
      <c r="Z175" s="149" t="s">
        <v>7</v>
      </c>
      <c r="AA175" s="149" t="s">
        <v>7</v>
      </c>
      <c r="AB175" s="149" t="s">
        <v>7</v>
      </c>
      <c r="AC175" s="149" t="s">
        <v>7</v>
      </c>
      <c r="AD175" s="149" t="s">
        <v>7</v>
      </c>
      <c r="AE175" s="144" t="s">
        <v>7</v>
      </c>
      <c r="AF175" s="10"/>
      <c r="AG175" s="144" t="s">
        <v>7</v>
      </c>
      <c r="AI175" s="22" t="s">
        <v>252</v>
      </c>
      <c r="AJ175" s="195" t="s">
        <v>6</v>
      </c>
      <c r="AK175" s="195" t="s">
        <v>6</v>
      </c>
      <c r="AL175" s="195" t="s">
        <v>6</v>
      </c>
      <c r="AM175" s="195" t="s">
        <v>6</v>
      </c>
      <c r="AN175" s="195" t="s">
        <v>6</v>
      </c>
      <c r="AO175" s="195" t="s">
        <v>6</v>
      </c>
      <c r="AP175" s="195" t="s">
        <v>6</v>
      </c>
      <c r="AQ175" s="10"/>
      <c r="AR175" s="195" t="s">
        <v>6</v>
      </c>
      <c r="AT175" s="22" t="s">
        <v>252</v>
      </c>
      <c r="AU175" s="197" t="s">
        <v>31</v>
      </c>
      <c r="AV175" s="197" t="s">
        <v>31</v>
      </c>
      <c r="AW175" s="197" t="s">
        <v>31</v>
      </c>
      <c r="AX175" s="197" t="s">
        <v>31</v>
      </c>
      <c r="AY175" s="197" t="s">
        <v>31</v>
      </c>
      <c r="AZ175" s="197" t="s">
        <v>31</v>
      </c>
      <c r="BA175" s="197" t="s">
        <v>31</v>
      </c>
      <c r="BB175" s="10"/>
      <c r="BC175" s="197" t="s">
        <v>31</v>
      </c>
      <c r="BE175" s="22" t="s">
        <v>252</v>
      </c>
      <c r="BF175" s="155" t="s">
        <v>134</v>
      </c>
      <c r="BG175" s="155" t="s">
        <v>134</v>
      </c>
      <c r="BH175" s="155" t="s">
        <v>134</v>
      </c>
      <c r="BI175" s="155" t="s">
        <v>134</v>
      </c>
      <c r="BJ175" s="155" t="s">
        <v>134</v>
      </c>
      <c r="BK175" s="155" t="s">
        <v>134</v>
      </c>
      <c r="BL175" s="155" t="s">
        <v>134</v>
      </c>
      <c r="BM175" s="10"/>
      <c r="BN175" s="155" t="s">
        <v>134</v>
      </c>
      <c r="BP175" s="22" t="s">
        <v>252</v>
      </c>
      <c r="BQ175" s="150" t="s">
        <v>4</v>
      </c>
      <c r="BR175" s="150" t="s">
        <v>4</v>
      </c>
      <c r="BS175" s="150" t="s">
        <v>4</v>
      </c>
      <c r="BT175" s="150" t="s">
        <v>4</v>
      </c>
      <c r="BU175" s="150" t="s">
        <v>4</v>
      </c>
      <c r="BV175" s="150" t="s">
        <v>4</v>
      </c>
      <c r="BW175" s="150" t="s">
        <v>4</v>
      </c>
      <c r="BX175" s="10"/>
      <c r="BY175" s="150" t="s">
        <v>4</v>
      </c>
      <c r="CA175" s="22" t="s">
        <v>252</v>
      </c>
      <c r="CB175" s="177" t="s">
        <v>3</v>
      </c>
      <c r="CC175" s="177" t="s">
        <v>3</v>
      </c>
      <c r="CD175" s="177" t="s">
        <v>3</v>
      </c>
      <c r="CE175" s="177" t="s">
        <v>3</v>
      </c>
      <c r="CF175" s="177" t="s">
        <v>3</v>
      </c>
      <c r="CG175" s="177" t="s">
        <v>3</v>
      </c>
      <c r="CH175" s="177" t="s">
        <v>3</v>
      </c>
      <c r="CI175" s="10"/>
      <c r="CJ175" s="177" t="s">
        <v>3</v>
      </c>
      <c r="FX175" s="22" t="s">
        <v>10</v>
      </c>
      <c r="FY175" s="146" t="s">
        <v>9</v>
      </c>
      <c r="FZ175" s="146" t="s">
        <v>9</v>
      </c>
      <c r="GA175" s="146" t="s">
        <v>9</v>
      </c>
      <c r="GB175" s="146" t="s">
        <v>9</v>
      </c>
      <c r="GC175" s="146" t="s">
        <v>9</v>
      </c>
      <c r="GD175" s="146" t="s">
        <v>9</v>
      </c>
      <c r="GE175" s="146" t="s">
        <v>9</v>
      </c>
      <c r="GF175" s="10"/>
      <c r="GG175" s="234" t="s">
        <v>9</v>
      </c>
      <c r="GI175" s="22" t="s">
        <v>10</v>
      </c>
      <c r="GJ175" s="145" t="s">
        <v>8</v>
      </c>
      <c r="GK175" s="145" t="s">
        <v>8</v>
      </c>
      <c r="GL175" s="145" t="s">
        <v>8</v>
      </c>
      <c r="GM175" s="145" t="s">
        <v>8</v>
      </c>
      <c r="GN175" s="145" t="s">
        <v>8</v>
      </c>
      <c r="GO175" s="145" t="s">
        <v>8</v>
      </c>
      <c r="GP175" s="145" t="s">
        <v>8</v>
      </c>
      <c r="GQ175" s="10"/>
      <c r="GR175" s="145" t="s">
        <v>8</v>
      </c>
      <c r="GT175" s="22" t="s">
        <v>10</v>
      </c>
      <c r="GU175" s="149" t="s">
        <v>7</v>
      </c>
      <c r="GV175" s="149" t="s">
        <v>7</v>
      </c>
      <c r="GW175" s="149" t="s">
        <v>7</v>
      </c>
      <c r="GX175" s="149" t="s">
        <v>7</v>
      </c>
      <c r="GY175" s="149" t="s">
        <v>7</v>
      </c>
      <c r="GZ175" s="149" t="s">
        <v>7</v>
      </c>
      <c r="HA175" s="144" t="s">
        <v>7</v>
      </c>
      <c r="HB175" s="10"/>
      <c r="HC175" s="144" t="s">
        <v>7</v>
      </c>
      <c r="HE175" s="22" t="s">
        <v>10</v>
      </c>
      <c r="HF175" s="195" t="s">
        <v>6</v>
      </c>
      <c r="HG175" s="195" t="s">
        <v>6</v>
      </c>
      <c r="HH175" s="195" t="s">
        <v>6</v>
      </c>
      <c r="HI175" s="195" t="s">
        <v>6</v>
      </c>
      <c r="HJ175" s="195" t="s">
        <v>6</v>
      </c>
      <c r="HK175" s="195" t="s">
        <v>6</v>
      </c>
      <c r="HL175" s="195" t="s">
        <v>6</v>
      </c>
      <c r="HM175" s="10"/>
      <c r="HN175" s="195" t="s">
        <v>6</v>
      </c>
      <c r="HP175" s="22" t="s">
        <v>10</v>
      </c>
      <c r="HQ175" s="197" t="s">
        <v>31</v>
      </c>
      <c r="HR175" s="197" t="s">
        <v>31</v>
      </c>
      <c r="HS175" s="197" t="s">
        <v>31</v>
      </c>
      <c r="HT175" s="197" t="s">
        <v>31</v>
      </c>
      <c r="HU175" s="197" t="s">
        <v>31</v>
      </c>
      <c r="HV175" s="197" t="s">
        <v>31</v>
      </c>
      <c r="HW175" s="197" t="s">
        <v>31</v>
      </c>
      <c r="HX175" s="10"/>
      <c r="HY175" s="197" t="s">
        <v>31</v>
      </c>
      <c r="IA175" s="22" t="s">
        <v>10</v>
      </c>
      <c r="IB175" s="155" t="s">
        <v>134</v>
      </c>
      <c r="IC175" s="155" t="s">
        <v>134</v>
      </c>
      <c r="ID175" s="155" t="s">
        <v>134</v>
      </c>
      <c r="IE175" s="155" t="s">
        <v>134</v>
      </c>
      <c r="IF175" s="155" t="s">
        <v>134</v>
      </c>
      <c r="IG175" s="155" t="s">
        <v>134</v>
      </c>
      <c r="IH175" s="155" t="s">
        <v>134</v>
      </c>
      <c r="II175" s="10"/>
      <c r="IJ175" s="155" t="s">
        <v>134</v>
      </c>
      <c r="IL175" s="22" t="s">
        <v>10</v>
      </c>
      <c r="IM175" s="150" t="s">
        <v>4</v>
      </c>
      <c r="IN175" s="150" t="s">
        <v>4</v>
      </c>
      <c r="IO175" s="150" t="s">
        <v>4</v>
      </c>
      <c r="IP175" s="150" t="s">
        <v>4</v>
      </c>
      <c r="IQ175" s="150" t="s">
        <v>4</v>
      </c>
      <c r="IR175" s="150" t="s">
        <v>4</v>
      </c>
      <c r="IS175" s="150" t="s">
        <v>4</v>
      </c>
      <c r="IT175" s="10"/>
      <c r="IU175" s="150" t="s">
        <v>4</v>
      </c>
      <c r="IW175" s="22" t="s">
        <v>10</v>
      </c>
      <c r="IX175" s="177" t="s">
        <v>3</v>
      </c>
      <c r="IY175" s="177" t="s">
        <v>3</v>
      </c>
      <c r="IZ175" s="177" t="s">
        <v>3</v>
      </c>
      <c r="JA175" s="177" t="s">
        <v>3</v>
      </c>
      <c r="JB175" s="177" t="s">
        <v>3</v>
      </c>
      <c r="JC175" s="177" t="s">
        <v>3</v>
      </c>
      <c r="JD175" s="177" t="s">
        <v>3</v>
      </c>
      <c r="JE175" s="10"/>
      <c r="JF175" s="177" t="s">
        <v>3</v>
      </c>
    </row>
    <row r="176" spans="2:266" ht="15.75" thickBot="1" x14ac:dyDescent="0.3">
      <c r="B176" s="8"/>
      <c r="C176" s="231">
        <v>20</v>
      </c>
      <c r="D176" s="231">
        <v>17</v>
      </c>
      <c r="E176" s="231">
        <v>13</v>
      </c>
      <c r="F176" s="143">
        <v>10</v>
      </c>
      <c r="G176" s="143">
        <v>20</v>
      </c>
      <c r="H176" s="231">
        <v>1</v>
      </c>
      <c r="I176" s="231">
        <v>12</v>
      </c>
      <c r="J176" s="241">
        <v>-114</v>
      </c>
      <c r="K176" s="178">
        <v>33</v>
      </c>
      <c r="M176" s="8"/>
      <c r="N176" s="143">
        <v>20</v>
      </c>
      <c r="O176" s="143">
        <v>4</v>
      </c>
      <c r="P176" s="143">
        <v>5</v>
      </c>
      <c r="Q176" s="143">
        <v>31</v>
      </c>
      <c r="R176" s="143">
        <v>87</v>
      </c>
      <c r="S176" s="143">
        <v>30</v>
      </c>
      <c r="T176" s="143">
        <v>13</v>
      </c>
      <c r="U176" s="241">
        <v>250</v>
      </c>
      <c r="V176" s="143">
        <v>190</v>
      </c>
      <c r="X176" s="8"/>
      <c r="Y176" s="143">
        <v>17</v>
      </c>
      <c r="Z176" s="231">
        <v>4</v>
      </c>
      <c r="AA176" s="143">
        <v>0</v>
      </c>
      <c r="AB176" s="143">
        <v>30</v>
      </c>
      <c r="AC176" s="143">
        <v>90</v>
      </c>
      <c r="AD176" s="143">
        <v>28</v>
      </c>
      <c r="AE176" s="143">
        <v>8</v>
      </c>
      <c r="AF176" s="241">
        <v>-6</v>
      </c>
      <c r="AG176" s="143">
        <v>169</v>
      </c>
      <c r="AI176" s="8"/>
      <c r="AJ176" s="143">
        <v>13</v>
      </c>
      <c r="AK176" s="231">
        <v>5</v>
      </c>
      <c r="AL176" s="231">
        <v>0</v>
      </c>
      <c r="AM176" s="143">
        <v>26</v>
      </c>
      <c r="AN176" s="143">
        <v>28</v>
      </c>
      <c r="AO176" s="143">
        <v>7</v>
      </c>
      <c r="AP176" s="143">
        <v>3</v>
      </c>
      <c r="AQ176" s="241">
        <v>116</v>
      </c>
      <c r="AR176" s="143">
        <v>72</v>
      </c>
      <c r="AT176" s="8"/>
      <c r="AU176" s="231">
        <v>10</v>
      </c>
      <c r="AV176" s="231">
        <v>31</v>
      </c>
      <c r="AW176" s="231">
        <v>30</v>
      </c>
      <c r="AX176" s="231">
        <v>26</v>
      </c>
      <c r="AY176" s="143">
        <v>16</v>
      </c>
      <c r="AZ176" s="231">
        <v>7</v>
      </c>
      <c r="BA176" s="231">
        <v>13</v>
      </c>
      <c r="BB176" s="241">
        <v>-50</v>
      </c>
      <c r="BC176" s="231">
        <v>101</v>
      </c>
      <c r="BE176" s="8"/>
      <c r="BF176" s="231">
        <v>20</v>
      </c>
      <c r="BG176" s="231">
        <v>87</v>
      </c>
      <c r="BH176" s="231">
        <v>90</v>
      </c>
      <c r="BI176" s="231">
        <v>28</v>
      </c>
      <c r="BJ176" s="231">
        <v>16</v>
      </c>
      <c r="BK176" s="231">
        <v>36</v>
      </c>
      <c r="BL176" s="231">
        <v>36</v>
      </c>
      <c r="BM176" s="241">
        <v>131</v>
      </c>
      <c r="BN176" s="231">
        <v>313</v>
      </c>
      <c r="BP176" s="8"/>
      <c r="BQ176" s="143">
        <v>1</v>
      </c>
      <c r="BR176" s="231">
        <v>30</v>
      </c>
      <c r="BS176" s="231">
        <v>28</v>
      </c>
      <c r="BT176" s="231">
        <v>7</v>
      </c>
      <c r="BU176" s="143">
        <v>7</v>
      </c>
      <c r="BV176" s="143">
        <v>36</v>
      </c>
      <c r="BW176" s="231">
        <v>6</v>
      </c>
      <c r="BX176" s="241">
        <v>-41</v>
      </c>
      <c r="BY176" s="231">
        <v>27</v>
      </c>
      <c r="CA176" s="8"/>
      <c r="CB176" s="143">
        <v>12</v>
      </c>
      <c r="CC176" s="231">
        <v>13</v>
      </c>
      <c r="CD176" s="231">
        <v>8</v>
      </c>
      <c r="CE176" s="231">
        <v>3</v>
      </c>
      <c r="CF176" s="143">
        <v>36</v>
      </c>
      <c r="CG176" s="143">
        <v>6</v>
      </c>
      <c r="CH176" s="143">
        <v>13</v>
      </c>
      <c r="CI176" s="241">
        <v>-286</v>
      </c>
      <c r="CJ176" s="143">
        <v>43</v>
      </c>
      <c r="FX176" s="8"/>
      <c r="FY176" s="229"/>
      <c r="FZ176" s="229"/>
      <c r="GA176" s="229"/>
      <c r="GB176" s="229"/>
      <c r="GC176" s="229"/>
      <c r="GD176" s="229"/>
      <c r="GE176" s="229"/>
      <c r="GF176" s="241"/>
      <c r="GG176" s="236"/>
      <c r="GI176" s="8"/>
      <c r="GJ176" s="229"/>
      <c r="GK176" s="229"/>
      <c r="GL176" s="229"/>
      <c r="GM176" s="229"/>
      <c r="GN176" s="229"/>
      <c r="GO176" s="229"/>
      <c r="GP176" s="229"/>
      <c r="GQ176" s="241"/>
      <c r="GR176" s="229"/>
      <c r="GT176" s="8"/>
      <c r="GU176" s="229"/>
      <c r="GV176" s="229"/>
      <c r="GW176" s="229"/>
      <c r="GX176" s="229"/>
      <c r="GY176" s="229"/>
      <c r="GZ176" s="229"/>
      <c r="HA176" s="229"/>
      <c r="HB176" s="241"/>
      <c r="HC176" s="229"/>
      <c r="HE176" s="8"/>
      <c r="HF176" s="229"/>
      <c r="HG176" s="229"/>
      <c r="HH176" s="229"/>
      <c r="HI176" s="229"/>
      <c r="HJ176" s="229"/>
      <c r="HK176" s="229"/>
      <c r="HL176" s="229"/>
      <c r="HM176" s="241"/>
      <c r="HN176" s="229"/>
      <c r="HP176" s="8" t="s">
        <v>0</v>
      </c>
      <c r="HQ176" s="229"/>
      <c r="HR176" s="229"/>
      <c r="HS176" s="229"/>
      <c r="HT176" s="229"/>
      <c r="HU176" s="229"/>
      <c r="HV176" s="229"/>
      <c r="HW176" s="229"/>
      <c r="HX176" s="241"/>
      <c r="HY176" s="229"/>
      <c r="IA176" s="8"/>
      <c r="IB176" s="229"/>
      <c r="IC176" s="229"/>
      <c r="ID176" s="229"/>
      <c r="IE176" s="229"/>
      <c r="IF176" s="229"/>
      <c r="IG176" s="229"/>
      <c r="IH176" s="229"/>
      <c r="II176" s="241"/>
      <c r="IJ176" s="229"/>
      <c r="IL176" s="8"/>
      <c r="IM176" s="229"/>
      <c r="IN176" s="229"/>
      <c r="IO176" s="229"/>
      <c r="IP176" s="229"/>
      <c r="IQ176" s="229"/>
      <c r="IR176" s="229"/>
      <c r="IS176" s="229"/>
      <c r="IT176" s="241"/>
      <c r="IU176" s="229"/>
      <c r="IW176" s="8"/>
      <c r="IX176" s="229"/>
      <c r="IY176" s="229"/>
      <c r="IZ176" s="229"/>
      <c r="JA176" s="229"/>
      <c r="JB176" s="229"/>
      <c r="JC176" s="229"/>
      <c r="JD176" s="229"/>
      <c r="JE176" s="241"/>
      <c r="JF176" s="229"/>
    </row>
    <row r="177" spans="2:266" ht="15.75" thickBot="1" x14ac:dyDescent="0.3">
      <c r="L177" t="s">
        <v>0</v>
      </c>
      <c r="AH177" t="s">
        <v>0</v>
      </c>
      <c r="BC177" t="s">
        <v>0</v>
      </c>
      <c r="BZ177" t="s">
        <v>0</v>
      </c>
    </row>
    <row r="178" spans="2:266" ht="15.75" thickBot="1" x14ac:dyDescent="0.3">
      <c r="C178" t="s">
        <v>0</v>
      </c>
      <c r="D178" t="s">
        <v>0</v>
      </c>
      <c r="E178" t="s">
        <v>0</v>
      </c>
      <c r="F178" t="s">
        <v>0</v>
      </c>
      <c r="G178" s="21" t="s">
        <v>9</v>
      </c>
      <c r="L178" t="s">
        <v>0</v>
      </c>
      <c r="O178" t="s">
        <v>0</v>
      </c>
      <c r="P178" t="s">
        <v>0</v>
      </c>
      <c r="R178" s="27" t="s">
        <v>8</v>
      </c>
      <c r="W178" t="s">
        <v>0</v>
      </c>
      <c r="Z178" t="s">
        <v>0</v>
      </c>
      <c r="AB178" t="s">
        <v>0</v>
      </c>
      <c r="AC178" s="19" t="s">
        <v>7</v>
      </c>
      <c r="AF178" t="s">
        <v>0</v>
      </c>
      <c r="AH178" t="s">
        <v>0</v>
      </c>
      <c r="AL178" t="s">
        <v>0</v>
      </c>
      <c r="AN178" s="18" t="s">
        <v>6</v>
      </c>
      <c r="AS178" t="s">
        <v>0</v>
      </c>
      <c r="AX178" t="s">
        <v>0</v>
      </c>
      <c r="AY178" s="199" t="s">
        <v>31</v>
      </c>
      <c r="BD178" t="s">
        <v>0</v>
      </c>
      <c r="BI178" t="s">
        <v>0</v>
      </c>
      <c r="BJ178" s="17" t="s">
        <v>5</v>
      </c>
      <c r="BM178" t="s">
        <v>0</v>
      </c>
      <c r="BP178" t="s">
        <v>0</v>
      </c>
      <c r="BR178" t="s">
        <v>0</v>
      </c>
      <c r="BU178" s="16" t="s">
        <v>4</v>
      </c>
      <c r="BV178" t="s">
        <v>0</v>
      </c>
      <c r="BX178" t="s">
        <v>0</v>
      </c>
      <c r="CA178" t="s">
        <v>0</v>
      </c>
      <c r="CF178" s="14" t="s">
        <v>3</v>
      </c>
      <c r="CG178" t="s">
        <v>0</v>
      </c>
      <c r="CH178" t="s">
        <v>0</v>
      </c>
      <c r="CI178" t="s">
        <v>0</v>
      </c>
      <c r="FY178" t="s">
        <v>0</v>
      </c>
      <c r="FZ178" t="s">
        <v>0</v>
      </c>
      <c r="GA178" t="s">
        <v>0</v>
      </c>
      <c r="GB178" t="s">
        <v>0</v>
      </c>
      <c r="GC178" s="21" t="s">
        <v>9</v>
      </c>
      <c r="GF178" t="s">
        <v>0</v>
      </c>
      <c r="GK178" t="s">
        <v>0</v>
      </c>
      <c r="GL178" t="s">
        <v>0</v>
      </c>
      <c r="GN178" s="27" t="s">
        <v>8</v>
      </c>
      <c r="GQ178" t="s">
        <v>0</v>
      </c>
      <c r="GS178" t="s">
        <v>0</v>
      </c>
      <c r="GV178" t="s">
        <v>0</v>
      </c>
      <c r="GX178" t="s">
        <v>0</v>
      </c>
      <c r="GY178" s="19" t="s">
        <v>7</v>
      </c>
      <c r="HB178" t="s">
        <v>0</v>
      </c>
      <c r="HH178" t="s">
        <v>0</v>
      </c>
      <c r="HJ178" s="18" t="s">
        <v>6</v>
      </c>
      <c r="HM178" t="s">
        <v>0</v>
      </c>
      <c r="HO178" t="s">
        <v>0</v>
      </c>
      <c r="HT178" t="s">
        <v>0</v>
      </c>
      <c r="HU178" s="199" t="s">
        <v>31</v>
      </c>
      <c r="HX178" t="s">
        <v>0</v>
      </c>
      <c r="IE178" t="s">
        <v>0</v>
      </c>
      <c r="IF178" s="17" t="s">
        <v>5</v>
      </c>
      <c r="II178" t="s">
        <v>0</v>
      </c>
      <c r="IL178" t="s">
        <v>0</v>
      </c>
      <c r="IN178" t="s">
        <v>0</v>
      </c>
      <c r="IQ178" s="16" t="s">
        <v>4</v>
      </c>
      <c r="IR178" t="s">
        <v>0</v>
      </c>
      <c r="IT178" t="s">
        <v>0</v>
      </c>
      <c r="IW178" t="s">
        <v>0</v>
      </c>
      <c r="JB178" s="14" t="s">
        <v>3</v>
      </c>
      <c r="JC178" t="s">
        <v>0</v>
      </c>
      <c r="JD178" t="s">
        <v>0</v>
      </c>
      <c r="JE178" t="s">
        <v>0</v>
      </c>
    </row>
    <row r="179" spans="2:266" ht="16.5" thickBot="1" x14ac:dyDescent="0.3">
      <c r="B179" s="134" t="s">
        <v>230</v>
      </c>
      <c r="C179" s="28" t="s">
        <v>0</v>
      </c>
      <c r="D179" s="28" t="s">
        <v>0</v>
      </c>
      <c r="E179" s="28" t="s">
        <v>0</v>
      </c>
      <c r="F179" s="28" t="s">
        <v>0</v>
      </c>
      <c r="G179" s="28"/>
      <c r="H179" s="28"/>
      <c r="I179" s="28" t="s">
        <v>0</v>
      </c>
      <c r="J179" s="28"/>
      <c r="K179" s="22" t="s">
        <v>15</v>
      </c>
      <c r="M179" s="134" t="s">
        <v>230</v>
      </c>
      <c r="N179" s="28" t="s">
        <v>0</v>
      </c>
      <c r="O179" s="28" t="s">
        <v>0</v>
      </c>
      <c r="P179" s="28" t="s">
        <v>0</v>
      </c>
      <c r="Q179" s="28" t="s">
        <v>0</v>
      </c>
      <c r="R179" s="28"/>
      <c r="S179" s="28"/>
      <c r="T179" s="28" t="s">
        <v>0</v>
      </c>
      <c r="U179" s="28"/>
      <c r="V179" s="22" t="s">
        <v>15</v>
      </c>
      <c r="X179" s="134" t="s">
        <v>230</v>
      </c>
      <c r="Y179" s="28" t="s">
        <v>0</v>
      </c>
      <c r="Z179" s="28" t="s">
        <v>0</v>
      </c>
      <c r="AA179" s="28" t="s">
        <v>0</v>
      </c>
      <c r="AB179" s="28" t="s">
        <v>0</v>
      </c>
      <c r="AC179" s="28"/>
      <c r="AD179" s="28"/>
      <c r="AE179" s="28" t="s">
        <v>0</v>
      </c>
      <c r="AF179" s="28"/>
      <c r="AG179" s="22" t="s">
        <v>15</v>
      </c>
      <c r="AH179" t="s">
        <v>0</v>
      </c>
      <c r="AI179" s="134" t="s">
        <v>230</v>
      </c>
      <c r="AJ179" s="28" t="s">
        <v>0</v>
      </c>
      <c r="AK179" s="28" t="s">
        <v>0</v>
      </c>
      <c r="AL179" s="28" t="s">
        <v>0</v>
      </c>
      <c r="AM179" s="28" t="s">
        <v>0</v>
      </c>
      <c r="AN179" s="28"/>
      <c r="AO179" s="28"/>
      <c r="AP179" s="28" t="s">
        <v>0</v>
      </c>
      <c r="AQ179" s="28"/>
      <c r="AR179" s="22" t="s">
        <v>15</v>
      </c>
      <c r="AS179" t="s">
        <v>0</v>
      </c>
      <c r="AT179" s="134" t="s">
        <v>230</v>
      </c>
      <c r="AU179" s="28" t="s">
        <v>0</v>
      </c>
      <c r="AV179" s="28" t="s">
        <v>0</v>
      </c>
      <c r="AW179" s="28" t="s">
        <v>0</v>
      </c>
      <c r="AX179" s="28" t="s">
        <v>0</v>
      </c>
      <c r="AY179" s="28"/>
      <c r="AZ179" s="28"/>
      <c r="BA179" s="28" t="s">
        <v>0</v>
      </c>
      <c r="BB179" s="28"/>
      <c r="BC179" s="22" t="s">
        <v>15</v>
      </c>
      <c r="BE179" s="134" t="s">
        <v>230</v>
      </c>
      <c r="BF179" s="28" t="s">
        <v>0</v>
      </c>
      <c r="BG179" s="28" t="s">
        <v>0</v>
      </c>
      <c r="BH179" s="28" t="s">
        <v>0</v>
      </c>
      <c r="BI179" s="28" t="s">
        <v>0</v>
      </c>
      <c r="BJ179" s="28"/>
      <c r="BK179" s="28"/>
      <c r="BL179" s="28" t="s">
        <v>0</v>
      </c>
      <c r="BM179" s="28"/>
      <c r="BN179" s="22" t="s">
        <v>15</v>
      </c>
      <c r="BO179" t="s">
        <v>0</v>
      </c>
      <c r="BP179" s="134" t="s">
        <v>230</v>
      </c>
      <c r="BQ179" s="28" t="s">
        <v>0</v>
      </c>
      <c r="BR179" s="28" t="s">
        <v>0</v>
      </c>
      <c r="BS179" s="28" t="s">
        <v>0</v>
      </c>
      <c r="BT179" s="28" t="s">
        <v>0</v>
      </c>
      <c r="BU179" s="28"/>
      <c r="BV179" s="28"/>
      <c r="BW179" s="28" t="s">
        <v>0</v>
      </c>
      <c r="BX179" s="28"/>
      <c r="BY179" s="22" t="s">
        <v>15</v>
      </c>
      <c r="CA179" s="134" t="s">
        <v>230</v>
      </c>
      <c r="CB179" s="28" t="s">
        <v>0</v>
      </c>
      <c r="CC179" s="28" t="s">
        <v>0</v>
      </c>
      <c r="CD179" s="28" t="s">
        <v>0</v>
      </c>
      <c r="CE179" s="28" t="s">
        <v>0</v>
      </c>
      <c r="CF179" s="28"/>
      <c r="CG179" s="28" t="s">
        <v>0</v>
      </c>
      <c r="CH179" s="28" t="s">
        <v>0</v>
      </c>
      <c r="CI179" s="28"/>
      <c r="CJ179" s="22" t="s">
        <v>15</v>
      </c>
      <c r="FX179" s="134"/>
      <c r="FY179" s="28" t="s">
        <v>0</v>
      </c>
      <c r="FZ179" s="28" t="s">
        <v>0</v>
      </c>
      <c r="GA179" s="28" t="s">
        <v>0</v>
      </c>
      <c r="GB179" s="28" t="s">
        <v>0</v>
      </c>
      <c r="GC179" s="28"/>
      <c r="GD179" s="28"/>
      <c r="GE179" s="28" t="s">
        <v>0</v>
      </c>
      <c r="GF179" s="28"/>
      <c r="GG179" s="22" t="s">
        <v>15</v>
      </c>
      <c r="GI179" s="134"/>
      <c r="GJ179" s="28" t="s">
        <v>0</v>
      </c>
      <c r="GK179" s="28" t="s">
        <v>0</v>
      </c>
      <c r="GL179" s="28" t="s">
        <v>0</v>
      </c>
      <c r="GM179" s="28" t="s">
        <v>0</v>
      </c>
      <c r="GN179" s="28"/>
      <c r="GO179" s="28"/>
      <c r="GP179" s="28" t="s">
        <v>0</v>
      </c>
      <c r="GQ179" s="28"/>
      <c r="GR179" s="22" t="s">
        <v>15</v>
      </c>
      <c r="GT179" s="134"/>
      <c r="GU179" s="28" t="s">
        <v>0</v>
      </c>
      <c r="GV179" s="28" t="s">
        <v>0</v>
      </c>
      <c r="GW179" s="28" t="s">
        <v>0</v>
      </c>
      <c r="GX179" s="28" t="s">
        <v>0</v>
      </c>
      <c r="GY179" s="28"/>
      <c r="GZ179" s="28"/>
      <c r="HA179" s="28" t="s">
        <v>0</v>
      </c>
      <c r="HB179" s="28"/>
      <c r="HC179" s="22" t="s">
        <v>15</v>
      </c>
      <c r="HD179" t="s">
        <v>0</v>
      </c>
      <c r="HE179" s="134"/>
      <c r="HF179" s="28" t="s">
        <v>0</v>
      </c>
      <c r="HG179" s="28" t="s">
        <v>0</v>
      </c>
      <c r="HH179" s="28" t="s">
        <v>0</v>
      </c>
      <c r="HI179" s="28" t="s">
        <v>0</v>
      </c>
      <c r="HJ179" s="28"/>
      <c r="HK179" s="28"/>
      <c r="HL179" s="28" t="s">
        <v>0</v>
      </c>
      <c r="HM179" s="28"/>
      <c r="HN179" s="22" t="s">
        <v>15</v>
      </c>
      <c r="HP179" s="134"/>
      <c r="HQ179" s="28" t="s">
        <v>0</v>
      </c>
      <c r="HR179" s="28" t="s">
        <v>0</v>
      </c>
      <c r="HS179" s="28" t="s">
        <v>0</v>
      </c>
      <c r="HT179" s="28" t="s">
        <v>0</v>
      </c>
      <c r="HU179" s="28"/>
      <c r="HV179" s="28"/>
      <c r="HW179" s="28" t="s">
        <v>0</v>
      </c>
      <c r="HX179" s="28"/>
      <c r="HY179" s="22" t="s">
        <v>15</v>
      </c>
      <c r="IA179" s="134"/>
      <c r="IB179" s="28" t="s">
        <v>0</v>
      </c>
      <c r="IC179" s="28" t="s">
        <v>0</v>
      </c>
      <c r="ID179" s="28" t="s">
        <v>0</v>
      </c>
      <c r="IE179" s="28" t="s">
        <v>0</v>
      </c>
      <c r="IF179" s="28"/>
      <c r="IG179" s="28"/>
      <c r="IH179" s="28" t="s">
        <v>0</v>
      </c>
      <c r="II179" s="28"/>
      <c r="IJ179" s="22" t="s">
        <v>15</v>
      </c>
      <c r="IK179" t="s">
        <v>0</v>
      </c>
      <c r="IL179" s="134"/>
      <c r="IM179" s="28" t="s">
        <v>0</v>
      </c>
      <c r="IN179" s="28" t="s">
        <v>0</v>
      </c>
      <c r="IO179" s="28" t="s">
        <v>0</v>
      </c>
      <c r="IP179" s="28" t="s">
        <v>0</v>
      </c>
      <c r="IQ179" s="28"/>
      <c r="IR179" s="28"/>
      <c r="IS179" s="28" t="s">
        <v>0</v>
      </c>
      <c r="IT179" s="28"/>
      <c r="IU179" s="22" t="s">
        <v>15</v>
      </c>
      <c r="IW179" s="134"/>
      <c r="IX179" s="28" t="s">
        <v>0</v>
      </c>
      <c r="IY179" s="28" t="s">
        <v>0</v>
      </c>
      <c r="IZ179" s="28" t="s">
        <v>0</v>
      </c>
      <c r="JA179" s="28" t="s">
        <v>0</v>
      </c>
      <c r="JB179" s="28"/>
      <c r="JC179" s="28" t="s">
        <v>0</v>
      </c>
      <c r="JD179" s="28" t="s">
        <v>0</v>
      </c>
      <c r="JE179" s="28"/>
      <c r="JF179" s="22" t="s">
        <v>15</v>
      </c>
    </row>
    <row r="180" spans="2:266" ht="15.75" thickBot="1" x14ac:dyDescent="0.3">
      <c r="B180" s="11"/>
      <c r="C180" s="27" t="s">
        <v>8</v>
      </c>
      <c r="D180" s="19" t="s">
        <v>7</v>
      </c>
      <c r="E180" s="18" t="s">
        <v>6</v>
      </c>
      <c r="F180" s="199" t="s">
        <v>31</v>
      </c>
      <c r="G180" s="17" t="s">
        <v>5</v>
      </c>
      <c r="H180" s="16" t="s">
        <v>4</v>
      </c>
      <c r="I180" s="14" t="s">
        <v>3</v>
      </c>
      <c r="J180" s="10"/>
      <c r="K180" s="228" t="s">
        <v>144</v>
      </c>
      <c r="M180" s="11"/>
      <c r="N180" s="21" t="s">
        <v>9</v>
      </c>
      <c r="O180" s="19" t="s">
        <v>7</v>
      </c>
      <c r="P180" s="18" t="s">
        <v>6</v>
      </c>
      <c r="Q180" s="199" t="s">
        <v>31</v>
      </c>
      <c r="R180" s="17" t="s">
        <v>5</v>
      </c>
      <c r="S180" s="16" t="s">
        <v>4</v>
      </c>
      <c r="T180" s="14" t="s">
        <v>3</v>
      </c>
      <c r="U180" s="10"/>
      <c r="V180" s="228" t="s">
        <v>142</v>
      </c>
      <c r="X180" s="11"/>
      <c r="Y180" s="21" t="s">
        <v>9</v>
      </c>
      <c r="Z180" s="27" t="s">
        <v>8</v>
      </c>
      <c r="AA180" s="18" t="s">
        <v>6</v>
      </c>
      <c r="AB180" s="199" t="s">
        <v>31</v>
      </c>
      <c r="AC180" s="17" t="s">
        <v>5</v>
      </c>
      <c r="AD180" s="16" t="s">
        <v>4</v>
      </c>
      <c r="AE180" s="14" t="s">
        <v>3</v>
      </c>
      <c r="AF180" s="10" t="s">
        <v>0</v>
      </c>
      <c r="AG180" s="228" t="s">
        <v>148</v>
      </c>
      <c r="AI180" s="11"/>
      <c r="AJ180" s="21" t="s">
        <v>9</v>
      </c>
      <c r="AK180" s="27" t="s">
        <v>8</v>
      </c>
      <c r="AL180" s="19" t="s">
        <v>7</v>
      </c>
      <c r="AM180" s="199" t="s">
        <v>31</v>
      </c>
      <c r="AN180" s="17" t="s">
        <v>5</v>
      </c>
      <c r="AO180" s="16" t="s">
        <v>4</v>
      </c>
      <c r="AP180" s="14" t="s">
        <v>3</v>
      </c>
      <c r="AQ180" s="10" t="s">
        <v>0</v>
      </c>
      <c r="AR180" s="228" t="s">
        <v>151</v>
      </c>
      <c r="AT180" s="11"/>
      <c r="AU180" s="21" t="s">
        <v>9</v>
      </c>
      <c r="AV180" s="27" t="s">
        <v>8</v>
      </c>
      <c r="AW180" s="19" t="s">
        <v>7</v>
      </c>
      <c r="AX180" s="18" t="s">
        <v>6</v>
      </c>
      <c r="AY180" s="17" t="s">
        <v>5</v>
      </c>
      <c r="AZ180" s="16" t="s">
        <v>4</v>
      </c>
      <c r="BA180" s="14" t="s">
        <v>3</v>
      </c>
      <c r="BB180" s="10" t="s">
        <v>0</v>
      </c>
      <c r="BC180" s="228" t="s">
        <v>142</v>
      </c>
      <c r="BD180" t="s">
        <v>0</v>
      </c>
      <c r="BE180" s="11"/>
      <c r="BF180" s="21" t="s">
        <v>9</v>
      </c>
      <c r="BG180" s="27" t="s">
        <v>8</v>
      </c>
      <c r="BH180" s="19" t="s">
        <v>7</v>
      </c>
      <c r="BI180" s="18" t="s">
        <v>6</v>
      </c>
      <c r="BJ180" s="199" t="s">
        <v>31</v>
      </c>
      <c r="BK180" s="16" t="s">
        <v>4</v>
      </c>
      <c r="BL180" s="14" t="s">
        <v>3</v>
      </c>
      <c r="BM180" s="10"/>
      <c r="BN180" s="228" t="s">
        <v>151</v>
      </c>
      <c r="BP180" s="11"/>
      <c r="BQ180" s="21" t="s">
        <v>9</v>
      </c>
      <c r="BR180" s="27" t="s">
        <v>8</v>
      </c>
      <c r="BS180" s="19" t="s">
        <v>7</v>
      </c>
      <c r="BT180" s="18" t="s">
        <v>6</v>
      </c>
      <c r="BU180" s="199" t="s">
        <v>31</v>
      </c>
      <c r="BV180" s="17" t="s">
        <v>5</v>
      </c>
      <c r="BW180" s="14" t="s">
        <v>3</v>
      </c>
      <c r="BX180" s="10"/>
      <c r="BY180" s="228" t="s">
        <v>148</v>
      </c>
      <c r="CA180" s="11"/>
      <c r="CB180" s="21" t="s">
        <v>9</v>
      </c>
      <c r="CC180" s="27" t="s">
        <v>8</v>
      </c>
      <c r="CD180" s="19" t="s">
        <v>7</v>
      </c>
      <c r="CE180" s="18" t="s">
        <v>6</v>
      </c>
      <c r="CF180" s="17" t="s">
        <v>5</v>
      </c>
      <c r="CG180" s="16" t="s">
        <v>4</v>
      </c>
      <c r="CH180" s="199" t="s">
        <v>31</v>
      </c>
      <c r="CI180" s="10"/>
      <c r="CJ180" s="228" t="s">
        <v>145</v>
      </c>
      <c r="FX180" s="11"/>
      <c r="FY180" s="27" t="s">
        <v>8</v>
      </c>
      <c r="FZ180" s="19" t="s">
        <v>7</v>
      </c>
      <c r="GA180" s="18" t="s">
        <v>6</v>
      </c>
      <c r="GB180" s="199" t="s">
        <v>31</v>
      </c>
      <c r="GC180" s="17" t="s">
        <v>5</v>
      </c>
      <c r="GD180" s="16" t="s">
        <v>4</v>
      </c>
      <c r="GE180" s="14" t="s">
        <v>3</v>
      </c>
      <c r="GF180" s="10"/>
      <c r="GG180" s="248"/>
      <c r="GI180" s="11"/>
      <c r="GJ180" s="21" t="s">
        <v>9</v>
      </c>
      <c r="GK180" s="19" t="s">
        <v>7</v>
      </c>
      <c r="GL180" s="18" t="s">
        <v>6</v>
      </c>
      <c r="GM180" s="199" t="s">
        <v>31</v>
      </c>
      <c r="GN180" s="17" t="s">
        <v>5</v>
      </c>
      <c r="GO180" s="16" t="s">
        <v>4</v>
      </c>
      <c r="GP180" s="14" t="s">
        <v>3</v>
      </c>
      <c r="GQ180" s="10"/>
      <c r="GR180" s="248"/>
      <c r="GT180" s="11"/>
      <c r="GU180" s="21" t="s">
        <v>9</v>
      </c>
      <c r="GV180" s="27" t="s">
        <v>8</v>
      </c>
      <c r="GW180" s="18" t="s">
        <v>6</v>
      </c>
      <c r="GX180" s="199" t="s">
        <v>31</v>
      </c>
      <c r="GY180" s="17" t="s">
        <v>5</v>
      </c>
      <c r="GZ180" s="16" t="s">
        <v>4</v>
      </c>
      <c r="HA180" s="14" t="s">
        <v>3</v>
      </c>
      <c r="HB180" s="10"/>
      <c r="HC180" s="248"/>
      <c r="HE180" s="11"/>
      <c r="HF180" s="21" t="s">
        <v>9</v>
      </c>
      <c r="HG180" s="27" t="s">
        <v>8</v>
      </c>
      <c r="HH180" s="19" t="s">
        <v>7</v>
      </c>
      <c r="HI180" s="199" t="s">
        <v>31</v>
      </c>
      <c r="HJ180" s="17" t="s">
        <v>5</v>
      </c>
      <c r="HK180" s="16" t="s">
        <v>4</v>
      </c>
      <c r="HL180" s="14" t="s">
        <v>3</v>
      </c>
      <c r="HM180" s="10"/>
      <c r="HN180" s="248"/>
      <c r="HP180" s="11"/>
      <c r="HQ180" s="21" t="s">
        <v>9</v>
      </c>
      <c r="HR180" s="27" t="s">
        <v>8</v>
      </c>
      <c r="HS180" s="19" t="s">
        <v>7</v>
      </c>
      <c r="HT180" s="18" t="s">
        <v>6</v>
      </c>
      <c r="HU180" s="17" t="s">
        <v>5</v>
      </c>
      <c r="HV180" s="16" t="s">
        <v>4</v>
      </c>
      <c r="HW180" s="14" t="s">
        <v>3</v>
      </c>
      <c r="HX180" s="10"/>
      <c r="HY180" s="248"/>
      <c r="IA180" s="11"/>
      <c r="IB180" s="21" t="s">
        <v>9</v>
      </c>
      <c r="IC180" s="27" t="s">
        <v>8</v>
      </c>
      <c r="ID180" s="19" t="s">
        <v>7</v>
      </c>
      <c r="IE180" s="18" t="s">
        <v>6</v>
      </c>
      <c r="IF180" s="199" t="s">
        <v>31</v>
      </c>
      <c r="IG180" s="16" t="s">
        <v>4</v>
      </c>
      <c r="IH180" s="14" t="s">
        <v>3</v>
      </c>
      <c r="II180" s="10"/>
      <c r="IJ180" s="248"/>
      <c r="IL180" s="11"/>
      <c r="IM180" s="21" t="s">
        <v>9</v>
      </c>
      <c r="IN180" s="27" t="s">
        <v>8</v>
      </c>
      <c r="IO180" s="19" t="s">
        <v>7</v>
      </c>
      <c r="IP180" s="18" t="s">
        <v>6</v>
      </c>
      <c r="IQ180" s="199" t="s">
        <v>31</v>
      </c>
      <c r="IR180" s="17" t="s">
        <v>5</v>
      </c>
      <c r="IS180" s="14" t="s">
        <v>3</v>
      </c>
      <c r="IT180" s="10"/>
      <c r="IU180" s="248"/>
      <c r="IW180" s="11"/>
      <c r="IX180" s="21" t="s">
        <v>9</v>
      </c>
      <c r="IY180" s="27" t="s">
        <v>8</v>
      </c>
      <c r="IZ180" s="19" t="s">
        <v>7</v>
      </c>
      <c r="JA180" s="18" t="s">
        <v>6</v>
      </c>
      <c r="JB180" s="17" t="s">
        <v>5</v>
      </c>
      <c r="JC180" s="16" t="s">
        <v>4</v>
      </c>
      <c r="JD180" s="199" t="s">
        <v>31</v>
      </c>
      <c r="JE180" s="10"/>
      <c r="JF180" s="248"/>
    </row>
    <row r="181" spans="2:266" ht="15.75" thickBot="1" x14ac:dyDescent="0.3">
      <c r="B181" s="22" t="s">
        <v>205</v>
      </c>
      <c r="C181" s="146" t="s">
        <v>9</v>
      </c>
      <c r="D181" s="146" t="s">
        <v>9</v>
      </c>
      <c r="E181" s="146" t="s">
        <v>9</v>
      </c>
      <c r="F181" s="146" t="s">
        <v>9</v>
      </c>
      <c r="G181" s="146" t="s">
        <v>9</v>
      </c>
      <c r="H181" s="146" t="s">
        <v>9</v>
      </c>
      <c r="I181" s="146" t="s">
        <v>9</v>
      </c>
      <c r="J181" s="10"/>
      <c r="K181" s="234" t="s">
        <v>9</v>
      </c>
      <c r="M181" s="22" t="s">
        <v>205</v>
      </c>
      <c r="N181" s="145" t="s">
        <v>8</v>
      </c>
      <c r="O181" s="145" t="s">
        <v>8</v>
      </c>
      <c r="P181" s="145" t="s">
        <v>8</v>
      </c>
      <c r="Q181" s="145" t="s">
        <v>8</v>
      </c>
      <c r="R181" s="145" t="s">
        <v>8</v>
      </c>
      <c r="S181" s="145" t="s">
        <v>8</v>
      </c>
      <c r="T181" s="145" t="s">
        <v>8</v>
      </c>
      <c r="U181" s="10"/>
      <c r="V181" s="145" t="s">
        <v>8</v>
      </c>
      <c r="X181" s="22" t="s">
        <v>205</v>
      </c>
      <c r="Y181" s="149" t="s">
        <v>7</v>
      </c>
      <c r="Z181" s="149" t="s">
        <v>7</v>
      </c>
      <c r="AA181" s="149" t="s">
        <v>7</v>
      </c>
      <c r="AB181" s="149" t="s">
        <v>7</v>
      </c>
      <c r="AC181" s="149" t="s">
        <v>7</v>
      </c>
      <c r="AD181" s="149" t="s">
        <v>7</v>
      </c>
      <c r="AE181" s="144" t="s">
        <v>7</v>
      </c>
      <c r="AF181" s="10"/>
      <c r="AG181" s="144" t="s">
        <v>7</v>
      </c>
      <c r="AI181" s="22" t="s">
        <v>205</v>
      </c>
      <c r="AJ181" s="195" t="s">
        <v>6</v>
      </c>
      <c r="AK181" s="195" t="s">
        <v>6</v>
      </c>
      <c r="AL181" s="195" t="s">
        <v>6</v>
      </c>
      <c r="AM181" s="195" t="s">
        <v>6</v>
      </c>
      <c r="AN181" s="195" t="s">
        <v>6</v>
      </c>
      <c r="AO181" s="195" t="s">
        <v>6</v>
      </c>
      <c r="AP181" s="195" t="s">
        <v>6</v>
      </c>
      <c r="AQ181" s="10"/>
      <c r="AR181" s="195" t="s">
        <v>6</v>
      </c>
      <c r="AT181" s="22" t="s">
        <v>205</v>
      </c>
      <c r="AU181" s="197" t="s">
        <v>31</v>
      </c>
      <c r="AV181" s="197" t="s">
        <v>31</v>
      </c>
      <c r="AW181" s="197" t="s">
        <v>31</v>
      </c>
      <c r="AX181" s="197" t="s">
        <v>31</v>
      </c>
      <c r="AY181" s="197" t="s">
        <v>31</v>
      </c>
      <c r="AZ181" s="197" t="s">
        <v>31</v>
      </c>
      <c r="BA181" s="197" t="s">
        <v>31</v>
      </c>
      <c r="BB181" s="10"/>
      <c r="BC181" s="197" t="s">
        <v>31</v>
      </c>
      <c r="BE181" s="22" t="s">
        <v>205</v>
      </c>
      <c r="BF181" s="155" t="s">
        <v>134</v>
      </c>
      <c r="BG181" s="155" t="s">
        <v>134</v>
      </c>
      <c r="BH181" s="155" t="s">
        <v>134</v>
      </c>
      <c r="BI181" s="155" t="s">
        <v>134</v>
      </c>
      <c r="BJ181" s="155" t="s">
        <v>134</v>
      </c>
      <c r="BK181" s="155" t="s">
        <v>134</v>
      </c>
      <c r="BL181" s="155" t="s">
        <v>134</v>
      </c>
      <c r="BM181" s="10"/>
      <c r="BN181" s="155" t="s">
        <v>134</v>
      </c>
      <c r="BP181" s="22" t="s">
        <v>205</v>
      </c>
      <c r="BQ181" s="150" t="s">
        <v>4</v>
      </c>
      <c r="BR181" s="150" t="s">
        <v>4</v>
      </c>
      <c r="BS181" s="150" t="s">
        <v>4</v>
      </c>
      <c r="BT181" s="150" t="s">
        <v>4</v>
      </c>
      <c r="BU181" s="150" t="s">
        <v>4</v>
      </c>
      <c r="BV181" s="150" t="s">
        <v>4</v>
      </c>
      <c r="BW181" s="150" t="s">
        <v>4</v>
      </c>
      <c r="BX181" s="10"/>
      <c r="BY181" s="150" t="s">
        <v>4</v>
      </c>
      <c r="CA181" s="22" t="s">
        <v>205</v>
      </c>
      <c r="CB181" s="177" t="s">
        <v>3</v>
      </c>
      <c r="CC181" s="177" t="s">
        <v>3</v>
      </c>
      <c r="CD181" s="177" t="s">
        <v>3</v>
      </c>
      <c r="CE181" s="177" t="s">
        <v>3</v>
      </c>
      <c r="CF181" s="177" t="s">
        <v>3</v>
      </c>
      <c r="CG181" s="177" t="s">
        <v>3</v>
      </c>
      <c r="CH181" s="177" t="s">
        <v>3</v>
      </c>
      <c r="CI181" s="10"/>
      <c r="CJ181" s="177" t="s">
        <v>3</v>
      </c>
      <c r="FX181" s="22" t="s">
        <v>14</v>
      </c>
      <c r="FY181" s="146" t="s">
        <v>9</v>
      </c>
      <c r="FZ181" s="146" t="s">
        <v>9</v>
      </c>
      <c r="GA181" s="146" t="s">
        <v>9</v>
      </c>
      <c r="GB181" s="146" t="s">
        <v>9</v>
      </c>
      <c r="GC181" s="146" t="s">
        <v>9</v>
      </c>
      <c r="GD181" s="146" t="s">
        <v>9</v>
      </c>
      <c r="GE181" s="146" t="s">
        <v>9</v>
      </c>
      <c r="GF181" s="10"/>
      <c r="GG181" s="234" t="s">
        <v>9</v>
      </c>
      <c r="GI181" s="22" t="s">
        <v>14</v>
      </c>
      <c r="GJ181" s="145" t="s">
        <v>8</v>
      </c>
      <c r="GK181" s="145" t="s">
        <v>8</v>
      </c>
      <c r="GL181" s="145" t="s">
        <v>8</v>
      </c>
      <c r="GM181" s="145" t="s">
        <v>8</v>
      </c>
      <c r="GN181" s="145" t="s">
        <v>8</v>
      </c>
      <c r="GO181" s="145" t="s">
        <v>8</v>
      </c>
      <c r="GP181" s="145" t="s">
        <v>8</v>
      </c>
      <c r="GQ181" s="10"/>
      <c r="GR181" s="145" t="s">
        <v>8</v>
      </c>
      <c r="GT181" s="22" t="s">
        <v>14</v>
      </c>
      <c r="GU181" s="149" t="s">
        <v>7</v>
      </c>
      <c r="GV181" s="149" t="s">
        <v>7</v>
      </c>
      <c r="GW181" s="149" t="s">
        <v>7</v>
      </c>
      <c r="GX181" s="149" t="s">
        <v>7</v>
      </c>
      <c r="GY181" s="149" t="s">
        <v>7</v>
      </c>
      <c r="GZ181" s="149" t="s">
        <v>7</v>
      </c>
      <c r="HA181" s="144" t="s">
        <v>7</v>
      </c>
      <c r="HB181" s="10"/>
      <c r="HC181" s="144" t="s">
        <v>7</v>
      </c>
      <c r="HE181" s="22" t="s">
        <v>14</v>
      </c>
      <c r="HF181" s="195" t="s">
        <v>6</v>
      </c>
      <c r="HG181" s="195" t="s">
        <v>6</v>
      </c>
      <c r="HH181" s="195" t="s">
        <v>6</v>
      </c>
      <c r="HI181" s="195" t="s">
        <v>6</v>
      </c>
      <c r="HJ181" s="195" t="s">
        <v>6</v>
      </c>
      <c r="HK181" s="195" t="s">
        <v>6</v>
      </c>
      <c r="HL181" s="195" t="s">
        <v>6</v>
      </c>
      <c r="HM181" s="10"/>
      <c r="HN181" s="195" t="s">
        <v>6</v>
      </c>
      <c r="HP181" s="22" t="s">
        <v>14</v>
      </c>
      <c r="HQ181" s="197" t="s">
        <v>31</v>
      </c>
      <c r="HR181" s="197" t="s">
        <v>31</v>
      </c>
      <c r="HS181" s="197" t="s">
        <v>31</v>
      </c>
      <c r="HT181" s="197" t="s">
        <v>31</v>
      </c>
      <c r="HU181" s="197" t="s">
        <v>31</v>
      </c>
      <c r="HV181" s="197" t="s">
        <v>31</v>
      </c>
      <c r="HW181" s="197" t="s">
        <v>31</v>
      </c>
      <c r="HX181" s="10"/>
      <c r="HY181" s="197" t="s">
        <v>31</v>
      </c>
      <c r="IA181" s="22" t="s">
        <v>14</v>
      </c>
      <c r="IB181" s="155" t="s">
        <v>134</v>
      </c>
      <c r="IC181" s="155" t="s">
        <v>134</v>
      </c>
      <c r="ID181" s="155" t="s">
        <v>134</v>
      </c>
      <c r="IE181" s="155" t="s">
        <v>134</v>
      </c>
      <c r="IF181" s="155" t="s">
        <v>134</v>
      </c>
      <c r="IG181" s="155" t="s">
        <v>134</v>
      </c>
      <c r="IH181" s="155" t="s">
        <v>134</v>
      </c>
      <c r="II181" s="10"/>
      <c r="IJ181" s="155" t="s">
        <v>134</v>
      </c>
      <c r="IL181" s="22" t="s">
        <v>14</v>
      </c>
      <c r="IM181" s="150" t="s">
        <v>4</v>
      </c>
      <c r="IN181" s="150" t="s">
        <v>4</v>
      </c>
      <c r="IO181" s="150" t="s">
        <v>4</v>
      </c>
      <c r="IP181" s="150" t="s">
        <v>4</v>
      </c>
      <c r="IQ181" s="150" t="s">
        <v>4</v>
      </c>
      <c r="IR181" s="150" t="s">
        <v>4</v>
      </c>
      <c r="IS181" s="150" t="s">
        <v>4</v>
      </c>
      <c r="IT181" s="10"/>
      <c r="IU181" s="150" t="s">
        <v>4</v>
      </c>
      <c r="IW181" s="22" t="s">
        <v>14</v>
      </c>
      <c r="IX181" s="177" t="s">
        <v>3</v>
      </c>
      <c r="IY181" s="177" t="s">
        <v>3</v>
      </c>
      <c r="IZ181" s="177" t="s">
        <v>3</v>
      </c>
      <c r="JA181" s="177" t="s">
        <v>3</v>
      </c>
      <c r="JB181" s="177" t="s">
        <v>3</v>
      </c>
      <c r="JC181" s="177" t="s">
        <v>3</v>
      </c>
      <c r="JD181" s="177" t="s">
        <v>3</v>
      </c>
      <c r="JE181" s="10"/>
      <c r="JF181" s="177" t="s">
        <v>3</v>
      </c>
    </row>
    <row r="182" spans="2:266" ht="15.75" thickBot="1" x14ac:dyDescent="0.3">
      <c r="B182" s="11"/>
      <c r="C182" s="231">
        <v>15</v>
      </c>
      <c r="D182" s="231">
        <v>6</v>
      </c>
      <c r="E182" s="231">
        <v>15</v>
      </c>
      <c r="F182" s="143">
        <v>13</v>
      </c>
      <c r="G182" s="143">
        <v>30</v>
      </c>
      <c r="H182" s="143">
        <v>5</v>
      </c>
      <c r="I182" s="231">
        <v>0</v>
      </c>
      <c r="J182" s="240">
        <v>-230</v>
      </c>
      <c r="K182" s="237">
        <v>12</v>
      </c>
      <c r="M182" s="11"/>
      <c r="N182" s="143">
        <v>15</v>
      </c>
      <c r="O182" s="143">
        <v>8</v>
      </c>
      <c r="P182" s="231">
        <v>2</v>
      </c>
      <c r="Q182" s="143">
        <v>29</v>
      </c>
      <c r="R182" s="143">
        <v>107</v>
      </c>
      <c r="S182" s="143">
        <v>42</v>
      </c>
      <c r="T182" s="143">
        <v>20</v>
      </c>
      <c r="U182" s="240">
        <v>-308</v>
      </c>
      <c r="V182" s="143">
        <v>219</v>
      </c>
      <c r="X182" s="11"/>
      <c r="Y182" s="143">
        <v>6</v>
      </c>
      <c r="Z182" s="231">
        <v>8</v>
      </c>
      <c r="AA182" s="231">
        <v>14</v>
      </c>
      <c r="AB182" s="143">
        <v>22</v>
      </c>
      <c r="AC182" s="143">
        <v>104</v>
      </c>
      <c r="AD182" s="143">
        <v>30</v>
      </c>
      <c r="AE182" s="143">
        <v>7</v>
      </c>
      <c r="AF182" s="240">
        <v>145</v>
      </c>
      <c r="AG182" s="143">
        <v>147</v>
      </c>
      <c r="AI182" s="11"/>
      <c r="AJ182" s="143">
        <v>15</v>
      </c>
      <c r="AK182" s="143">
        <v>2</v>
      </c>
      <c r="AL182" s="143">
        <v>14</v>
      </c>
      <c r="AM182" s="143">
        <v>30</v>
      </c>
      <c r="AN182" s="143">
        <v>40</v>
      </c>
      <c r="AO182" s="143">
        <v>14</v>
      </c>
      <c r="AP182" s="143">
        <v>11</v>
      </c>
      <c r="AQ182" s="240">
        <v>-402</v>
      </c>
      <c r="AR182" s="143">
        <v>126</v>
      </c>
      <c r="AT182" s="11"/>
      <c r="AU182" s="231">
        <v>13</v>
      </c>
      <c r="AV182" s="231">
        <v>29</v>
      </c>
      <c r="AW182" s="231">
        <v>22</v>
      </c>
      <c r="AX182" s="231">
        <v>30</v>
      </c>
      <c r="AY182" s="143">
        <v>25</v>
      </c>
      <c r="AZ182" s="231">
        <v>2</v>
      </c>
      <c r="BA182" s="231">
        <v>9</v>
      </c>
      <c r="BB182" s="240">
        <v>-50</v>
      </c>
      <c r="BC182" s="231">
        <v>80</v>
      </c>
      <c r="BE182" s="11"/>
      <c r="BF182" s="231">
        <v>30</v>
      </c>
      <c r="BG182" s="231">
        <v>107</v>
      </c>
      <c r="BH182" s="231">
        <v>104</v>
      </c>
      <c r="BI182" s="231">
        <v>40</v>
      </c>
      <c r="BJ182" s="231">
        <v>25</v>
      </c>
      <c r="BK182" s="231">
        <v>42</v>
      </c>
      <c r="BL182" s="231">
        <v>44</v>
      </c>
      <c r="BM182" s="240">
        <v>637</v>
      </c>
      <c r="BN182" s="231">
        <v>392</v>
      </c>
      <c r="BP182" s="11"/>
      <c r="BQ182" s="231">
        <v>5</v>
      </c>
      <c r="BR182" s="231">
        <v>42</v>
      </c>
      <c r="BS182" s="231">
        <v>30</v>
      </c>
      <c r="BT182" s="231">
        <v>14</v>
      </c>
      <c r="BU182" s="143">
        <v>2</v>
      </c>
      <c r="BV182" s="143">
        <v>42</v>
      </c>
      <c r="BW182" s="231">
        <v>8</v>
      </c>
      <c r="BX182" s="240">
        <v>111</v>
      </c>
      <c r="BY182" s="231">
        <v>55</v>
      </c>
      <c r="CA182" s="11"/>
      <c r="CB182" s="143">
        <v>0</v>
      </c>
      <c r="CC182" s="231">
        <v>20</v>
      </c>
      <c r="CD182" s="231">
        <v>7</v>
      </c>
      <c r="CE182" s="231">
        <v>11</v>
      </c>
      <c r="CF182" s="143">
        <v>44</v>
      </c>
      <c r="CG182" s="143">
        <v>8</v>
      </c>
      <c r="CH182" s="143">
        <v>9</v>
      </c>
      <c r="CI182" s="240">
        <v>97</v>
      </c>
      <c r="CJ182" s="143">
        <v>23</v>
      </c>
      <c r="FV182" t="s">
        <v>0</v>
      </c>
      <c r="FX182" s="11"/>
      <c r="FY182" s="229"/>
      <c r="FZ182" s="229"/>
      <c r="GA182" s="229"/>
      <c r="GB182" s="229"/>
      <c r="GC182" s="229"/>
      <c r="GD182" s="229"/>
      <c r="GE182" s="229"/>
      <c r="GF182" s="240"/>
      <c r="GG182" s="236"/>
      <c r="GI182" s="11"/>
      <c r="GJ182" s="229"/>
      <c r="GK182" s="229"/>
      <c r="GL182" s="229"/>
      <c r="GM182" s="229"/>
      <c r="GN182" s="229"/>
      <c r="GO182" s="229"/>
      <c r="GP182" s="229"/>
      <c r="GQ182" s="240"/>
      <c r="GR182" s="229"/>
      <c r="GT182" s="11"/>
      <c r="GU182" s="229"/>
      <c r="GV182" s="229"/>
      <c r="GW182" s="229"/>
      <c r="GX182" s="229"/>
      <c r="GY182" s="229"/>
      <c r="GZ182" s="229"/>
      <c r="HA182" s="229"/>
      <c r="HB182" s="240"/>
      <c r="HC182" s="229"/>
      <c r="HE182" s="11"/>
      <c r="HF182" s="229"/>
      <c r="HG182" s="229"/>
      <c r="HH182" s="229"/>
      <c r="HI182" s="229"/>
      <c r="HJ182" s="229"/>
      <c r="HK182" s="229"/>
      <c r="HL182" s="229"/>
      <c r="HM182" s="240"/>
      <c r="HN182" s="229"/>
      <c r="HP182" s="11" t="s">
        <v>0</v>
      </c>
      <c r="HQ182" s="229"/>
      <c r="HR182" s="229"/>
      <c r="HS182" s="229"/>
      <c r="HT182" s="229"/>
      <c r="HU182" s="229"/>
      <c r="HV182" s="229"/>
      <c r="HW182" s="229"/>
      <c r="HX182" s="240"/>
      <c r="HY182" s="229"/>
      <c r="IA182" s="11"/>
      <c r="IB182" s="229"/>
      <c r="IC182" s="229"/>
      <c r="ID182" s="229"/>
      <c r="IE182" s="229"/>
      <c r="IF182" s="229"/>
      <c r="IG182" s="229"/>
      <c r="IH182" s="229"/>
      <c r="II182" s="240"/>
      <c r="IJ182" s="229"/>
      <c r="IL182" s="11"/>
      <c r="IM182" s="229"/>
      <c r="IN182" s="229"/>
      <c r="IO182" s="229"/>
      <c r="IP182" s="229"/>
      <c r="IQ182" s="229"/>
      <c r="IR182" s="229"/>
      <c r="IS182" s="229"/>
      <c r="IT182" s="240"/>
      <c r="IU182" s="229"/>
      <c r="IW182" s="11"/>
      <c r="IX182" s="229"/>
      <c r="IY182" s="229"/>
      <c r="IZ182" s="229"/>
      <c r="JA182" s="229"/>
      <c r="JB182" s="229"/>
      <c r="JC182" s="229"/>
      <c r="JD182" s="229"/>
      <c r="JE182" s="240"/>
      <c r="JF182" s="229"/>
    </row>
    <row r="183" spans="2:266" ht="15.75" thickBot="1" x14ac:dyDescent="0.3">
      <c r="B183" s="11"/>
      <c r="C183" s="10"/>
      <c r="D183" s="10"/>
      <c r="E183" s="10"/>
      <c r="F183" s="10"/>
      <c r="G183" s="10"/>
      <c r="H183" s="10"/>
      <c r="I183" s="10"/>
      <c r="J183" s="10" t="s">
        <v>0</v>
      </c>
      <c r="K183" s="9"/>
      <c r="M183" s="11"/>
      <c r="N183" s="10"/>
      <c r="O183" s="10"/>
      <c r="P183" s="10"/>
      <c r="Q183" s="10" t="s">
        <v>0</v>
      </c>
      <c r="R183" s="10"/>
      <c r="S183" s="10"/>
      <c r="T183" s="10"/>
      <c r="U183" s="10" t="s">
        <v>0</v>
      </c>
      <c r="V183" s="9"/>
      <c r="X183" s="11"/>
      <c r="Y183" s="10"/>
      <c r="Z183" s="10"/>
      <c r="AA183" s="10"/>
      <c r="AB183" s="10"/>
      <c r="AC183" s="10"/>
      <c r="AD183" s="10"/>
      <c r="AE183" s="10"/>
      <c r="AF183" s="10" t="s">
        <v>0</v>
      </c>
      <c r="AG183" s="9"/>
      <c r="AI183" s="11"/>
      <c r="AJ183" s="10"/>
      <c r="AK183" s="10"/>
      <c r="AL183" s="10"/>
      <c r="AM183" s="10"/>
      <c r="AN183" s="10"/>
      <c r="AO183" s="10"/>
      <c r="AP183" s="10"/>
      <c r="AQ183" s="10" t="s">
        <v>0</v>
      </c>
      <c r="AR183" s="9"/>
      <c r="AT183" s="11"/>
      <c r="AU183" s="10"/>
      <c r="AV183" s="10"/>
      <c r="AW183" s="10"/>
      <c r="AX183" s="10"/>
      <c r="AY183" s="10"/>
      <c r="AZ183" s="10"/>
      <c r="BA183" s="10"/>
      <c r="BB183" s="10" t="s">
        <v>0</v>
      </c>
      <c r="BC183" s="9"/>
      <c r="BE183" s="11"/>
      <c r="BF183" s="10"/>
      <c r="BG183" s="10"/>
      <c r="BH183" s="10"/>
      <c r="BI183" s="10"/>
      <c r="BJ183" s="10"/>
      <c r="BK183" s="10"/>
      <c r="BL183" s="10"/>
      <c r="BM183" s="10" t="s">
        <v>0</v>
      </c>
      <c r="BN183" s="9"/>
      <c r="BP183" s="11"/>
      <c r="BQ183" s="10"/>
      <c r="BR183" s="10"/>
      <c r="BS183" s="10"/>
      <c r="BT183" s="10"/>
      <c r="BU183" s="10"/>
      <c r="BV183" s="10"/>
      <c r="BW183" s="10"/>
      <c r="BX183" s="10" t="s">
        <v>0</v>
      </c>
      <c r="BY183" s="9"/>
      <c r="CA183" s="11"/>
      <c r="CB183" s="10" t="s">
        <v>0</v>
      </c>
      <c r="CC183" s="10"/>
      <c r="CD183" s="10"/>
      <c r="CE183" s="10"/>
      <c r="CF183" s="10"/>
      <c r="CG183" s="10"/>
      <c r="CH183" s="10"/>
      <c r="CI183" s="10" t="s">
        <v>0</v>
      </c>
      <c r="CJ183" s="9"/>
      <c r="FX183" s="11"/>
      <c r="FY183" s="10"/>
      <c r="FZ183" s="10"/>
      <c r="GA183" s="10"/>
      <c r="GB183" s="10"/>
      <c r="GC183" s="10"/>
      <c r="GD183" s="10"/>
      <c r="GE183" s="10"/>
      <c r="GF183" s="10" t="s">
        <v>0</v>
      </c>
      <c r="GG183" s="9"/>
      <c r="GI183" s="11"/>
      <c r="GJ183" s="10"/>
      <c r="GK183" s="10"/>
      <c r="GL183" s="10"/>
      <c r="GM183" s="10" t="s">
        <v>0</v>
      </c>
      <c r="GN183" s="10"/>
      <c r="GO183" s="10"/>
      <c r="GP183" s="10"/>
      <c r="GQ183" s="10" t="s">
        <v>0</v>
      </c>
      <c r="GR183" s="9"/>
      <c r="GT183" s="11"/>
      <c r="GU183" s="10"/>
      <c r="GV183" s="10"/>
      <c r="GW183" s="10"/>
      <c r="GX183" s="10"/>
      <c r="GY183" s="10"/>
      <c r="GZ183" s="10"/>
      <c r="HA183" s="10"/>
      <c r="HB183" s="10" t="s">
        <v>0</v>
      </c>
      <c r="HC183" s="9"/>
      <c r="HE183" s="11"/>
      <c r="HF183" s="10"/>
      <c r="HG183" s="10"/>
      <c r="HH183" s="10"/>
      <c r="HI183" s="10"/>
      <c r="HJ183" s="10"/>
      <c r="HK183" s="10"/>
      <c r="HL183" s="10"/>
      <c r="HM183" s="10" t="s">
        <v>0</v>
      </c>
      <c r="HN183" s="9"/>
      <c r="HP183" s="11"/>
      <c r="HQ183" s="10"/>
      <c r="HR183" s="10"/>
      <c r="HS183" s="10"/>
      <c r="HT183" s="10"/>
      <c r="HU183" s="10"/>
      <c r="HV183" s="10"/>
      <c r="HW183" s="10"/>
      <c r="HX183" s="10" t="s">
        <v>0</v>
      </c>
      <c r="HY183" s="9"/>
      <c r="IA183" s="11"/>
      <c r="IB183" s="10"/>
      <c r="IC183" s="10"/>
      <c r="ID183" s="10"/>
      <c r="IE183" s="10"/>
      <c r="IF183" s="10"/>
      <c r="IG183" s="10"/>
      <c r="IH183" s="10"/>
      <c r="II183" s="10" t="s">
        <v>0</v>
      </c>
      <c r="IJ183" s="9"/>
      <c r="IL183" s="11"/>
      <c r="IM183" s="10"/>
      <c r="IN183" s="10"/>
      <c r="IO183" s="10"/>
      <c r="IP183" s="10"/>
      <c r="IQ183" s="10"/>
      <c r="IR183" s="10"/>
      <c r="IS183" s="10"/>
      <c r="IT183" s="10" t="s">
        <v>0</v>
      </c>
      <c r="IU183" s="9"/>
      <c r="IW183" s="11"/>
      <c r="IX183" s="10" t="s">
        <v>0</v>
      </c>
      <c r="IY183" s="10"/>
      <c r="IZ183" s="10"/>
      <c r="JA183" s="10"/>
      <c r="JB183" s="10"/>
      <c r="JC183" s="10"/>
      <c r="JD183" s="10"/>
      <c r="JE183" s="10" t="s">
        <v>0</v>
      </c>
      <c r="JF183" s="9"/>
    </row>
    <row r="184" spans="2:266" ht="15.75" thickBot="1" x14ac:dyDescent="0.3">
      <c r="B184" s="11"/>
      <c r="C184" s="27" t="s">
        <v>8</v>
      </c>
      <c r="D184" s="19" t="s">
        <v>7</v>
      </c>
      <c r="E184" s="18" t="s">
        <v>6</v>
      </c>
      <c r="F184" s="199" t="s">
        <v>31</v>
      </c>
      <c r="G184" s="17" t="s">
        <v>5</v>
      </c>
      <c r="H184" s="16" t="s">
        <v>4</v>
      </c>
      <c r="I184" s="14" t="s">
        <v>3</v>
      </c>
      <c r="J184" s="10"/>
      <c r="K184" s="228" t="s">
        <v>145</v>
      </c>
      <c r="M184" s="11"/>
      <c r="N184" s="21" t="s">
        <v>9</v>
      </c>
      <c r="O184" s="19" t="s">
        <v>7</v>
      </c>
      <c r="P184" s="18" t="s">
        <v>6</v>
      </c>
      <c r="Q184" s="199" t="s">
        <v>31</v>
      </c>
      <c r="R184" s="17" t="s">
        <v>5</v>
      </c>
      <c r="S184" s="16" t="s">
        <v>4</v>
      </c>
      <c r="T184" s="14" t="s">
        <v>3</v>
      </c>
      <c r="U184" s="10"/>
      <c r="V184" s="228" t="s">
        <v>204</v>
      </c>
      <c r="X184" s="11"/>
      <c r="Y184" s="21" t="s">
        <v>9</v>
      </c>
      <c r="Z184" s="27" t="s">
        <v>8</v>
      </c>
      <c r="AA184" s="18" t="s">
        <v>6</v>
      </c>
      <c r="AB184" s="199" t="s">
        <v>31</v>
      </c>
      <c r="AC184" s="17" t="s">
        <v>5</v>
      </c>
      <c r="AD184" s="16" t="s">
        <v>4</v>
      </c>
      <c r="AE184" s="14" t="s">
        <v>3</v>
      </c>
      <c r="AF184" s="10"/>
      <c r="AG184" s="228" t="s">
        <v>148</v>
      </c>
      <c r="AI184" s="11"/>
      <c r="AJ184" s="21" t="s">
        <v>9</v>
      </c>
      <c r="AK184" s="27" t="s">
        <v>8</v>
      </c>
      <c r="AL184" s="19" t="s">
        <v>7</v>
      </c>
      <c r="AM184" s="199" t="s">
        <v>31</v>
      </c>
      <c r="AN184" s="17" t="s">
        <v>5</v>
      </c>
      <c r="AO184" s="16" t="s">
        <v>4</v>
      </c>
      <c r="AP184" s="14" t="s">
        <v>3</v>
      </c>
      <c r="AQ184" s="10"/>
      <c r="AR184" s="228" t="s">
        <v>151</v>
      </c>
      <c r="AT184" s="11"/>
      <c r="AU184" s="21" t="s">
        <v>9</v>
      </c>
      <c r="AV184" s="27" t="s">
        <v>8</v>
      </c>
      <c r="AW184" s="19" t="s">
        <v>7</v>
      </c>
      <c r="AX184" s="18" t="s">
        <v>6</v>
      </c>
      <c r="AY184" s="17" t="s">
        <v>5</v>
      </c>
      <c r="AZ184" s="16" t="s">
        <v>4</v>
      </c>
      <c r="BA184" s="14" t="s">
        <v>3</v>
      </c>
      <c r="BB184" s="10"/>
      <c r="BC184" s="228" t="s">
        <v>149</v>
      </c>
      <c r="BD184" t="s">
        <v>0</v>
      </c>
      <c r="BE184" s="11"/>
      <c r="BF184" s="21" t="s">
        <v>9</v>
      </c>
      <c r="BG184" s="27" t="s">
        <v>8</v>
      </c>
      <c r="BH184" s="19" t="s">
        <v>7</v>
      </c>
      <c r="BI184" s="18" t="s">
        <v>6</v>
      </c>
      <c r="BJ184" s="199" t="s">
        <v>31</v>
      </c>
      <c r="BK184" s="16" t="s">
        <v>4</v>
      </c>
      <c r="BL184" s="14" t="s">
        <v>3</v>
      </c>
      <c r="BM184" s="10"/>
      <c r="BN184" s="228" t="s">
        <v>151</v>
      </c>
      <c r="BP184" s="11"/>
      <c r="BQ184" s="21" t="s">
        <v>9</v>
      </c>
      <c r="BR184" s="27" t="s">
        <v>8</v>
      </c>
      <c r="BS184" s="19" t="s">
        <v>7</v>
      </c>
      <c r="BT184" s="18" t="s">
        <v>6</v>
      </c>
      <c r="BU184" s="199" t="s">
        <v>31</v>
      </c>
      <c r="BV184" s="17" t="s">
        <v>5</v>
      </c>
      <c r="BW184" s="14" t="s">
        <v>3</v>
      </c>
      <c r="BX184" s="10"/>
      <c r="BY184" s="228" t="s">
        <v>148</v>
      </c>
      <c r="CA184" s="11"/>
      <c r="CB184" s="21" t="s">
        <v>9</v>
      </c>
      <c r="CC184" s="27" t="s">
        <v>8</v>
      </c>
      <c r="CD184" s="19" t="s">
        <v>7</v>
      </c>
      <c r="CE184" s="18" t="s">
        <v>6</v>
      </c>
      <c r="CF184" s="17" t="s">
        <v>5</v>
      </c>
      <c r="CG184" s="16" t="s">
        <v>4</v>
      </c>
      <c r="CH184" s="199" t="s">
        <v>31</v>
      </c>
      <c r="CI184" s="10"/>
      <c r="CJ184" s="228" t="s">
        <v>145</v>
      </c>
      <c r="FX184" s="11"/>
      <c r="FY184" s="27" t="s">
        <v>8</v>
      </c>
      <c r="FZ184" s="19" t="s">
        <v>7</v>
      </c>
      <c r="GA184" s="18" t="s">
        <v>6</v>
      </c>
      <c r="GB184" s="199" t="s">
        <v>31</v>
      </c>
      <c r="GC184" s="17" t="s">
        <v>5</v>
      </c>
      <c r="GD184" s="16" t="s">
        <v>4</v>
      </c>
      <c r="GE184" s="14" t="s">
        <v>3</v>
      </c>
      <c r="GF184" s="10"/>
      <c r="GG184" s="248"/>
      <c r="GI184" s="11"/>
      <c r="GJ184" s="21" t="s">
        <v>9</v>
      </c>
      <c r="GK184" s="19" t="s">
        <v>7</v>
      </c>
      <c r="GL184" s="18" t="s">
        <v>6</v>
      </c>
      <c r="GM184" s="199" t="s">
        <v>31</v>
      </c>
      <c r="GN184" s="17" t="s">
        <v>5</v>
      </c>
      <c r="GO184" s="16" t="s">
        <v>4</v>
      </c>
      <c r="GP184" s="14" t="s">
        <v>3</v>
      </c>
      <c r="GQ184" s="10"/>
      <c r="GR184" s="248"/>
      <c r="GT184" s="11"/>
      <c r="GU184" s="21" t="s">
        <v>9</v>
      </c>
      <c r="GV184" s="27" t="s">
        <v>8</v>
      </c>
      <c r="GW184" s="18" t="s">
        <v>6</v>
      </c>
      <c r="GX184" s="199" t="s">
        <v>31</v>
      </c>
      <c r="GY184" s="17" t="s">
        <v>5</v>
      </c>
      <c r="GZ184" s="16" t="s">
        <v>4</v>
      </c>
      <c r="HA184" s="14" t="s">
        <v>3</v>
      </c>
      <c r="HB184" s="10"/>
      <c r="HC184" s="248"/>
      <c r="HE184" s="11"/>
      <c r="HF184" s="21" t="s">
        <v>9</v>
      </c>
      <c r="HG184" s="27" t="s">
        <v>8</v>
      </c>
      <c r="HH184" s="19" t="s">
        <v>7</v>
      </c>
      <c r="HI184" s="199" t="s">
        <v>31</v>
      </c>
      <c r="HJ184" s="17" t="s">
        <v>5</v>
      </c>
      <c r="HK184" s="16" t="s">
        <v>4</v>
      </c>
      <c r="HL184" s="14" t="s">
        <v>3</v>
      </c>
      <c r="HM184" s="10"/>
      <c r="HN184" s="248"/>
      <c r="HP184" s="11"/>
      <c r="HQ184" s="21" t="s">
        <v>9</v>
      </c>
      <c r="HR184" s="27" t="s">
        <v>8</v>
      </c>
      <c r="HS184" s="19" t="s">
        <v>7</v>
      </c>
      <c r="HT184" s="18" t="s">
        <v>6</v>
      </c>
      <c r="HU184" s="17" t="s">
        <v>5</v>
      </c>
      <c r="HV184" s="16" t="s">
        <v>4</v>
      </c>
      <c r="HW184" s="14" t="s">
        <v>3</v>
      </c>
      <c r="HX184" s="10"/>
      <c r="HY184" s="248"/>
      <c r="IA184" s="11"/>
      <c r="IB184" s="21" t="s">
        <v>9</v>
      </c>
      <c r="IC184" s="27" t="s">
        <v>8</v>
      </c>
      <c r="ID184" s="19" t="s">
        <v>7</v>
      </c>
      <c r="IE184" s="18" t="s">
        <v>6</v>
      </c>
      <c r="IF184" s="199" t="s">
        <v>31</v>
      </c>
      <c r="IG184" s="16" t="s">
        <v>4</v>
      </c>
      <c r="IH184" s="14" t="s">
        <v>3</v>
      </c>
      <c r="II184" s="10"/>
      <c r="IJ184" s="248"/>
      <c r="IL184" s="11"/>
      <c r="IM184" s="21" t="s">
        <v>9</v>
      </c>
      <c r="IN184" s="27" t="s">
        <v>8</v>
      </c>
      <c r="IO184" s="19" t="s">
        <v>7</v>
      </c>
      <c r="IP184" s="18" t="s">
        <v>6</v>
      </c>
      <c r="IQ184" s="199" t="s">
        <v>31</v>
      </c>
      <c r="IR184" s="17" t="s">
        <v>5</v>
      </c>
      <c r="IS184" s="14" t="s">
        <v>3</v>
      </c>
      <c r="IT184" s="10"/>
      <c r="IU184" s="248"/>
      <c r="IW184" s="11"/>
      <c r="IX184" s="21" t="s">
        <v>9</v>
      </c>
      <c r="IY184" s="27" t="s">
        <v>8</v>
      </c>
      <c r="IZ184" s="19" t="s">
        <v>7</v>
      </c>
      <c r="JA184" s="18" t="s">
        <v>6</v>
      </c>
      <c r="JB184" s="17" t="s">
        <v>5</v>
      </c>
      <c r="JC184" s="16" t="s">
        <v>4</v>
      </c>
      <c r="JD184" s="199" t="s">
        <v>31</v>
      </c>
      <c r="JE184" s="10"/>
      <c r="JF184" s="248"/>
    </row>
    <row r="185" spans="2:266" ht="15.75" thickBot="1" x14ac:dyDescent="0.3">
      <c r="B185" s="22" t="s">
        <v>206</v>
      </c>
      <c r="C185" s="146" t="s">
        <v>9</v>
      </c>
      <c r="D185" s="146" t="s">
        <v>9</v>
      </c>
      <c r="E185" s="146" t="s">
        <v>9</v>
      </c>
      <c r="F185" s="146" t="s">
        <v>9</v>
      </c>
      <c r="G185" s="146" t="s">
        <v>9</v>
      </c>
      <c r="H185" s="146" t="s">
        <v>9</v>
      </c>
      <c r="I185" s="146" t="s">
        <v>9</v>
      </c>
      <c r="J185" s="10"/>
      <c r="K185" s="234" t="s">
        <v>9</v>
      </c>
      <c r="M185" s="22" t="s">
        <v>206</v>
      </c>
      <c r="N185" s="145" t="s">
        <v>8</v>
      </c>
      <c r="O185" s="145" t="s">
        <v>8</v>
      </c>
      <c r="P185" s="145" t="s">
        <v>8</v>
      </c>
      <c r="Q185" s="145" t="s">
        <v>8</v>
      </c>
      <c r="R185" s="145" t="s">
        <v>8</v>
      </c>
      <c r="S185" s="145" t="s">
        <v>8</v>
      </c>
      <c r="T185" s="145" t="s">
        <v>8</v>
      </c>
      <c r="U185" s="10"/>
      <c r="V185" s="145" t="s">
        <v>8</v>
      </c>
      <c r="X185" s="22" t="s">
        <v>206</v>
      </c>
      <c r="Y185" s="149" t="s">
        <v>7</v>
      </c>
      <c r="Z185" s="149" t="s">
        <v>7</v>
      </c>
      <c r="AA185" s="149" t="s">
        <v>7</v>
      </c>
      <c r="AB185" s="149" t="s">
        <v>7</v>
      </c>
      <c r="AC185" s="149" t="s">
        <v>7</v>
      </c>
      <c r="AD185" s="149" t="s">
        <v>7</v>
      </c>
      <c r="AE185" s="144" t="s">
        <v>7</v>
      </c>
      <c r="AF185" s="10"/>
      <c r="AG185" s="144" t="s">
        <v>7</v>
      </c>
      <c r="AI185" s="22" t="s">
        <v>206</v>
      </c>
      <c r="AJ185" s="195" t="s">
        <v>6</v>
      </c>
      <c r="AK185" s="195" t="s">
        <v>6</v>
      </c>
      <c r="AL185" s="195" t="s">
        <v>6</v>
      </c>
      <c r="AM185" s="195" t="s">
        <v>6</v>
      </c>
      <c r="AN185" s="195" t="s">
        <v>6</v>
      </c>
      <c r="AO185" s="195" t="s">
        <v>6</v>
      </c>
      <c r="AP185" s="195" t="s">
        <v>6</v>
      </c>
      <c r="AQ185" s="10"/>
      <c r="AR185" s="195" t="s">
        <v>6</v>
      </c>
      <c r="AT185" s="22" t="s">
        <v>206</v>
      </c>
      <c r="AU185" s="197" t="s">
        <v>31</v>
      </c>
      <c r="AV185" s="197" t="s">
        <v>31</v>
      </c>
      <c r="AW185" s="197" t="s">
        <v>31</v>
      </c>
      <c r="AX185" s="197" t="s">
        <v>31</v>
      </c>
      <c r="AY185" s="197" t="s">
        <v>31</v>
      </c>
      <c r="AZ185" s="197" t="s">
        <v>31</v>
      </c>
      <c r="BA185" s="197" t="s">
        <v>31</v>
      </c>
      <c r="BB185" s="10"/>
      <c r="BC185" s="197" t="s">
        <v>31</v>
      </c>
      <c r="BE185" s="22" t="s">
        <v>206</v>
      </c>
      <c r="BF185" s="155" t="s">
        <v>134</v>
      </c>
      <c r="BG185" s="155" t="s">
        <v>134</v>
      </c>
      <c r="BH185" s="155" t="s">
        <v>134</v>
      </c>
      <c r="BI185" s="155" t="s">
        <v>134</v>
      </c>
      <c r="BJ185" s="155" t="s">
        <v>134</v>
      </c>
      <c r="BK185" s="155" t="s">
        <v>134</v>
      </c>
      <c r="BL185" s="155" t="s">
        <v>134</v>
      </c>
      <c r="BM185" s="10"/>
      <c r="BN185" s="155" t="s">
        <v>134</v>
      </c>
      <c r="BP185" s="22" t="s">
        <v>206</v>
      </c>
      <c r="BQ185" s="150" t="s">
        <v>4</v>
      </c>
      <c r="BR185" s="150" t="s">
        <v>4</v>
      </c>
      <c r="BS185" s="150" t="s">
        <v>4</v>
      </c>
      <c r="BT185" s="150" t="s">
        <v>4</v>
      </c>
      <c r="BU185" s="150" t="s">
        <v>4</v>
      </c>
      <c r="BV185" s="150" t="s">
        <v>4</v>
      </c>
      <c r="BW185" s="150" t="s">
        <v>4</v>
      </c>
      <c r="BX185" s="10"/>
      <c r="BY185" s="150" t="s">
        <v>4</v>
      </c>
      <c r="CA185" s="22" t="s">
        <v>206</v>
      </c>
      <c r="CB185" s="177" t="s">
        <v>3</v>
      </c>
      <c r="CC185" s="177" t="s">
        <v>3</v>
      </c>
      <c r="CD185" s="177" t="s">
        <v>3</v>
      </c>
      <c r="CE185" s="177" t="s">
        <v>3</v>
      </c>
      <c r="CF185" s="177" t="s">
        <v>3</v>
      </c>
      <c r="CG185" s="177" t="s">
        <v>3</v>
      </c>
      <c r="CH185" s="177" t="s">
        <v>3</v>
      </c>
      <c r="CI185" s="10"/>
      <c r="CJ185" s="177" t="s">
        <v>3</v>
      </c>
      <c r="FX185" s="22" t="s">
        <v>13</v>
      </c>
      <c r="FY185" s="146" t="s">
        <v>9</v>
      </c>
      <c r="FZ185" s="146" t="s">
        <v>9</v>
      </c>
      <c r="GA185" s="146" t="s">
        <v>9</v>
      </c>
      <c r="GB185" s="146" t="s">
        <v>9</v>
      </c>
      <c r="GC185" s="146" t="s">
        <v>9</v>
      </c>
      <c r="GD185" s="146" t="s">
        <v>9</v>
      </c>
      <c r="GE185" s="146" t="s">
        <v>9</v>
      </c>
      <c r="GF185" s="10"/>
      <c r="GG185" s="234" t="s">
        <v>9</v>
      </c>
      <c r="GI185" s="22" t="s">
        <v>13</v>
      </c>
      <c r="GJ185" s="145" t="s">
        <v>8</v>
      </c>
      <c r="GK185" s="145" t="s">
        <v>8</v>
      </c>
      <c r="GL185" s="145" t="s">
        <v>8</v>
      </c>
      <c r="GM185" s="145" t="s">
        <v>8</v>
      </c>
      <c r="GN185" s="145" t="s">
        <v>8</v>
      </c>
      <c r="GO185" s="145" t="s">
        <v>8</v>
      </c>
      <c r="GP185" s="145" t="s">
        <v>8</v>
      </c>
      <c r="GQ185" s="10"/>
      <c r="GR185" s="145" t="s">
        <v>8</v>
      </c>
      <c r="GT185" s="22" t="s">
        <v>13</v>
      </c>
      <c r="GU185" s="149" t="s">
        <v>7</v>
      </c>
      <c r="GV185" s="149" t="s">
        <v>7</v>
      </c>
      <c r="GW185" s="149" t="s">
        <v>7</v>
      </c>
      <c r="GX185" s="149" t="s">
        <v>7</v>
      </c>
      <c r="GY185" s="149" t="s">
        <v>7</v>
      </c>
      <c r="GZ185" s="149" t="s">
        <v>7</v>
      </c>
      <c r="HA185" s="144" t="s">
        <v>7</v>
      </c>
      <c r="HB185" s="10"/>
      <c r="HC185" s="144" t="s">
        <v>7</v>
      </c>
      <c r="HE185" s="22" t="s">
        <v>13</v>
      </c>
      <c r="HF185" s="195" t="s">
        <v>6</v>
      </c>
      <c r="HG185" s="195" t="s">
        <v>6</v>
      </c>
      <c r="HH185" s="195" t="s">
        <v>6</v>
      </c>
      <c r="HI185" s="195" t="s">
        <v>6</v>
      </c>
      <c r="HJ185" s="195" t="s">
        <v>6</v>
      </c>
      <c r="HK185" s="195" t="s">
        <v>6</v>
      </c>
      <c r="HL185" s="195" t="s">
        <v>6</v>
      </c>
      <c r="HM185" s="10"/>
      <c r="HN185" s="195" t="s">
        <v>6</v>
      </c>
      <c r="HP185" s="22" t="s">
        <v>13</v>
      </c>
      <c r="HQ185" s="197" t="s">
        <v>31</v>
      </c>
      <c r="HR185" s="197" t="s">
        <v>31</v>
      </c>
      <c r="HS185" s="197" t="s">
        <v>31</v>
      </c>
      <c r="HT185" s="197" t="s">
        <v>31</v>
      </c>
      <c r="HU185" s="197" t="s">
        <v>31</v>
      </c>
      <c r="HV185" s="197" t="s">
        <v>31</v>
      </c>
      <c r="HW185" s="197" t="s">
        <v>31</v>
      </c>
      <c r="HX185" s="10"/>
      <c r="HY185" s="197" t="s">
        <v>31</v>
      </c>
      <c r="IA185" s="22" t="s">
        <v>13</v>
      </c>
      <c r="IB185" s="155" t="s">
        <v>134</v>
      </c>
      <c r="IC185" s="155" t="s">
        <v>134</v>
      </c>
      <c r="ID185" s="155" t="s">
        <v>134</v>
      </c>
      <c r="IE185" s="155" t="s">
        <v>134</v>
      </c>
      <c r="IF185" s="155" t="s">
        <v>134</v>
      </c>
      <c r="IG185" s="155" t="s">
        <v>134</v>
      </c>
      <c r="IH185" s="155" t="s">
        <v>134</v>
      </c>
      <c r="II185" s="10"/>
      <c r="IJ185" s="155" t="s">
        <v>134</v>
      </c>
      <c r="IL185" s="22" t="s">
        <v>13</v>
      </c>
      <c r="IM185" s="150" t="s">
        <v>4</v>
      </c>
      <c r="IN185" s="150" t="s">
        <v>4</v>
      </c>
      <c r="IO185" s="150" t="s">
        <v>4</v>
      </c>
      <c r="IP185" s="150" t="s">
        <v>4</v>
      </c>
      <c r="IQ185" s="150" t="s">
        <v>4</v>
      </c>
      <c r="IR185" s="150" t="s">
        <v>4</v>
      </c>
      <c r="IS185" s="150" t="s">
        <v>4</v>
      </c>
      <c r="IT185" s="10"/>
      <c r="IU185" s="150" t="s">
        <v>4</v>
      </c>
      <c r="IW185" s="22" t="s">
        <v>13</v>
      </c>
      <c r="IX185" s="177" t="s">
        <v>3</v>
      </c>
      <c r="IY185" s="177" t="s">
        <v>3</v>
      </c>
      <c r="IZ185" s="177" t="s">
        <v>3</v>
      </c>
      <c r="JA185" s="177" t="s">
        <v>3</v>
      </c>
      <c r="JB185" s="177" t="s">
        <v>3</v>
      </c>
      <c r="JC185" s="177" t="s">
        <v>3</v>
      </c>
      <c r="JD185" s="177" t="s">
        <v>3</v>
      </c>
      <c r="JE185" s="10"/>
      <c r="JF185" s="177" t="s">
        <v>3</v>
      </c>
    </row>
    <row r="186" spans="2:266" ht="15.75" thickBot="1" x14ac:dyDescent="0.3">
      <c r="B186" s="11"/>
      <c r="C186" s="231">
        <v>13</v>
      </c>
      <c r="D186" s="231">
        <v>1</v>
      </c>
      <c r="E186" s="231">
        <v>15</v>
      </c>
      <c r="F186" s="143">
        <v>18</v>
      </c>
      <c r="G186" s="143">
        <v>37</v>
      </c>
      <c r="H186" s="143">
        <v>9</v>
      </c>
      <c r="I186" s="143">
        <v>11</v>
      </c>
      <c r="J186" s="240">
        <v>-102</v>
      </c>
      <c r="K186" s="237">
        <v>46</v>
      </c>
      <c r="M186" s="11"/>
      <c r="N186" s="143">
        <v>13</v>
      </c>
      <c r="O186" s="143">
        <v>11</v>
      </c>
      <c r="P186" s="231">
        <v>2</v>
      </c>
      <c r="Q186" s="143">
        <v>34</v>
      </c>
      <c r="R186" s="143">
        <v>122</v>
      </c>
      <c r="S186" s="143">
        <v>50</v>
      </c>
      <c r="T186" s="143">
        <v>31</v>
      </c>
      <c r="U186" s="240">
        <v>-265</v>
      </c>
      <c r="V186" s="143">
        <v>259</v>
      </c>
      <c r="X186" s="11"/>
      <c r="Y186" s="143">
        <v>1</v>
      </c>
      <c r="Z186" s="231">
        <v>11</v>
      </c>
      <c r="AA186" s="231">
        <v>18</v>
      </c>
      <c r="AB186" s="143">
        <v>23</v>
      </c>
      <c r="AC186" s="143">
        <v>116</v>
      </c>
      <c r="AD186" s="143">
        <v>34</v>
      </c>
      <c r="AE186" s="143">
        <v>13</v>
      </c>
      <c r="AF186" s="240">
        <v>-237</v>
      </c>
      <c r="AG186" s="143">
        <v>158</v>
      </c>
      <c r="AI186" s="11"/>
      <c r="AJ186" s="143">
        <v>15</v>
      </c>
      <c r="AK186" s="143">
        <v>2</v>
      </c>
      <c r="AL186" s="143">
        <v>18</v>
      </c>
      <c r="AM186" s="143">
        <v>35</v>
      </c>
      <c r="AN186" s="143">
        <v>46</v>
      </c>
      <c r="AO186" s="143">
        <v>18</v>
      </c>
      <c r="AP186" s="143">
        <v>16</v>
      </c>
      <c r="AQ186" s="240">
        <v>-46</v>
      </c>
      <c r="AR186" s="143">
        <v>150</v>
      </c>
      <c r="AT186" s="11"/>
      <c r="AU186" s="231">
        <v>18</v>
      </c>
      <c r="AV186" s="231">
        <v>34</v>
      </c>
      <c r="AW186" s="231">
        <v>23</v>
      </c>
      <c r="AX186" s="231">
        <v>35</v>
      </c>
      <c r="AY186" s="143">
        <v>29</v>
      </c>
      <c r="AZ186" s="231">
        <v>1</v>
      </c>
      <c r="BA186" s="231">
        <v>7</v>
      </c>
      <c r="BB186" s="240">
        <v>183</v>
      </c>
      <c r="BC186" s="231">
        <v>89</v>
      </c>
      <c r="BE186" s="11"/>
      <c r="BF186" s="231">
        <v>37</v>
      </c>
      <c r="BG186" s="231">
        <v>122</v>
      </c>
      <c r="BH186" s="231">
        <v>116</v>
      </c>
      <c r="BI186" s="231">
        <v>46</v>
      </c>
      <c r="BJ186" s="231">
        <v>29</v>
      </c>
      <c r="BK186" s="231">
        <v>46</v>
      </c>
      <c r="BL186" s="231">
        <v>46</v>
      </c>
      <c r="BM186" s="240">
        <v>263</v>
      </c>
      <c r="BN186" s="231">
        <v>442</v>
      </c>
      <c r="BP186" s="11"/>
      <c r="BQ186" s="231">
        <v>9</v>
      </c>
      <c r="BR186" s="231">
        <v>50</v>
      </c>
      <c r="BS186" s="231">
        <v>34</v>
      </c>
      <c r="BT186" s="231">
        <v>18</v>
      </c>
      <c r="BU186" s="143">
        <v>1</v>
      </c>
      <c r="BV186" s="143">
        <v>46</v>
      </c>
      <c r="BW186" s="231">
        <v>7</v>
      </c>
      <c r="BX186" s="240">
        <v>57</v>
      </c>
      <c r="BY186" s="231">
        <v>71</v>
      </c>
      <c r="CA186" s="11"/>
      <c r="CB186" s="231">
        <v>11</v>
      </c>
      <c r="CC186" s="231">
        <v>31</v>
      </c>
      <c r="CD186" s="231">
        <v>13</v>
      </c>
      <c r="CE186" s="231">
        <v>16</v>
      </c>
      <c r="CF186" s="143">
        <v>46</v>
      </c>
      <c r="CG186" s="143">
        <v>7</v>
      </c>
      <c r="CH186" s="143">
        <v>7</v>
      </c>
      <c r="CI186" s="240">
        <v>147</v>
      </c>
      <c r="CJ186" s="231">
        <v>11</v>
      </c>
      <c r="FV186" t="s">
        <v>0</v>
      </c>
      <c r="FX186" s="11"/>
      <c r="FY186" s="229"/>
      <c r="FZ186" s="229"/>
      <c r="GA186" s="229"/>
      <c r="GB186" s="229"/>
      <c r="GC186" s="229"/>
      <c r="GD186" s="229"/>
      <c r="GE186" s="229"/>
      <c r="GF186" s="240"/>
      <c r="GG186" s="236"/>
      <c r="GI186" s="11"/>
      <c r="GJ186" s="229"/>
      <c r="GK186" s="229"/>
      <c r="GL186" s="229"/>
      <c r="GM186" s="229"/>
      <c r="GN186" s="229"/>
      <c r="GO186" s="229"/>
      <c r="GP186" s="229"/>
      <c r="GQ186" s="240"/>
      <c r="GR186" s="229"/>
      <c r="GT186" s="11"/>
      <c r="GU186" s="229"/>
      <c r="GV186" s="229"/>
      <c r="GW186" s="229"/>
      <c r="GX186" s="229"/>
      <c r="GY186" s="229"/>
      <c r="GZ186" s="229"/>
      <c r="HA186" s="229"/>
      <c r="HB186" s="240"/>
      <c r="HC186" s="229"/>
      <c r="HE186" s="11"/>
      <c r="HF186" s="229"/>
      <c r="HG186" s="229"/>
      <c r="HH186" s="229"/>
      <c r="HI186" s="229"/>
      <c r="HJ186" s="229"/>
      <c r="HK186" s="229"/>
      <c r="HL186" s="229"/>
      <c r="HM186" s="240"/>
      <c r="HN186" s="229"/>
      <c r="HP186" s="11" t="s">
        <v>0</v>
      </c>
      <c r="HQ186" s="229"/>
      <c r="HR186" s="229"/>
      <c r="HS186" s="229"/>
      <c r="HT186" s="229"/>
      <c r="HU186" s="229"/>
      <c r="HV186" s="229"/>
      <c r="HW186" s="229"/>
      <c r="HX186" s="240"/>
      <c r="HY186" s="229"/>
      <c r="IA186" s="11"/>
      <c r="IB186" s="229"/>
      <c r="IC186" s="229"/>
      <c r="ID186" s="229"/>
      <c r="IE186" s="229"/>
      <c r="IF186" s="229"/>
      <c r="IG186" s="229"/>
      <c r="IH186" s="229"/>
      <c r="II186" s="240"/>
      <c r="IJ186" s="229"/>
      <c r="IL186" s="11"/>
      <c r="IM186" s="229"/>
      <c r="IN186" s="229"/>
      <c r="IO186" s="229"/>
      <c r="IP186" s="229"/>
      <c r="IQ186" s="229"/>
      <c r="IR186" s="229"/>
      <c r="IS186" s="229"/>
      <c r="IT186" s="240"/>
      <c r="IU186" s="229"/>
      <c r="IW186" s="11"/>
      <c r="IX186" s="229"/>
      <c r="IY186" s="229"/>
      <c r="IZ186" s="229"/>
      <c r="JA186" s="229"/>
      <c r="JB186" s="229"/>
      <c r="JC186" s="229"/>
      <c r="JD186" s="229"/>
      <c r="JE186" s="240"/>
      <c r="JF186" s="229"/>
    </row>
    <row r="187" spans="2:266" ht="15.75" thickBot="1" x14ac:dyDescent="0.3">
      <c r="B187" s="11"/>
      <c r="C187" s="2"/>
      <c r="D187" s="2"/>
      <c r="E187" s="2"/>
      <c r="F187" s="2"/>
      <c r="G187" s="2"/>
      <c r="H187" s="2"/>
      <c r="I187" s="2"/>
      <c r="J187" s="10"/>
      <c r="K187" s="235"/>
      <c r="M187" s="11"/>
      <c r="N187" s="10"/>
      <c r="O187" s="10"/>
      <c r="P187" s="10"/>
      <c r="Q187" s="10"/>
      <c r="R187" s="10"/>
      <c r="S187" s="10"/>
      <c r="T187" s="10"/>
      <c r="U187" s="10"/>
      <c r="V187" s="9"/>
      <c r="X187" s="11"/>
      <c r="Y187" s="10"/>
      <c r="Z187" s="10"/>
      <c r="AA187" s="10"/>
      <c r="AB187" s="10"/>
      <c r="AC187" s="10"/>
      <c r="AD187" s="10"/>
      <c r="AE187" s="10"/>
      <c r="AF187" s="10"/>
      <c r="AG187" s="9"/>
      <c r="AI187" s="11"/>
      <c r="AJ187" s="10"/>
      <c r="AK187" s="10"/>
      <c r="AL187" s="10"/>
      <c r="AM187" s="10"/>
      <c r="AN187" s="10"/>
      <c r="AO187" s="10"/>
      <c r="AP187" s="10"/>
      <c r="AQ187" s="10"/>
      <c r="AR187" s="9"/>
      <c r="AT187" s="11"/>
      <c r="AU187" s="10"/>
      <c r="AV187" s="10"/>
      <c r="AW187" s="10"/>
      <c r="AX187" s="10"/>
      <c r="AY187" s="10"/>
      <c r="AZ187" s="10"/>
      <c r="BA187" s="10"/>
      <c r="BB187" s="10"/>
      <c r="BC187" s="9"/>
      <c r="BE187" s="11"/>
      <c r="BF187" s="10"/>
      <c r="BG187" s="10"/>
      <c r="BH187" s="10"/>
      <c r="BI187" s="10"/>
      <c r="BJ187" s="10"/>
      <c r="BK187" s="10"/>
      <c r="BL187" s="10"/>
      <c r="BM187" s="10"/>
      <c r="BN187" s="9"/>
      <c r="BP187" s="11"/>
      <c r="BQ187" s="10"/>
      <c r="BR187" s="10"/>
      <c r="BS187" s="10"/>
      <c r="BT187" s="10"/>
      <c r="BU187" s="10"/>
      <c r="BV187" s="10"/>
      <c r="BW187" s="10"/>
      <c r="BX187" s="10"/>
      <c r="BY187" s="9"/>
      <c r="CA187" s="11"/>
      <c r="CB187" s="10"/>
      <c r="CC187" s="10"/>
      <c r="CD187" s="10"/>
      <c r="CE187" s="10"/>
      <c r="CF187" s="10"/>
      <c r="CG187" s="10"/>
      <c r="CH187" s="10"/>
      <c r="CI187" s="10"/>
      <c r="CJ187" s="9"/>
      <c r="FX187" s="11"/>
      <c r="FY187" s="2"/>
      <c r="FZ187" s="2"/>
      <c r="GA187" s="2"/>
      <c r="GB187" s="2"/>
      <c r="GC187" s="2"/>
      <c r="GD187" s="2"/>
      <c r="GE187" s="2"/>
      <c r="GF187" s="10"/>
      <c r="GG187" s="235"/>
      <c r="GI187" s="11"/>
      <c r="GJ187" s="10"/>
      <c r="GK187" s="10"/>
      <c r="GL187" s="10"/>
      <c r="GM187" s="10"/>
      <c r="GN187" s="10"/>
      <c r="GO187" s="10"/>
      <c r="GP187" s="10"/>
      <c r="GQ187" s="10"/>
      <c r="GR187" s="9"/>
      <c r="GT187" s="11"/>
      <c r="GU187" s="10"/>
      <c r="GV187" s="10"/>
      <c r="GW187" s="10"/>
      <c r="GX187" s="10"/>
      <c r="GY187" s="10"/>
      <c r="GZ187" s="10"/>
      <c r="HA187" s="10"/>
      <c r="HB187" s="10"/>
      <c r="HC187" s="9"/>
      <c r="HE187" s="11"/>
      <c r="HF187" s="10"/>
      <c r="HG187" s="10"/>
      <c r="HH187" s="10"/>
      <c r="HI187" s="10"/>
      <c r="HJ187" s="10"/>
      <c r="HK187" s="10"/>
      <c r="HL187" s="10"/>
      <c r="HM187" s="10"/>
      <c r="HN187" s="9"/>
      <c r="HP187" s="11"/>
      <c r="HQ187" s="10"/>
      <c r="HR187" s="10"/>
      <c r="HS187" s="10"/>
      <c r="HT187" s="10"/>
      <c r="HU187" s="10"/>
      <c r="HV187" s="10"/>
      <c r="HW187" s="10"/>
      <c r="HX187" s="10"/>
      <c r="HY187" s="9"/>
      <c r="IA187" s="11"/>
      <c r="IB187" s="10"/>
      <c r="IC187" s="10"/>
      <c r="ID187" s="10"/>
      <c r="IE187" s="10"/>
      <c r="IF187" s="10"/>
      <c r="IG187" s="10"/>
      <c r="IH187" s="10"/>
      <c r="II187" s="10"/>
      <c r="IJ187" s="9"/>
      <c r="IL187" s="11"/>
      <c r="IM187" s="10"/>
      <c r="IN187" s="10"/>
      <c r="IO187" s="10"/>
      <c r="IP187" s="10"/>
      <c r="IQ187" s="10"/>
      <c r="IR187" s="10"/>
      <c r="IS187" s="10"/>
      <c r="IT187" s="10"/>
      <c r="IU187" s="9"/>
      <c r="IW187" s="11"/>
      <c r="IX187" s="10"/>
      <c r="IY187" s="10"/>
      <c r="IZ187" s="10"/>
      <c r="JA187" s="10"/>
      <c r="JB187" s="10"/>
      <c r="JC187" s="10"/>
      <c r="JD187" s="10"/>
      <c r="JE187" s="10"/>
      <c r="JF187" s="9"/>
    </row>
    <row r="188" spans="2:266" ht="15.75" thickBot="1" x14ac:dyDescent="0.3">
      <c r="B188" s="11"/>
      <c r="C188" s="27" t="s">
        <v>8</v>
      </c>
      <c r="D188" s="19" t="s">
        <v>7</v>
      </c>
      <c r="E188" s="18" t="s">
        <v>6</v>
      </c>
      <c r="F188" s="199" t="s">
        <v>31</v>
      </c>
      <c r="G188" s="17" t="s">
        <v>5</v>
      </c>
      <c r="H188" s="16" t="s">
        <v>4</v>
      </c>
      <c r="I188" s="14" t="s">
        <v>3</v>
      </c>
      <c r="J188" s="10"/>
      <c r="K188" s="228" t="s">
        <v>148</v>
      </c>
      <c r="M188" s="11"/>
      <c r="N188" s="21" t="s">
        <v>9</v>
      </c>
      <c r="O188" s="19" t="s">
        <v>7</v>
      </c>
      <c r="P188" s="18" t="s">
        <v>6</v>
      </c>
      <c r="Q188" s="199" t="s">
        <v>31</v>
      </c>
      <c r="R188" s="17" t="s">
        <v>5</v>
      </c>
      <c r="S188" s="16" t="s">
        <v>4</v>
      </c>
      <c r="T188" s="14" t="s">
        <v>3</v>
      </c>
      <c r="U188" s="10"/>
      <c r="V188" s="228" t="s">
        <v>142</v>
      </c>
      <c r="X188" s="11"/>
      <c r="Y188" s="21" t="s">
        <v>9</v>
      </c>
      <c r="Z188" s="27" t="s">
        <v>8</v>
      </c>
      <c r="AA188" s="18" t="s">
        <v>6</v>
      </c>
      <c r="AB188" s="199" t="s">
        <v>31</v>
      </c>
      <c r="AC188" s="17" t="s">
        <v>5</v>
      </c>
      <c r="AD188" s="16" t="s">
        <v>4</v>
      </c>
      <c r="AE188" s="14" t="s">
        <v>3</v>
      </c>
      <c r="AF188" s="10"/>
      <c r="AG188" s="228" t="s">
        <v>145</v>
      </c>
      <c r="AI188" s="11"/>
      <c r="AJ188" s="21" t="s">
        <v>9</v>
      </c>
      <c r="AK188" s="27" t="s">
        <v>8</v>
      </c>
      <c r="AL188" s="19" t="s">
        <v>7</v>
      </c>
      <c r="AM188" s="199" t="s">
        <v>31</v>
      </c>
      <c r="AN188" s="17" t="s">
        <v>5</v>
      </c>
      <c r="AO188" s="16" t="s">
        <v>4</v>
      </c>
      <c r="AP188" s="14" t="s">
        <v>3</v>
      </c>
      <c r="AQ188" s="10"/>
      <c r="AR188" s="228" t="s">
        <v>151</v>
      </c>
      <c r="AT188" s="11"/>
      <c r="AU188" s="21" t="s">
        <v>9</v>
      </c>
      <c r="AV188" s="27" t="s">
        <v>8</v>
      </c>
      <c r="AW188" s="19" t="s">
        <v>7</v>
      </c>
      <c r="AX188" s="18" t="s">
        <v>6</v>
      </c>
      <c r="AY188" s="17" t="s">
        <v>5</v>
      </c>
      <c r="AZ188" s="16" t="s">
        <v>4</v>
      </c>
      <c r="BA188" s="14" t="s">
        <v>3</v>
      </c>
      <c r="BB188" s="10"/>
      <c r="BC188" s="228" t="s">
        <v>145</v>
      </c>
      <c r="BD188" t="s">
        <v>0</v>
      </c>
      <c r="BE188" s="11"/>
      <c r="BF188" s="21" t="s">
        <v>9</v>
      </c>
      <c r="BG188" s="27" t="s">
        <v>8</v>
      </c>
      <c r="BH188" s="19" t="s">
        <v>7</v>
      </c>
      <c r="BI188" s="18" t="s">
        <v>6</v>
      </c>
      <c r="BJ188" s="199" t="s">
        <v>31</v>
      </c>
      <c r="BK188" s="16" t="s">
        <v>4</v>
      </c>
      <c r="BL188" s="14" t="s">
        <v>3</v>
      </c>
      <c r="BM188" s="10"/>
      <c r="BN188" s="228" t="s">
        <v>151</v>
      </c>
      <c r="BP188" s="11"/>
      <c r="BQ188" s="21" t="s">
        <v>9</v>
      </c>
      <c r="BR188" s="27" t="s">
        <v>8</v>
      </c>
      <c r="BS188" s="19" t="s">
        <v>7</v>
      </c>
      <c r="BT188" s="18" t="s">
        <v>6</v>
      </c>
      <c r="BU188" s="199" t="s">
        <v>31</v>
      </c>
      <c r="BV188" s="17" t="s">
        <v>5</v>
      </c>
      <c r="BW188" s="14" t="s">
        <v>3</v>
      </c>
      <c r="BX188" s="10"/>
      <c r="BY188" s="228" t="s">
        <v>142</v>
      </c>
      <c r="CA188" s="11"/>
      <c r="CB188" s="21" t="s">
        <v>9</v>
      </c>
      <c r="CC188" s="27" t="s">
        <v>8</v>
      </c>
      <c r="CD188" s="19" t="s">
        <v>7</v>
      </c>
      <c r="CE188" s="18" t="s">
        <v>6</v>
      </c>
      <c r="CF188" s="17" t="s">
        <v>5</v>
      </c>
      <c r="CG188" s="16" t="s">
        <v>4</v>
      </c>
      <c r="CH188" s="199" t="s">
        <v>31</v>
      </c>
      <c r="CI188" s="10"/>
      <c r="CJ188" s="228" t="s">
        <v>148</v>
      </c>
      <c r="CK188" t="s">
        <v>0</v>
      </c>
      <c r="FX188" s="11"/>
      <c r="FY188" s="27" t="s">
        <v>8</v>
      </c>
      <c r="FZ188" s="19" t="s">
        <v>7</v>
      </c>
      <c r="GA188" s="18" t="s">
        <v>6</v>
      </c>
      <c r="GB188" s="199" t="s">
        <v>31</v>
      </c>
      <c r="GC188" s="17" t="s">
        <v>5</v>
      </c>
      <c r="GD188" s="16" t="s">
        <v>4</v>
      </c>
      <c r="GE188" s="14" t="s">
        <v>3</v>
      </c>
      <c r="GF188" s="10"/>
      <c r="GG188" s="248"/>
      <c r="GI188" s="11"/>
      <c r="GJ188" s="21" t="s">
        <v>9</v>
      </c>
      <c r="GK188" s="19" t="s">
        <v>7</v>
      </c>
      <c r="GL188" s="18" t="s">
        <v>6</v>
      </c>
      <c r="GM188" s="199" t="s">
        <v>31</v>
      </c>
      <c r="GN188" s="17" t="s">
        <v>5</v>
      </c>
      <c r="GO188" s="16" t="s">
        <v>4</v>
      </c>
      <c r="GP188" s="14" t="s">
        <v>3</v>
      </c>
      <c r="GQ188" s="10"/>
      <c r="GR188" s="248"/>
      <c r="GT188" s="11"/>
      <c r="GU188" s="21" t="s">
        <v>9</v>
      </c>
      <c r="GV188" s="27" t="s">
        <v>8</v>
      </c>
      <c r="GW188" s="18" t="s">
        <v>6</v>
      </c>
      <c r="GX188" s="199" t="s">
        <v>31</v>
      </c>
      <c r="GY188" s="17" t="s">
        <v>5</v>
      </c>
      <c r="GZ188" s="16" t="s">
        <v>4</v>
      </c>
      <c r="HA188" s="14" t="s">
        <v>3</v>
      </c>
      <c r="HB188" s="10"/>
      <c r="HC188" s="248"/>
      <c r="HE188" s="11"/>
      <c r="HF188" s="21" t="s">
        <v>9</v>
      </c>
      <c r="HG188" s="27" t="s">
        <v>8</v>
      </c>
      <c r="HH188" s="19" t="s">
        <v>7</v>
      </c>
      <c r="HI188" s="199" t="s">
        <v>31</v>
      </c>
      <c r="HJ188" s="17" t="s">
        <v>5</v>
      </c>
      <c r="HK188" s="16" t="s">
        <v>4</v>
      </c>
      <c r="HL188" s="14" t="s">
        <v>3</v>
      </c>
      <c r="HM188" s="10"/>
      <c r="HN188" s="248"/>
      <c r="HP188" s="11"/>
      <c r="HQ188" s="21" t="s">
        <v>9</v>
      </c>
      <c r="HR188" s="27" t="s">
        <v>8</v>
      </c>
      <c r="HS188" s="19" t="s">
        <v>7</v>
      </c>
      <c r="HT188" s="18" t="s">
        <v>6</v>
      </c>
      <c r="HU188" s="17" t="s">
        <v>5</v>
      </c>
      <c r="HV188" s="16" t="s">
        <v>4</v>
      </c>
      <c r="HW188" s="14" t="s">
        <v>3</v>
      </c>
      <c r="HX188" s="10"/>
      <c r="HY188" s="248"/>
      <c r="IA188" s="11"/>
      <c r="IB188" s="21" t="s">
        <v>9</v>
      </c>
      <c r="IC188" s="27" t="s">
        <v>8</v>
      </c>
      <c r="ID188" s="19" t="s">
        <v>7</v>
      </c>
      <c r="IE188" s="18" t="s">
        <v>6</v>
      </c>
      <c r="IF188" s="199" t="s">
        <v>31</v>
      </c>
      <c r="IG188" s="16" t="s">
        <v>4</v>
      </c>
      <c r="IH188" s="14" t="s">
        <v>3</v>
      </c>
      <c r="II188" s="10"/>
      <c r="IJ188" s="248"/>
      <c r="IL188" s="11"/>
      <c r="IM188" s="21" t="s">
        <v>9</v>
      </c>
      <c r="IN188" s="27" t="s">
        <v>8</v>
      </c>
      <c r="IO188" s="19" t="s">
        <v>7</v>
      </c>
      <c r="IP188" s="18" t="s">
        <v>6</v>
      </c>
      <c r="IQ188" s="199" t="s">
        <v>31</v>
      </c>
      <c r="IR188" s="17" t="s">
        <v>5</v>
      </c>
      <c r="IS188" s="14" t="s">
        <v>3</v>
      </c>
      <c r="IT188" s="10"/>
      <c r="IU188" s="248"/>
      <c r="IW188" s="11"/>
      <c r="IX188" s="21" t="s">
        <v>9</v>
      </c>
      <c r="IY188" s="27" t="s">
        <v>8</v>
      </c>
      <c r="IZ188" s="19" t="s">
        <v>7</v>
      </c>
      <c r="JA188" s="18" t="s">
        <v>6</v>
      </c>
      <c r="JB188" s="17" t="s">
        <v>5</v>
      </c>
      <c r="JC188" s="16" t="s">
        <v>4</v>
      </c>
      <c r="JD188" s="199" t="s">
        <v>31</v>
      </c>
      <c r="JE188" s="10"/>
      <c r="JF188" s="248"/>
    </row>
    <row r="189" spans="2:266" ht="15.75" thickBot="1" x14ac:dyDescent="0.3">
      <c r="B189" s="22" t="s">
        <v>207</v>
      </c>
      <c r="C189" s="146" t="s">
        <v>9</v>
      </c>
      <c r="D189" s="146" t="s">
        <v>9</v>
      </c>
      <c r="E189" s="146" t="s">
        <v>9</v>
      </c>
      <c r="F189" s="146" t="s">
        <v>9</v>
      </c>
      <c r="G189" s="146" t="s">
        <v>9</v>
      </c>
      <c r="H189" s="146" t="s">
        <v>9</v>
      </c>
      <c r="I189" s="146" t="s">
        <v>9</v>
      </c>
      <c r="J189" s="10"/>
      <c r="K189" s="234" t="s">
        <v>9</v>
      </c>
      <c r="M189" s="22" t="s">
        <v>207</v>
      </c>
      <c r="N189" s="145" t="s">
        <v>8</v>
      </c>
      <c r="O189" s="145" t="s">
        <v>8</v>
      </c>
      <c r="P189" s="145" t="s">
        <v>8</v>
      </c>
      <c r="Q189" s="145" t="s">
        <v>8</v>
      </c>
      <c r="R189" s="145" t="s">
        <v>8</v>
      </c>
      <c r="S189" s="145" t="s">
        <v>8</v>
      </c>
      <c r="T189" s="145" t="s">
        <v>8</v>
      </c>
      <c r="U189" s="10"/>
      <c r="V189" s="145" t="s">
        <v>8</v>
      </c>
      <c r="X189" s="22" t="s">
        <v>207</v>
      </c>
      <c r="Y189" s="149" t="s">
        <v>7</v>
      </c>
      <c r="Z189" s="149" t="s">
        <v>7</v>
      </c>
      <c r="AA189" s="149" t="s">
        <v>7</v>
      </c>
      <c r="AB189" s="149" t="s">
        <v>7</v>
      </c>
      <c r="AC189" s="149" t="s">
        <v>7</v>
      </c>
      <c r="AD189" s="149" t="s">
        <v>7</v>
      </c>
      <c r="AE189" s="144" t="s">
        <v>7</v>
      </c>
      <c r="AF189" s="10"/>
      <c r="AG189" s="144" t="s">
        <v>7</v>
      </c>
      <c r="AI189" s="22" t="s">
        <v>207</v>
      </c>
      <c r="AJ189" s="195" t="s">
        <v>6</v>
      </c>
      <c r="AK189" s="195" t="s">
        <v>6</v>
      </c>
      <c r="AL189" s="195" t="s">
        <v>6</v>
      </c>
      <c r="AM189" s="195" t="s">
        <v>6</v>
      </c>
      <c r="AN189" s="195" t="s">
        <v>6</v>
      </c>
      <c r="AO189" s="195" t="s">
        <v>6</v>
      </c>
      <c r="AP189" s="195" t="s">
        <v>6</v>
      </c>
      <c r="AQ189" s="10"/>
      <c r="AR189" s="195" t="s">
        <v>6</v>
      </c>
      <c r="AT189" s="22" t="s">
        <v>207</v>
      </c>
      <c r="AU189" s="197" t="s">
        <v>31</v>
      </c>
      <c r="AV189" s="197" t="s">
        <v>31</v>
      </c>
      <c r="AW189" s="197" t="s">
        <v>31</v>
      </c>
      <c r="AX189" s="197" t="s">
        <v>31</v>
      </c>
      <c r="AY189" s="197" t="s">
        <v>31</v>
      </c>
      <c r="AZ189" s="197" t="s">
        <v>31</v>
      </c>
      <c r="BA189" s="197" t="s">
        <v>31</v>
      </c>
      <c r="BB189" s="10"/>
      <c r="BC189" s="197" t="s">
        <v>31</v>
      </c>
      <c r="BE189" s="22" t="s">
        <v>207</v>
      </c>
      <c r="BF189" s="155" t="s">
        <v>134</v>
      </c>
      <c r="BG189" s="155" t="s">
        <v>134</v>
      </c>
      <c r="BH189" s="155" t="s">
        <v>134</v>
      </c>
      <c r="BI189" s="155" t="s">
        <v>134</v>
      </c>
      <c r="BJ189" s="155" t="s">
        <v>134</v>
      </c>
      <c r="BK189" s="155" t="s">
        <v>134</v>
      </c>
      <c r="BL189" s="155" t="s">
        <v>134</v>
      </c>
      <c r="BM189" s="10"/>
      <c r="BN189" s="155" t="s">
        <v>134</v>
      </c>
      <c r="BP189" s="22" t="s">
        <v>207</v>
      </c>
      <c r="BQ189" s="150" t="s">
        <v>4</v>
      </c>
      <c r="BR189" s="150" t="s">
        <v>4</v>
      </c>
      <c r="BS189" s="150" t="s">
        <v>4</v>
      </c>
      <c r="BT189" s="150" t="s">
        <v>4</v>
      </c>
      <c r="BU189" s="150" t="s">
        <v>4</v>
      </c>
      <c r="BV189" s="150" t="s">
        <v>4</v>
      </c>
      <c r="BW189" s="150" t="s">
        <v>4</v>
      </c>
      <c r="BX189" s="10"/>
      <c r="BY189" s="150" t="s">
        <v>4</v>
      </c>
      <c r="CA189" s="22" t="s">
        <v>207</v>
      </c>
      <c r="CB189" s="177" t="s">
        <v>3</v>
      </c>
      <c r="CC189" s="177" t="s">
        <v>3</v>
      </c>
      <c r="CD189" s="177" t="s">
        <v>3</v>
      </c>
      <c r="CE189" s="177" t="s">
        <v>3</v>
      </c>
      <c r="CF189" s="177" t="s">
        <v>3</v>
      </c>
      <c r="CG189" s="177" t="s">
        <v>3</v>
      </c>
      <c r="CH189" s="177" t="s">
        <v>3</v>
      </c>
      <c r="CI189" s="10"/>
      <c r="CJ189" s="177" t="s">
        <v>3</v>
      </c>
      <c r="FX189" s="22" t="s">
        <v>12</v>
      </c>
      <c r="FY189" s="146" t="s">
        <v>9</v>
      </c>
      <c r="FZ189" s="146" t="s">
        <v>9</v>
      </c>
      <c r="GA189" s="146" t="s">
        <v>9</v>
      </c>
      <c r="GB189" s="146" t="s">
        <v>9</v>
      </c>
      <c r="GC189" s="146" t="s">
        <v>9</v>
      </c>
      <c r="GD189" s="146" t="s">
        <v>9</v>
      </c>
      <c r="GE189" s="146" t="s">
        <v>9</v>
      </c>
      <c r="GF189" s="10"/>
      <c r="GG189" s="234" t="s">
        <v>9</v>
      </c>
      <c r="GI189" s="22" t="s">
        <v>12</v>
      </c>
      <c r="GJ189" s="145" t="s">
        <v>8</v>
      </c>
      <c r="GK189" s="145" t="s">
        <v>8</v>
      </c>
      <c r="GL189" s="145" t="s">
        <v>8</v>
      </c>
      <c r="GM189" s="145" t="s">
        <v>8</v>
      </c>
      <c r="GN189" s="145" t="s">
        <v>8</v>
      </c>
      <c r="GO189" s="145" t="s">
        <v>8</v>
      </c>
      <c r="GP189" s="145" t="s">
        <v>8</v>
      </c>
      <c r="GQ189" s="10"/>
      <c r="GR189" s="145" t="s">
        <v>8</v>
      </c>
      <c r="GT189" s="22" t="s">
        <v>12</v>
      </c>
      <c r="GU189" s="149" t="s">
        <v>7</v>
      </c>
      <c r="GV189" s="149" t="s">
        <v>7</v>
      </c>
      <c r="GW189" s="149" t="s">
        <v>7</v>
      </c>
      <c r="GX189" s="149" t="s">
        <v>7</v>
      </c>
      <c r="GY189" s="149" t="s">
        <v>7</v>
      </c>
      <c r="GZ189" s="149" t="s">
        <v>7</v>
      </c>
      <c r="HA189" s="144" t="s">
        <v>7</v>
      </c>
      <c r="HB189" s="10"/>
      <c r="HC189" s="144" t="s">
        <v>7</v>
      </c>
      <c r="HE189" s="22" t="s">
        <v>12</v>
      </c>
      <c r="HF189" s="195" t="s">
        <v>6</v>
      </c>
      <c r="HG189" s="195" t="s">
        <v>6</v>
      </c>
      <c r="HH189" s="195" t="s">
        <v>6</v>
      </c>
      <c r="HI189" s="195" t="s">
        <v>6</v>
      </c>
      <c r="HJ189" s="195" t="s">
        <v>6</v>
      </c>
      <c r="HK189" s="195" t="s">
        <v>6</v>
      </c>
      <c r="HL189" s="195" t="s">
        <v>6</v>
      </c>
      <c r="HM189" s="10"/>
      <c r="HN189" s="195" t="s">
        <v>6</v>
      </c>
      <c r="HP189" s="22" t="s">
        <v>12</v>
      </c>
      <c r="HQ189" s="197" t="s">
        <v>31</v>
      </c>
      <c r="HR189" s="197" t="s">
        <v>31</v>
      </c>
      <c r="HS189" s="197" t="s">
        <v>31</v>
      </c>
      <c r="HT189" s="197" t="s">
        <v>31</v>
      </c>
      <c r="HU189" s="197" t="s">
        <v>31</v>
      </c>
      <c r="HV189" s="197" t="s">
        <v>31</v>
      </c>
      <c r="HW189" s="197" t="s">
        <v>31</v>
      </c>
      <c r="HX189" s="10"/>
      <c r="HY189" s="197" t="s">
        <v>31</v>
      </c>
      <c r="IA189" s="22" t="s">
        <v>12</v>
      </c>
      <c r="IB189" s="155" t="s">
        <v>134</v>
      </c>
      <c r="IC189" s="155" t="s">
        <v>134</v>
      </c>
      <c r="ID189" s="155" t="s">
        <v>134</v>
      </c>
      <c r="IE189" s="155" t="s">
        <v>134</v>
      </c>
      <c r="IF189" s="155" t="s">
        <v>134</v>
      </c>
      <c r="IG189" s="155" t="s">
        <v>134</v>
      </c>
      <c r="IH189" s="155" t="s">
        <v>134</v>
      </c>
      <c r="II189" s="10"/>
      <c r="IJ189" s="155" t="s">
        <v>134</v>
      </c>
      <c r="IL189" s="22" t="s">
        <v>12</v>
      </c>
      <c r="IM189" s="150" t="s">
        <v>4</v>
      </c>
      <c r="IN189" s="150" t="s">
        <v>4</v>
      </c>
      <c r="IO189" s="150" t="s">
        <v>4</v>
      </c>
      <c r="IP189" s="150" t="s">
        <v>4</v>
      </c>
      <c r="IQ189" s="150" t="s">
        <v>4</v>
      </c>
      <c r="IR189" s="150" t="s">
        <v>4</v>
      </c>
      <c r="IS189" s="150" t="s">
        <v>4</v>
      </c>
      <c r="IT189" s="10"/>
      <c r="IU189" s="150" t="s">
        <v>4</v>
      </c>
      <c r="IW189" s="22" t="s">
        <v>12</v>
      </c>
      <c r="IX189" s="177" t="s">
        <v>3</v>
      </c>
      <c r="IY189" s="177" t="s">
        <v>3</v>
      </c>
      <c r="IZ189" s="177" t="s">
        <v>3</v>
      </c>
      <c r="JA189" s="177" t="s">
        <v>3</v>
      </c>
      <c r="JB189" s="177" t="s">
        <v>3</v>
      </c>
      <c r="JC189" s="177" t="s">
        <v>3</v>
      </c>
      <c r="JD189" s="177" t="s">
        <v>3</v>
      </c>
      <c r="JE189" s="10"/>
      <c r="JF189" s="177" t="s">
        <v>3</v>
      </c>
    </row>
    <row r="190" spans="2:266" ht="15.75" thickBot="1" x14ac:dyDescent="0.3">
      <c r="B190" s="11"/>
      <c r="C190" s="231">
        <v>4</v>
      </c>
      <c r="D190" s="143">
        <v>9</v>
      </c>
      <c r="E190" s="231">
        <v>12</v>
      </c>
      <c r="F190" s="143">
        <v>23</v>
      </c>
      <c r="G190" s="143">
        <v>47</v>
      </c>
      <c r="H190" s="143">
        <v>21</v>
      </c>
      <c r="I190" s="143">
        <v>33</v>
      </c>
      <c r="J190" s="240">
        <v>-387</v>
      </c>
      <c r="K190" s="237">
        <v>117</v>
      </c>
      <c r="M190" s="11"/>
      <c r="N190" s="143">
        <v>4</v>
      </c>
      <c r="O190" s="143">
        <v>10</v>
      </c>
      <c r="P190" s="231">
        <v>9</v>
      </c>
      <c r="Q190" s="143">
        <v>30</v>
      </c>
      <c r="R190" s="143">
        <v>133</v>
      </c>
      <c r="S190" s="143">
        <v>70</v>
      </c>
      <c r="T190" s="143">
        <v>41</v>
      </c>
      <c r="U190" s="240">
        <v>-139</v>
      </c>
      <c r="V190" s="143">
        <v>279</v>
      </c>
      <c r="X190" s="11"/>
      <c r="Y190" s="231">
        <v>9</v>
      </c>
      <c r="Z190" s="231">
        <v>10</v>
      </c>
      <c r="AA190" s="231">
        <v>23</v>
      </c>
      <c r="AB190" s="143">
        <v>19</v>
      </c>
      <c r="AC190" s="143">
        <v>131</v>
      </c>
      <c r="AD190" s="143">
        <v>59</v>
      </c>
      <c r="AE190" s="143">
        <v>27</v>
      </c>
      <c r="AF190" s="240">
        <v>-310</v>
      </c>
      <c r="AG190" s="143">
        <v>194</v>
      </c>
      <c r="AI190" s="11"/>
      <c r="AJ190" s="143">
        <v>12</v>
      </c>
      <c r="AK190" s="143">
        <v>9</v>
      </c>
      <c r="AL190" s="143">
        <v>23</v>
      </c>
      <c r="AM190" s="143">
        <v>37</v>
      </c>
      <c r="AN190" s="143">
        <v>54</v>
      </c>
      <c r="AO190" s="143">
        <v>27</v>
      </c>
      <c r="AP190" s="143">
        <v>24</v>
      </c>
      <c r="AQ190" s="240">
        <v>-233</v>
      </c>
      <c r="AR190" s="143">
        <v>186</v>
      </c>
      <c r="AT190" s="11"/>
      <c r="AU190" s="231">
        <v>23</v>
      </c>
      <c r="AV190" s="231">
        <v>30</v>
      </c>
      <c r="AW190" s="231">
        <v>19</v>
      </c>
      <c r="AX190" s="231">
        <v>37</v>
      </c>
      <c r="AY190" s="143">
        <v>37</v>
      </c>
      <c r="AZ190" s="143">
        <v>9</v>
      </c>
      <c r="BA190" s="143">
        <v>1</v>
      </c>
      <c r="BB190" s="240">
        <v>-182</v>
      </c>
      <c r="BC190" s="231">
        <v>62</v>
      </c>
      <c r="BE190" s="11"/>
      <c r="BF190" s="231">
        <v>47</v>
      </c>
      <c r="BG190" s="231">
        <v>133</v>
      </c>
      <c r="BH190" s="231">
        <v>131</v>
      </c>
      <c r="BI190" s="231">
        <v>54</v>
      </c>
      <c r="BJ190" s="231">
        <v>37</v>
      </c>
      <c r="BK190" s="231">
        <v>42</v>
      </c>
      <c r="BL190" s="231">
        <v>46</v>
      </c>
      <c r="BM190" s="240">
        <v>369</v>
      </c>
      <c r="BN190" s="231">
        <v>490</v>
      </c>
      <c r="BP190" s="11"/>
      <c r="BQ190" s="231">
        <v>21</v>
      </c>
      <c r="BR190" s="231">
        <v>70</v>
      </c>
      <c r="BS190" s="231">
        <v>59</v>
      </c>
      <c r="BT190" s="231">
        <v>27</v>
      </c>
      <c r="BU190" s="231">
        <v>9</v>
      </c>
      <c r="BV190" s="143">
        <v>42</v>
      </c>
      <c r="BW190" s="231">
        <v>10</v>
      </c>
      <c r="BX190" s="240">
        <v>584</v>
      </c>
      <c r="BY190" s="231">
        <v>154</v>
      </c>
      <c r="CA190" s="11"/>
      <c r="CB190" s="231">
        <v>33</v>
      </c>
      <c r="CC190" s="231">
        <v>41</v>
      </c>
      <c r="CD190" s="231">
        <v>27</v>
      </c>
      <c r="CE190" s="231">
        <v>24</v>
      </c>
      <c r="CF190" s="143">
        <v>46</v>
      </c>
      <c r="CG190" s="143">
        <v>10</v>
      </c>
      <c r="CH190" s="231">
        <v>1</v>
      </c>
      <c r="CI190" s="240">
        <v>298</v>
      </c>
      <c r="CJ190" s="231">
        <v>70</v>
      </c>
      <c r="CK190" t="s">
        <v>0</v>
      </c>
      <c r="FX190" s="11"/>
      <c r="FY190" s="229"/>
      <c r="FZ190" s="229"/>
      <c r="GA190" s="229"/>
      <c r="GB190" s="229"/>
      <c r="GC190" s="229"/>
      <c r="GD190" s="229"/>
      <c r="GE190" s="229"/>
      <c r="GF190" s="240"/>
      <c r="GG190" s="236"/>
      <c r="GI190" s="11"/>
      <c r="GJ190" s="229"/>
      <c r="GK190" s="229"/>
      <c r="GL190" s="229"/>
      <c r="GM190" s="229"/>
      <c r="GN190" s="229"/>
      <c r="GO190" s="229"/>
      <c r="GP190" s="229"/>
      <c r="GQ190" s="240"/>
      <c r="GR190" s="229"/>
      <c r="GT190" s="11"/>
      <c r="GU190" s="229"/>
      <c r="GV190" s="229"/>
      <c r="GW190" s="229"/>
      <c r="GX190" s="229"/>
      <c r="GY190" s="229"/>
      <c r="GZ190" s="229"/>
      <c r="HA190" s="229"/>
      <c r="HB190" s="240"/>
      <c r="HC190" s="229"/>
      <c r="HE190" s="11"/>
      <c r="HF190" s="229"/>
      <c r="HG190" s="229"/>
      <c r="HH190" s="229"/>
      <c r="HI190" s="229"/>
      <c r="HJ190" s="229"/>
      <c r="HK190" s="229"/>
      <c r="HL190" s="229"/>
      <c r="HM190" s="240"/>
      <c r="HN190" s="229"/>
      <c r="HP190" s="11" t="s">
        <v>0</v>
      </c>
      <c r="HQ190" s="229"/>
      <c r="HR190" s="229"/>
      <c r="HS190" s="229"/>
      <c r="HT190" s="229"/>
      <c r="HU190" s="229"/>
      <c r="HV190" s="229"/>
      <c r="HW190" s="229"/>
      <c r="HX190" s="240"/>
      <c r="HY190" s="229"/>
      <c r="IA190" s="11"/>
      <c r="IB190" s="229"/>
      <c r="IC190" s="229"/>
      <c r="ID190" s="229"/>
      <c r="IE190" s="229"/>
      <c r="IF190" s="229"/>
      <c r="IG190" s="229"/>
      <c r="IH190" s="229"/>
      <c r="II190" s="240"/>
      <c r="IJ190" s="229"/>
      <c r="IL190" s="11"/>
      <c r="IM190" s="229"/>
      <c r="IN190" s="229"/>
      <c r="IO190" s="229"/>
      <c r="IP190" s="229"/>
      <c r="IQ190" s="229"/>
      <c r="IR190" s="229"/>
      <c r="IS190" s="229"/>
      <c r="IT190" s="240"/>
      <c r="IU190" s="229"/>
      <c r="IW190" s="11"/>
      <c r="IX190" s="229"/>
      <c r="IY190" s="229"/>
      <c r="IZ190" s="229"/>
      <c r="JA190" s="229"/>
      <c r="JB190" s="229"/>
      <c r="JC190" s="229"/>
      <c r="JD190" s="229"/>
      <c r="JE190" s="240"/>
      <c r="JF190" s="229"/>
    </row>
    <row r="191" spans="2:266" ht="15.75" thickBot="1" x14ac:dyDescent="0.3"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M191" s="11"/>
      <c r="N191" s="10"/>
      <c r="O191" s="10"/>
      <c r="P191" s="10"/>
      <c r="Q191" s="10"/>
      <c r="R191" s="10"/>
      <c r="S191" s="10"/>
      <c r="T191" s="10"/>
      <c r="U191" s="10"/>
      <c r="V191" s="9"/>
      <c r="X191" s="11"/>
      <c r="Y191" s="10"/>
      <c r="Z191" s="10"/>
      <c r="AA191" s="10"/>
      <c r="AB191" s="10"/>
      <c r="AC191" s="10"/>
      <c r="AD191" s="10"/>
      <c r="AE191" s="10"/>
      <c r="AF191" s="10"/>
      <c r="AG191" s="9"/>
      <c r="AI191" s="11"/>
      <c r="AJ191" s="10"/>
      <c r="AK191" s="10"/>
      <c r="AL191" s="10"/>
      <c r="AM191" s="10"/>
      <c r="AN191" s="10"/>
      <c r="AO191" s="10"/>
      <c r="AP191" s="10"/>
      <c r="AQ191" s="10"/>
      <c r="AR191" s="9"/>
      <c r="AT191" s="11"/>
      <c r="AU191" s="10"/>
      <c r="AV191" s="10"/>
      <c r="AW191" s="10"/>
      <c r="AX191" s="10"/>
      <c r="AY191" s="10"/>
      <c r="AZ191" s="10"/>
      <c r="BA191" s="10"/>
      <c r="BB191" s="10"/>
      <c r="BC191" s="9"/>
      <c r="BE191" s="11"/>
      <c r="BF191" s="10"/>
      <c r="BG191" s="10"/>
      <c r="BH191" s="10"/>
      <c r="BI191" s="10"/>
      <c r="BJ191" s="10"/>
      <c r="BK191" s="10"/>
      <c r="BL191" s="10"/>
      <c r="BM191" s="10"/>
      <c r="BN191" s="9"/>
      <c r="BP191" s="11"/>
      <c r="BQ191" s="10"/>
      <c r="BR191" s="10"/>
      <c r="BS191" s="10"/>
      <c r="BT191" s="10"/>
      <c r="BU191" s="10"/>
      <c r="BV191" s="10"/>
      <c r="BW191" s="10"/>
      <c r="BX191" s="10"/>
      <c r="BY191" s="9"/>
      <c r="CA191" s="11"/>
      <c r="CB191" s="10"/>
      <c r="CC191" s="10"/>
      <c r="CD191" s="10"/>
      <c r="CE191" s="10"/>
      <c r="CF191" s="10"/>
      <c r="CG191" s="10"/>
      <c r="CH191" s="10"/>
      <c r="CI191" s="10"/>
      <c r="CJ191" s="9"/>
      <c r="FX191" s="11"/>
      <c r="FY191" s="10"/>
      <c r="FZ191" s="10"/>
      <c r="GA191" s="10"/>
      <c r="GB191" s="10"/>
      <c r="GC191" s="10"/>
      <c r="GD191" s="10"/>
      <c r="GE191" s="10"/>
      <c r="GF191" s="10"/>
      <c r="GG191" s="9"/>
      <c r="GI191" s="11"/>
      <c r="GJ191" s="10"/>
      <c r="GK191" s="10"/>
      <c r="GL191" s="10"/>
      <c r="GM191" s="10"/>
      <c r="GN191" s="10"/>
      <c r="GO191" s="10"/>
      <c r="GP191" s="10"/>
      <c r="GQ191" s="10"/>
      <c r="GR191" s="9"/>
      <c r="GT191" s="11"/>
      <c r="GU191" s="10"/>
      <c r="GV191" s="10"/>
      <c r="GW191" s="10"/>
      <c r="GX191" s="10"/>
      <c r="GY191" s="10"/>
      <c r="GZ191" s="10"/>
      <c r="HA191" s="10"/>
      <c r="HB191" s="10"/>
      <c r="HC191" s="9"/>
      <c r="HE191" s="11"/>
      <c r="HF191" s="10"/>
      <c r="HG191" s="10"/>
      <c r="HH191" s="10"/>
      <c r="HI191" s="10"/>
      <c r="HJ191" s="10"/>
      <c r="HK191" s="10"/>
      <c r="HL191" s="10"/>
      <c r="HM191" s="10"/>
      <c r="HN191" s="9"/>
      <c r="HP191" s="11"/>
      <c r="HQ191" s="10"/>
      <c r="HR191" s="10"/>
      <c r="HS191" s="10"/>
      <c r="HT191" s="10"/>
      <c r="HU191" s="10"/>
      <c r="HV191" s="10"/>
      <c r="HW191" s="10"/>
      <c r="HX191" s="10"/>
      <c r="HY191" s="9"/>
      <c r="IA191" s="11"/>
      <c r="IB191" s="10"/>
      <c r="IC191" s="10"/>
      <c r="ID191" s="10"/>
      <c r="IE191" s="10"/>
      <c r="IF191" s="10"/>
      <c r="IG191" s="10"/>
      <c r="IH191" s="10"/>
      <c r="II191" s="10"/>
      <c r="IJ191" s="9"/>
      <c r="IL191" s="11"/>
      <c r="IM191" s="10"/>
      <c r="IN191" s="10"/>
      <c r="IO191" s="10"/>
      <c r="IP191" s="10"/>
      <c r="IQ191" s="10"/>
      <c r="IR191" s="10"/>
      <c r="IS191" s="10"/>
      <c r="IT191" s="10"/>
      <c r="IU191" s="9"/>
      <c r="IW191" s="11"/>
      <c r="IX191" s="10"/>
      <c r="IY191" s="10"/>
      <c r="IZ191" s="10"/>
      <c r="JA191" s="10"/>
      <c r="JB191" s="10"/>
      <c r="JC191" s="10"/>
      <c r="JD191" s="10"/>
      <c r="JE191" s="10"/>
      <c r="JF191" s="9"/>
    </row>
    <row r="192" spans="2:266" ht="15.75" thickBot="1" x14ac:dyDescent="0.3">
      <c r="B192" s="11"/>
      <c r="C192" s="27" t="s">
        <v>8</v>
      </c>
      <c r="D192" s="19" t="s">
        <v>7</v>
      </c>
      <c r="E192" s="18" t="s">
        <v>6</v>
      </c>
      <c r="F192" s="199" t="s">
        <v>31</v>
      </c>
      <c r="G192" s="17" t="s">
        <v>5</v>
      </c>
      <c r="H192" s="16" t="s">
        <v>4</v>
      </c>
      <c r="I192" s="14" t="s">
        <v>3</v>
      </c>
      <c r="J192" s="10"/>
      <c r="K192" s="228" t="s">
        <v>151</v>
      </c>
      <c r="M192" s="11"/>
      <c r="N192" s="21" t="s">
        <v>9</v>
      </c>
      <c r="O192" s="19" t="s">
        <v>7</v>
      </c>
      <c r="P192" s="18" t="s">
        <v>6</v>
      </c>
      <c r="Q192" s="199" t="s">
        <v>31</v>
      </c>
      <c r="R192" s="17" t="s">
        <v>5</v>
      </c>
      <c r="S192" s="16" t="s">
        <v>4</v>
      </c>
      <c r="T192" s="14" t="s">
        <v>3</v>
      </c>
      <c r="U192" s="10"/>
      <c r="V192" s="228" t="s">
        <v>148</v>
      </c>
      <c r="X192" s="11"/>
      <c r="Y192" s="21" t="s">
        <v>9</v>
      </c>
      <c r="Z192" s="27" t="s">
        <v>8</v>
      </c>
      <c r="AA192" s="18" t="s">
        <v>6</v>
      </c>
      <c r="AB192" s="199" t="s">
        <v>31</v>
      </c>
      <c r="AC192" s="17" t="s">
        <v>5</v>
      </c>
      <c r="AD192" s="16" t="s">
        <v>4</v>
      </c>
      <c r="AE192" s="14" t="s">
        <v>3</v>
      </c>
      <c r="AF192" s="10"/>
      <c r="AG192" s="228" t="s">
        <v>190</v>
      </c>
      <c r="AI192" s="11"/>
      <c r="AJ192" s="21" t="s">
        <v>9</v>
      </c>
      <c r="AK192" s="27" t="s">
        <v>8</v>
      </c>
      <c r="AL192" s="19" t="s">
        <v>7</v>
      </c>
      <c r="AM192" s="199" t="s">
        <v>31</v>
      </c>
      <c r="AN192" s="17" t="s">
        <v>5</v>
      </c>
      <c r="AO192" s="16" t="s">
        <v>4</v>
      </c>
      <c r="AP192" s="14" t="s">
        <v>3</v>
      </c>
      <c r="AQ192" s="10"/>
      <c r="AR192" s="228" t="s">
        <v>142</v>
      </c>
      <c r="AT192" s="11"/>
      <c r="AU192" s="21" t="s">
        <v>9</v>
      </c>
      <c r="AV192" s="27" t="s">
        <v>8</v>
      </c>
      <c r="AW192" s="19" t="s">
        <v>7</v>
      </c>
      <c r="AX192" s="18" t="s">
        <v>6</v>
      </c>
      <c r="AY192" s="17" t="s">
        <v>5</v>
      </c>
      <c r="AZ192" s="16" t="s">
        <v>4</v>
      </c>
      <c r="BA192" s="14" t="s">
        <v>3</v>
      </c>
      <c r="BB192" s="10"/>
      <c r="BC192" s="228" t="s">
        <v>145</v>
      </c>
      <c r="BD192" t="s">
        <v>0</v>
      </c>
      <c r="BE192" s="11"/>
      <c r="BF192" s="21" t="s">
        <v>9</v>
      </c>
      <c r="BG192" s="27" t="s">
        <v>8</v>
      </c>
      <c r="BH192" s="19" t="s">
        <v>7</v>
      </c>
      <c r="BI192" s="18" t="s">
        <v>6</v>
      </c>
      <c r="BJ192" s="199" t="s">
        <v>31</v>
      </c>
      <c r="BK192" s="16" t="s">
        <v>4</v>
      </c>
      <c r="BL192" s="14" t="s">
        <v>3</v>
      </c>
      <c r="BM192" s="10"/>
      <c r="BN192" s="228" t="s">
        <v>151</v>
      </c>
      <c r="BP192" s="11"/>
      <c r="BQ192" s="21" t="s">
        <v>9</v>
      </c>
      <c r="BR192" s="27" t="s">
        <v>8</v>
      </c>
      <c r="BS192" s="19" t="s">
        <v>7</v>
      </c>
      <c r="BT192" s="18" t="s">
        <v>6</v>
      </c>
      <c r="BU192" s="199" t="s">
        <v>31</v>
      </c>
      <c r="BV192" s="17" t="s">
        <v>5</v>
      </c>
      <c r="BW192" s="14" t="s">
        <v>3</v>
      </c>
      <c r="BX192" s="10"/>
      <c r="BY192" s="228" t="s">
        <v>142</v>
      </c>
      <c r="CA192" s="11"/>
      <c r="CB192" s="21" t="s">
        <v>9</v>
      </c>
      <c r="CC192" s="27" t="s">
        <v>8</v>
      </c>
      <c r="CD192" s="19" t="s">
        <v>7</v>
      </c>
      <c r="CE192" s="18" t="s">
        <v>6</v>
      </c>
      <c r="CF192" s="17" t="s">
        <v>5</v>
      </c>
      <c r="CG192" s="16" t="s">
        <v>4</v>
      </c>
      <c r="CH192" s="199" t="s">
        <v>31</v>
      </c>
      <c r="CI192" s="10"/>
      <c r="CJ192" s="228" t="s">
        <v>145</v>
      </c>
      <c r="FX192" s="11"/>
      <c r="FY192" s="27" t="s">
        <v>8</v>
      </c>
      <c r="FZ192" s="19" t="s">
        <v>7</v>
      </c>
      <c r="GA192" s="18" t="s">
        <v>6</v>
      </c>
      <c r="GB192" s="199" t="s">
        <v>31</v>
      </c>
      <c r="GC192" s="17" t="s">
        <v>5</v>
      </c>
      <c r="GD192" s="16" t="s">
        <v>4</v>
      </c>
      <c r="GE192" s="14" t="s">
        <v>3</v>
      </c>
      <c r="GF192" s="10"/>
      <c r="GG192" s="248"/>
      <c r="GI192" s="11"/>
      <c r="GJ192" s="21" t="s">
        <v>9</v>
      </c>
      <c r="GK192" s="19" t="s">
        <v>7</v>
      </c>
      <c r="GL192" s="18" t="s">
        <v>6</v>
      </c>
      <c r="GM192" s="199" t="s">
        <v>31</v>
      </c>
      <c r="GN192" s="17" t="s">
        <v>5</v>
      </c>
      <c r="GO192" s="16" t="s">
        <v>4</v>
      </c>
      <c r="GP192" s="14" t="s">
        <v>3</v>
      </c>
      <c r="GQ192" s="10"/>
      <c r="GR192" s="248"/>
      <c r="GT192" s="11"/>
      <c r="GU192" s="21" t="s">
        <v>9</v>
      </c>
      <c r="GV192" s="27" t="s">
        <v>8</v>
      </c>
      <c r="GW192" s="18" t="s">
        <v>6</v>
      </c>
      <c r="GX192" s="199" t="s">
        <v>31</v>
      </c>
      <c r="GY192" s="17" t="s">
        <v>5</v>
      </c>
      <c r="GZ192" s="16" t="s">
        <v>4</v>
      </c>
      <c r="HA192" s="14" t="s">
        <v>3</v>
      </c>
      <c r="HB192" s="10"/>
      <c r="HC192" s="248"/>
      <c r="HE192" s="11"/>
      <c r="HF192" s="21" t="s">
        <v>9</v>
      </c>
      <c r="HG192" s="27" t="s">
        <v>8</v>
      </c>
      <c r="HH192" s="19" t="s">
        <v>7</v>
      </c>
      <c r="HI192" s="199" t="s">
        <v>31</v>
      </c>
      <c r="HJ192" s="17" t="s">
        <v>5</v>
      </c>
      <c r="HK192" s="16" t="s">
        <v>4</v>
      </c>
      <c r="HL192" s="14" t="s">
        <v>3</v>
      </c>
      <c r="HM192" s="10"/>
      <c r="HN192" s="248"/>
      <c r="HP192" s="11"/>
      <c r="HQ192" s="21" t="s">
        <v>9</v>
      </c>
      <c r="HR192" s="27" t="s">
        <v>8</v>
      </c>
      <c r="HS192" s="19" t="s">
        <v>7</v>
      </c>
      <c r="HT192" s="18" t="s">
        <v>6</v>
      </c>
      <c r="HU192" s="17" t="s">
        <v>5</v>
      </c>
      <c r="HV192" s="16" t="s">
        <v>4</v>
      </c>
      <c r="HW192" s="14" t="s">
        <v>3</v>
      </c>
      <c r="HX192" s="10"/>
      <c r="HY192" s="248"/>
      <c r="IA192" s="11"/>
      <c r="IB192" s="21" t="s">
        <v>9</v>
      </c>
      <c r="IC192" s="27" t="s">
        <v>8</v>
      </c>
      <c r="ID192" s="19" t="s">
        <v>7</v>
      </c>
      <c r="IE192" s="18" t="s">
        <v>6</v>
      </c>
      <c r="IF192" s="199" t="s">
        <v>31</v>
      </c>
      <c r="IG192" s="16" t="s">
        <v>4</v>
      </c>
      <c r="IH192" s="14" t="s">
        <v>3</v>
      </c>
      <c r="II192" s="10"/>
      <c r="IJ192" s="248"/>
      <c r="IL192" s="11"/>
      <c r="IM192" s="21" t="s">
        <v>9</v>
      </c>
      <c r="IN192" s="27" t="s">
        <v>8</v>
      </c>
      <c r="IO192" s="19" t="s">
        <v>7</v>
      </c>
      <c r="IP192" s="18" t="s">
        <v>6</v>
      </c>
      <c r="IQ192" s="199" t="s">
        <v>31</v>
      </c>
      <c r="IR192" s="17" t="s">
        <v>5</v>
      </c>
      <c r="IS192" s="14" t="s">
        <v>3</v>
      </c>
      <c r="IT192" s="10"/>
      <c r="IU192" s="248"/>
      <c r="IW192" s="11"/>
      <c r="IX192" s="21" t="s">
        <v>9</v>
      </c>
      <c r="IY192" s="27" t="s">
        <v>8</v>
      </c>
      <c r="IZ192" s="19" t="s">
        <v>7</v>
      </c>
      <c r="JA192" s="18" t="s">
        <v>6</v>
      </c>
      <c r="JB192" s="17" t="s">
        <v>5</v>
      </c>
      <c r="JC192" s="16" t="s">
        <v>4</v>
      </c>
      <c r="JD192" s="199" t="s">
        <v>31</v>
      </c>
      <c r="JE192" s="10"/>
      <c r="JF192" s="248"/>
    </row>
    <row r="193" spans="2:269" ht="15.75" thickBot="1" x14ac:dyDescent="0.3">
      <c r="B193" s="22" t="s">
        <v>208</v>
      </c>
      <c r="C193" s="146" t="s">
        <v>9</v>
      </c>
      <c r="D193" s="146" t="s">
        <v>9</v>
      </c>
      <c r="E193" s="146" t="s">
        <v>9</v>
      </c>
      <c r="F193" s="146" t="s">
        <v>9</v>
      </c>
      <c r="G193" s="146" t="s">
        <v>9</v>
      </c>
      <c r="H193" s="146" t="s">
        <v>9</v>
      </c>
      <c r="I193" s="146" t="s">
        <v>9</v>
      </c>
      <c r="J193" s="10"/>
      <c r="K193" s="234" t="s">
        <v>9</v>
      </c>
      <c r="M193" s="22" t="s">
        <v>208</v>
      </c>
      <c r="N193" s="145" t="s">
        <v>8</v>
      </c>
      <c r="O193" s="145" t="s">
        <v>8</v>
      </c>
      <c r="P193" s="145" t="s">
        <v>8</v>
      </c>
      <c r="Q193" s="145" t="s">
        <v>8</v>
      </c>
      <c r="R193" s="145" t="s">
        <v>8</v>
      </c>
      <c r="S193" s="145" t="s">
        <v>8</v>
      </c>
      <c r="T193" s="145" t="s">
        <v>8</v>
      </c>
      <c r="U193" s="10"/>
      <c r="V193" s="145" t="s">
        <v>8</v>
      </c>
      <c r="X193" s="22" t="s">
        <v>208</v>
      </c>
      <c r="Y193" s="149" t="s">
        <v>7</v>
      </c>
      <c r="Z193" s="149" t="s">
        <v>7</v>
      </c>
      <c r="AA193" s="149" t="s">
        <v>7</v>
      </c>
      <c r="AB193" s="149" t="s">
        <v>7</v>
      </c>
      <c r="AC193" s="149" t="s">
        <v>7</v>
      </c>
      <c r="AD193" s="149" t="s">
        <v>7</v>
      </c>
      <c r="AE193" s="144" t="s">
        <v>7</v>
      </c>
      <c r="AF193" s="10"/>
      <c r="AG193" s="144" t="s">
        <v>7</v>
      </c>
      <c r="AI193" s="22" t="s">
        <v>208</v>
      </c>
      <c r="AJ193" s="195" t="s">
        <v>6</v>
      </c>
      <c r="AK193" s="195" t="s">
        <v>6</v>
      </c>
      <c r="AL193" s="195" t="s">
        <v>6</v>
      </c>
      <c r="AM193" s="195" t="s">
        <v>6</v>
      </c>
      <c r="AN193" s="195" t="s">
        <v>6</v>
      </c>
      <c r="AO193" s="195" t="s">
        <v>6</v>
      </c>
      <c r="AP193" s="195" t="s">
        <v>6</v>
      </c>
      <c r="AQ193" s="10"/>
      <c r="AR193" s="195" t="s">
        <v>6</v>
      </c>
      <c r="AT193" s="22" t="s">
        <v>208</v>
      </c>
      <c r="AU193" s="197" t="s">
        <v>31</v>
      </c>
      <c r="AV193" s="197" t="s">
        <v>31</v>
      </c>
      <c r="AW193" s="197" t="s">
        <v>31</v>
      </c>
      <c r="AX193" s="197" t="s">
        <v>31</v>
      </c>
      <c r="AY193" s="197" t="s">
        <v>31</v>
      </c>
      <c r="AZ193" s="197" t="s">
        <v>31</v>
      </c>
      <c r="BA193" s="197" t="s">
        <v>31</v>
      </c>
      <c r="BB193" s="10"/>
      <c r="BC193" s="197" t="s">
        <v>31</v>
      </c>
      <c r="BE193" s="22" t="s">
        <v>208</v>
      </c>
      <c r="BF193" s="155" t="s">
        <v>134</v>
      </c>
      <c r="BG193" s="155" t="s">
        <v>134</v>
      </c>
      <c r="BH193" s="155" t="s">
        <v>134</v>
      </c>
      <c r="BI193" s="155" t="s">
        <v>134</v>
      </c>
      <c r="BJ193" s="155" t="s">
        <v>134</v>
      </c>
      <c r="BK193" s="155" t="s">
        <v>134</v>
      </c>
      <c r="BL193" s="155" t="s">
        <v>134</v>
      </c>
      <c r="BM193" s="10"/>
      <c r="BN193" s="155" t="s">
        <v>134</v>
      </c>
      <c r="BP193" s="22" t="s">
        <v>208</v>
      </c>
      <c r="BQ193" s="150" t="s">
        <v>4</v>
      </c>
      <c r="BR193" s="150" t="s">
        <v>4</v>
      </c>
      <c r="BS193" s="150" t="s">
        <v>4</v>
      </c>
      <c r="BT193" s="150" t="s">
        <v>4</v>
      </c>
      <c r="BU193" s="150" t="s">
        <v>4</v>
      </c>
      <c r="BV193" s="150" t="s">
        <v>4</v>
      </c>
      <c r="BW193" s="150" t="s">
        <v>4</v>
      </c>
      <c r="BX193" s="10"/>
      <c r="BY193" s="150" t="s">
        <v>4</v>
      </c>
      <c r="CA193" s="22" t="s">
        <v>208</v>
      </c>
      <c r="CB193" s="177" t="s">
        <v>3</v>
      </c>
      <c r="CC193" s="177" t="s">
        <v>3</v>
      </c>
      <c r="CD193" s="177" t="s">
        <v>3</v>
      </c>
      <c r="CE193" s="177" t="s">
        <v>3</v>
      </c>
      <c r="CF193" s="177" t="s">
        <v>3</v>
      </c>
      <c r="CG193" s="177" t="s">
        <v>3</v>
      </c>
      <c r="CH193" s="177" t="s">
        <v>3</v>
      </c>
      <c r="CI193" s="10"/>
      <c r="CJ193" s="177" t="s">
        <v>3</v>
      </c>
      <c r="FX193" s="22" t="s">
        <v>11</v>
      </c>
      <c r="FY193" s="146" t="s">
        <v>9</v>
      </c>
      <c r="FZ193" s="146" t="s">
        <v>9</v>
      </c>
      <c r="GA193" s="146" t="s">
        <v>9</v>
      </c>
      <c r="GB193" s="146" t="s">
        <v>9</v>
      </c>
      <c r="GC193" s="146" t="s">
        <v>9</v>
      </c>
      <c r="GD193" s="146" t="s">
        <v>9</v>
      </c>
      <c r="GE193" s="146" t="s">
        <v>9</v>
      </c>
      <c r="GF193" s="10"/>
      <c r="GG193" s="234" t="s">
        <v>9</v>
      </c>
      <c r="GI193" s="22" t="s">
        <v>11</v>
      </c>
      <c r="GJ193" s="145" t="s">
        <v>8</v>
      </c>
      <c r="GK193" s="145" t="s">
        <v>8</v>
      </c>
      <c r="GL193" s="145" t="s">
        <v>8</v>
      </c>
      <c r="GM193" s="145" t="s">
        <v>8</v>
      </c>
      <c r="GN193" s="145" t="s">
        <v>8</v>
      </c>
      <c r="GO193" s="145" t="s">
        <v>8</v>
      </c>
      <c r="GP193" s="145" t="s">
        <v>8</v>
      </c>
      <c r="GQ193" s="10"/>
      <c r="GR193" s="145" t="s">
        <v>8</v>
      </c>
      <c r="GT193" s="22" t="s">
        <v>11</v>
      </c>
      <c r="GU193" s="149" t="s">
        <v>7</v>
      </c>
      <c r="GV193" s="149" t="s">
        <v>7</v>
      </c>
      <c r="GW193" s="149" t="s">
        <v>7</v>
      </c>
      <c r="GX193" s="149" t="s">
        <v>7</v>
      </c>
      <c r="GY193" s="149" t="s">
        <v>7</v>
      </c>
      <c r="GZ193" s="149" t="s">
        <v>7</v>
      </c>
      <c r="HA193" s="144" t="s">
        <v>7</v>
      </c>
      <c r="HB193" s="10"/>
      <c r="HC193" s="144" t="s">
        <v>7</v>
      </c>
      <c r="HE193" s="22" t="s">
        <v>11</v>
      </c>
      <c r="HF193" s="195" t="s">
        <v>6</v>
      </c>
      <c r="HG193" s="195" t="s">
        <v>6</v>
      </c>
      <c r="HH193" s="195" t="s">
        <v>6</v>
      </c>
      <c r="HI193" s="195" t="s">
        <v>6</v>
      </c>
      <c r="HJ193" s="195" t="s">
        <v>6</v>
      </c>
      <c r="HK193" s="195" t="s">
        <v>6</v>
      </c>
      <c r="HL193" s="195" t="s">
        <v>6</v>
      </c>
      <c r="HM193" s="10"/>
      <c r="HN193" s="195" t="s">
        <v>6</v>
      </c>
      <c r="HP193" s="22" t="s">
        <v>11</v>
      </c>
      <c r="HQ193" s="197" t="s">
        <v>31</v>
      </c>
      <c r="HR193" s="197" t="s">
        <v>31</v>
      </c>
      <c r="HS193" s="197" t="s">
        <v>31</v>
      </c>
      <c r="HT193" s="197" t="s">
        <v>31</v>
      </c>
      <c r="HU193" s="197" t="s">
        <v>31</v>
      </c>
      <c r="HV193" s="197" t="s">
        <v>31</v>
      </c>
      <c r="HW193" s="197" t="s">
        <v>31</v>
      </c>
      <c r="HX193" s="10"/>
      <c r="HY193" s="197" t="s">
        <v>31</v>
      </c>
      <c r="IA193" s="22" t="s">
        <v>11</v>
      </c>
      <c r="IB193" s="155" t="s">
        <v>134</v>
      </c>
      <c r="IC193" s="155" t="s">
        <v>134</v>
      </c>
      <c r="ID193" s="155" t="s">
        <v>134</v>
      </c>
      <c r="IE193" s="155" t="s">
        <v>134</v>
      </c>
      <c r="IF193" s="155" t="s">
        <v>134</v>
      </c>
      <c r="IG193" s="155" t="s">
        <v>134</v>
      </c>
      <c r="IH193" s="155" t="s">
        <v>134</v>
      </c>
      <c r="II193" s="10"/>
      <c r="IJ193" s="155" t="s">
        <v>134</v>
      </c>
      <c r="IL193" s="22" t="s">
        <v>11</v>
      </c>
      <c r="IM193" s="150" t="s">
        <v>4</v>
      </c>
      <c r="IN193" s="150" t="s">
        <v>4</v>
      </c>
      <c r="IO193" s="150" t="s">
        <v>4</v>
      </c>
      <c r="IP193" s="150" t="s">
        <v>4</v>
      </c>
      <c r="IQ193" s="150" t="s">
        <v>4</v>
      </c>
      <c r="IR193" s="150" t="s">
        <v>4</v>
      </c>
      <c r="IS193" s="150" t="s">
        <v>4</v>
      </c>
      <c r="IT193" s="10"/>
      <c r="IU193" s="150" t="s">
        <v>4</v>
      </c>
      <c r="IW193" s="22" t="s">
        <v>11</v>
      </c>
      <c r="IX193" s="177" t="s">
        <v>3</v>
      </c>
      <c r="IY193" s="177" t="s">
        <v>3</v>
      </c>
      <c r="IZ193" s="177" t="s">
        <v>3</v>
      </c>
      <c r="JA193" s="177" t="s">
        <v>3</v>
      </c>
      <c r="JB193" s="177" t="s">
        <v>3</v>
      </c>
      <c r="JC193" s="177" t="s">
        <v>3</v>
      </c>
      <c r="JD193" s="177" t="s">
        <v>3</v>
      </c>
      <c r="JE193" s="10"/>
      <c r="JF193" s="177" t="s">
        <v>3</v>
      </c>
    </row>
    <row r="194" spans="2:269" ht="15.75" thickBot="1" x14ac:dyDescent="0.3">
      <c r="B194" s="11"/>
      <c r="C194" s="143">
        <v>11</v>
      </c>
      <c r="D194" s="143">
        <v>30</v>
      </c>
      <c r="E194" s="143">
        <v>1</v>
      </c>
      <c r="F194" s="143">
        <v>16</v>
      </c>
      <c r="G194" s="143">
        <v>44</v>
      </c>
      <c r="H194" s="143">
        <v>25</v>
      </c>
      <c r="I194" s="143">
        <v>32</v>
      </c>
      <c r="J194" s="240">
        <v>-119</v>
      </c>
      <c r="K194" s="237">
        <v>159</v>
      </c>
      <c r="M194" s="11"/>
      <c r="N194" s="231">
        <v>11</v>
      </c>
      <c r="O194" s="143">
        <v>12</v>
      </c>
      <c r="P194" s="231">
        <v>10</v>
      </c>
      <c r="Q194" s="143">
        <v>7</v>
      </c>
      <c r="R194" s="143">
        <v>99</v>
      </c>
      <c r="S194" s="143">
        <v>56</v>
      </c>
      <c r="T194" s="143">
        <v>19</v>
      </c>
      <c r="U194" s="240">
        <v>765</v>
      </c>
      <c r="V194" s="143">
        <v>172</v>
      </c>
      <c r="X194" s="11"/>
      <c r="Y194" s="231">
        <v>30</v>
      </c>
      <c r="Z194" s="231">
        <v>12</v>
      </c>
      <c r="AA194" s="231">
        <v>28</v>
      </c>
      <c r="AB194" s="231">
        <v>10</v>
      </c>
      <c r="AC194" s="143">
        <v>88</v>
      </c>
      <c r="AD194" s="143">
        <v>38</v>
      </c>
      <c r="AE194" s="231">
        <v>1</v>
      </c>
      <c r="AF194" s="240">
        <v>1167</v>
      </c>
      <c r="AG194" s="143">
        <v>45</v>
      </c>
      <c r="AI194" s="11"/>
      <c r="AJ194" s="231">
        <v>1</v>
      </c>
      <c r="AK194" s="143">
        <v>10</v>
      </c>
      <c r="AL194" s="143">
        <v>28</v>
      </c>
      <c r="AM194" s="143">
        <v>16</v>
      </c>
      <c r="AN194" s="143">
        <v>41</v>
      </c>
      <c r="AO194" s="143">
        <v>24</v>
      </c>
      <c r="AP194" s="143">
        <v>15</v>
      </c>
      <c r="AQ194" s="240">
        <v>463</v>
      </c>
      <c r="AR194" s="143">
        <v>133</v>
      </c>
      <c r="AT194" s="11"/>
      <c r="AU194" s="231">
        <v>16</v>
      </c>
      <c r="AV194" s="231">
        <v>7</v>
      </c>
      <c r="AW194" s="143">
        <v>10</v>
      </c>
      <c r="AX194" s="231">
        <v>16</v>
      </c>
      <c r="AY194" s="143">
        <v>36</v>
      </c>
      <c r="AZ194" s="143">
        <v>17</v>
      </c>
      <c r="BA194" s="143">
        <v>6</v>
      </c>
      <c r="BB194" s="240">
        <v>-561</v>
      </c>
      <c r="BC194" s="143">
        <v>30</v>
      </c>
      <c r="BE194" s="11"/>
      <c r="BF194" s="231">
        <v>44</v>
      </c>
      <c r="BG194" s="231">
        <v>99</v>
      </c>
      <c r="BH194" s="231">
        <v>88</v>
      </c>
      <c r="BI194" s="231">
        <v>41</v>
      </c>
      <c r="BJ194" s="231">
        <v>36</v>
      </c>
      <c r="BK194" s="231">
        <v>29</v>
      </c>
      <c r="BL194" s="231">
        <v>41</v>
      </c>
      <c r="BM194" s="240">
        <v>-791</v>
      </c>
      <c r="BN194" s="231">
        <v>378</v>
      </c>
      <c r="BP194" s="11"/>
      <c r="BQ194" s="231">
        <v>25</v>
      </c>
      <c r="BR194" s="231">
        <v>56</v>
      </c>
      <c r="BS194" s="231">
        <v>38</v>
      </c>
      <c r="BT194" s="231">
        <v>24</v>
      </c>
      <c r="BU194" s="231">
        <v>17</v>
      </c>
      <c r="BV194" s="143">
        <v>29</v>
      </c>
      <c r="BW194" s="231">
        <v>16</v>
      </c>
      <c r="BX194" s="240">
        <v>-323</v>
      </c>
      <c r="BY194" s="231">
        <v>147</v>
      </c>
      <c r="CA194" s="11"/>
      <c r="CB194" s="231">
        <v>32</v>
      </c>
      <c r="CC194" s="231">
        <v>19</v>
      </c>
      <c r="CD194" s="143">
        <v>1</v>
      </c>
      <c r="CE194" s="231">
        <v>15</v>
      </c>
      <c r="CF194" s="143">
        <v>41</v>
      </c>
      <c r="CG194" s="143">
        <v>16</v>
      </c>
      <c r="CH194" s="231">
        <v>6</v>
      </c>
      <c r="CI194" s="240">
        <v>-601</v>
      </c>
      <c r="CJ194" s="231">
        <v>14</v>
      </c>
      <c r="CK194" t="s">
        <v>0</v>
      </c>
      <c r="FX194" s="11"/>
      <c r="FY194" s="229"/>
      <c r="FZ194" s="229"/>
      <c r="GA194" s="229"/>
      <c r="GB194" s="229"/>
      <c r="GC194" s="229"/>
      <c r="GD194" s="229"/>
      <c r="GE194" s="229"/>
      <c r="GF194" s="240"/>
      <c r="GG194" s="236"/>
      <c r="GI194" s="11"/>
      <c r="GJ194" s="229"/>
      <c r="GK194" s="229"/>
      <c r="GL194" s="229"/>
      <c r="GM194" s="229"/>
      <c r="GN194" s="229"/>
      <c r="GO194" s="229"/>
      <c r="GP194" s="229"/>
      <c r="GQ194" s="240"/>
      <c r="GR194" s="229"/>
      <c r="GT194" s="11"/>
      <c r="GU194" s="229"/>
      <c r="GV194" s="229"/>
      <c r="GW194" s="229"/>
      <c r="GX194" s="229"/>
      <c r="GY194" s="229"/>
      <c r="GZ194" s="229"/>
      <c r="HA194" s="229"/>
      <c r="HB194" s="240"/>
      <c r="HC194" s="229"/>
      <c r="HE194" s="11"/>
      <c r="HF194" s="229"/>
      <c r="HG194" s="229"/>
      <c r="HH194" s="229"/>
      <c r="HI194" s="229"/>
      <c r="HJ194" s="229"/>
      <c r="HK194" s="229"/>
      <c r="HL194" s="229"/>
      <c r="HM194" s="240"/>
      <c r="HN194" s="229"/>
      <c r="HP194" s="11" t="s">
        <v>0</v>
      </c>
      <c r="HQ194" s="229"/>
      <c r="HR194" s="229"/>
      <c r="HS194" s="229"/>
      <c r="HT194" s="229"/>
      <c r="HU194" s="229"/>
      <c r="HV194" s="229"/>
      <c r="HW194" s="229"/>
      <c r="HX194" s="240"/>
      <c r="HY194" s="229"/>
      <c r="IA194" s="11"/>
      <c r="IB194" s="229"/>
      <c r="IC194" s="229"/>
      <c r="ID194" s="229"/>
      <c r="IE194" s="229"/>
      <c r="IF194" s="229"/>
      <c r="IG194" s="229"/>
      <c r="IH194" s="229"/>
      <c r="II194" s="240"/>
      <c r="IJ194" s="229"/>
      <c r="IL194" s="11"/>
      <c r="IM194" s="229"/>
      <c r="IN194" s="229"/>
      <c r="IO194" s="229"/>
      <c r="IP194" s="229"/>
      <c r="IQ194" s="229"/>
      <c r="IR194" s="229"/>
      <c r="IS194" s="229"/>
      <c r="IT194" s="240"/>
      <c r="IU194" s="229"/>
      <c r="IW194" s="11"/>
      <c r="IX194" s="229"/>
      <c r="IY194" s="229"/>
      <c r="IZ194" s="229"/>
      <c r="JA194" s="229"/>
      <c r="JB194" s="229"/>
      <c r="JC194" s="229"/>
      <c r="JD194" s="229"/>
      <c r="JE194" s="240"/>
      <c r="JF194" s="229"/>
    </row>
    <row r="195" spans="2:269" ht="15.75" thickBot="1" x14ac:dyDescent="0.3"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M195" s="11"/>
      <c r="N195" s="10"/>
      <c r="O195" s="10"/>
      <c r="P195" s="10"/>
      <c r="Q195" s="10"/>
      <c r="R195" s="10"/>
      <c r="S195" s="10"/>
      <c r="T195" s="10"/>
      <c r="U195" s="10"/>
      <c r="V195" s="9"/>
      <c r="X195" s="11"/>
      <c r="Y195" s="10"/>
      <c r="Z195" s="10"/>
      <c r="AA195" s="10"/>
      <c r="AB195" s="10"/>
      <c r="AC195" s="10"/>
      <c r="AD195" s="10"/>
      <c r="AE195" s="10"/>
      <c r="AF195" s="10"/>
      <c r="AG195" s="9"/>
      <c r="AI195" s="11"/>
      <c r="AJ195" s="10"/>
      <c r="AK195" s="10"/>
      <c r="AL195" s="10"/>
      <c r="AM195" s="10"/>
      <c r="AN195" s="10"/>
      <c r="AO195" s="10"/>
      <c r="AP195" s="10"/>
      <c r="AQ195" s="10"/>
      <c r="AR195" s="9"/>
      <c r="AT195" s="11"/>
      <c r="AU195" s="10"/>
      <c r="AV195" s="10"/>
      <c r="AW195" s="10"/>
      <c r="AX195" s="10"/>
      <c r="AY195" s="10"/>
      <c r="AZ195" s="10"/>
      <c r="BA195" s="10"/>
      <c r="BB195" s="10"/>
      <c r="BC195" s="9"/>
      <c r="BE195" s="11"/>
      <c r="BF195" s="10"/>
      <c r="BG195" s="10"/>
      <c r="BH195" s="10"/>
      <c r="BI195" s="10"/>
      <c r="BJ195" s="10"/>
      <c r="BK195" s="10"/>
      <c r="BL195" s="10"/>
      <c r="BM195" s="10"/>
      <c r="BN195" s="9"/>
      <c r="BP195" s="11"/>
      <c r="BQ195" s="10"/>
      <c r="BR195" s="10"/>
      <c r="BS195" s="10"/>
      <c r="BT195" s="10"/>
      <c r="BU195" s="10"/>
      <c r="BV195" s="10"/>
      <c r="BW195" s="10"/>
      <c r="BX195" s="10"/>
      <c r="BY195" s="9"/>
      <c r="CA195" s="11"/>
      <c r="CB195" s="10"/>
      <c r="CC195" s="10"/>
      <c r="CD195" s="10"/>
      <c r="CE195" s="10"/>
      <c r="CF195" s="10"/>
      <c r="CG195" s="10"/>
      <c r="CH195" s="10"/>
      <c r="CI195" s="10"/>
      <c r="CJ195" s="9"/>
      <c r="FX195" s="11"/>
      <c r="FY195" s="10"/>
      <c r="FZ195" s="10"/>
      <c r="GA195" s="10"/>
      <c r="GB195" s="10"/>
      <c r="GC195" s="10"/>
      <c r="GD195" s="10"/>
      <c r="GE195" s="10"/>
      <c r="GF195" s="10"/>
      <c r="GG195" s="9"/>
      <c r="GI195" s="11"/>
      <c r="GJ195" s="10"/>
      <c r="GK195" s="10"/>
      <c r="GL195" s="10"/>
      <c r="GM195" s="10"/>
      <c r="GN195" s="10"/>
      <c r="GO195" s="10"/>
      <c r="GP195" s="10"/>
      <c r="GQ195" s="10"/>
      <c r="GR195" s="9"/>
      <c r="GT195" s="11"/>
      <c r="GU195" s="10"/>
      <c r="GV195" s="10"/>
      <c r="GW195" s="10"/>
      <c r="GX195" s="10"/>
      <c r="GY195" s="10"/>
      <c r="GZ195" s="10"/>
      <c r="HA195" s="10"/>
      <c r="HB195" s="10"/>
      <c r="HC195" s="9"/>
      <c r="HE195" s="11"/>
      <c r="HF195" s="10"/>
      <c r="HG195" s="10"/>
      <c r="HH195" s="10"/>
      <c r="HI195" s="10"/>
      <c r="HJ195" s="10"/>
      <c r="HK195" s="10"/>
      <c r="HL195" s="10"/>
      <c r="HM195" s="10"/>
      <c r="HN195" s="9"/>
      <c r="HP195" s="11"/>
      <c r="HQ195" s="10"/>
      <c r="HR195" s="10"/>
      <c r="HS195" s="10"/>
      <c r="HT195" s="10"/>
      <c r="HU195" s="10"/>
      <c r="HV195" s="10"/>
      <c r="HW195" s="10"/>
      <c r="HX195" s="10"/>
      <c r="HY195" s="9"/>
      <c r="IA195" s="11"/>
      <c r="IB195" s="10"/>
      <c r="IC195" s="10"/>
      <c r="ID195" s="10"/>
      <c r="IE195" s="10"/>
      <c r="IF195" s="10"/>
      <c r="IG195" s="10"/>
      <c r="IH195" s="10"/>
      <c r="II195" s="10"/>
      <c r="IJ195" s="9"/>
      <c r="IL195" s="11"/>
      <c r="IM195" s="10"/>
      <c r="IN195" s="10"/>
      <c r="IO195" s="10"/>
      <c r="IP195" s="10"/>
      <c r="IQ195" s="10"/>
      <c r="IR195" s="10"/>
      <c r="IS195" s="10"/>
      <c r="IT195" s="10"/>
      <c r="IU195" s="9"/>
      <c r="IW195" s="11"/>
      <c r="IX195" s="10"/>
      <c r="IY195" s="10"/>
      <c r="IZ195" s="10"/>
      <c r="JA195" s="10"/>
      <c r="JB195" s="10"/>
      <c r="JC195" s="10"/>
      <c r="JD195" s="10"/>
      <c r="JE195" s="10"/>
      <c r="JF195" s="9"/>
    </row>
    <row r="196" spans="2:269" ht="15.75" thickBot="1" x14ac:dyDescent="0.3">
      <c r="B196" s="11"/>
      <c r="C196" s="27" t="s">
        <v>8</v>
      </c>
      <c r="D196" s="19" t="s">
        <v>7</v>
      </c>
      <c r="E196" s="18" t="s">
        <v>6</v>
      </c>
      <c r="F196" s="199" t="s">
        <v>31</v>
      </c>
      <c r="G196" s="17" t="s">
        <v>5</v>
      </c>
      <c r="H196" s="16" t="s">
        <v>4</v>
      </c>
      <c r="I196" s="14" t="s">
        <v>3</v>
      </c>
      <c r="J196" s="10"/>
      <c r="K196" s="228" t="s">
        <v>146</v>
      </c>
      <c r="M196" s="11"/>
      <c r="N196" s="21" t="s">
        <v>9</v>
      </c>
      <c r="O196" s="19" t="s">
        <v>7</v>
      </c>
      <c r="P196" s="18" t="s">
        <v>6</v>
      </c>
      <c r="Q196" s="199" t="s">
        <v>31</v>
      </c>
      <c r="R196" s="17" t="s">
        <v>5</v>
      </c>
      <c r="S196" s="16" t="s">
        <v>4</v>
      </c>
      <c r="T196" s="14" t="s">
        <v>3</v>
      </c>
      <c r="U196" s="10"/>
      <c r="V196" s="228" t="s">
        <v>143</v>
      </c>
      <c r="X196" s="11"/>
      <c r="Y196" s="21" t="s">
        <v>9</v>
      </c>
      <c r="Z196" s="27" t="s">
        <v>8</v>
      </c>
      <c r="AA196" s="18" t="s">
        <v>6</v>
      </c>
      <c r="AB196" s="199" t="s">
        <v>31</v>
      </c>
      <c r="AC196" s="17" t="s">
        <v>5</v>
      </c>
      <c r="AD196" s="16" t="s">
        <v>4</v>
      </c>
      <c r="AE196" s="14" t="s">
        <v>3</v>
      </c>
      <c r="AF196" s="10"/>
      <c r="AG196" s="228" t="s">
        <v>145</v>
      </c>
      <c r="AI196" s="11"/>
      <c r="AJ196" s="21" t="s">
        <v>9</v>
      </c>
      <c r="AK196" s="27" t="s">
        <v>8</v>
      </c>
      <c r="AL196" s="19" t="s">
        <v>7</v>
      </c>
      <c r="AM196" s="199" t="s">
        <v>31</v>
      </c>
      <c r="AN196" s="17" t="s">
        <v>5</v>
      </c>
      <c r="AO196" s="16" t="s">
        <v>4</v>
      </c>
      <c r="AP196" s="14" t="s">
        <v>3</v>
      </c>
      <c r="AQ196" s="10"/>
      <c r="AR196" s="228" t="s">
        <v>148</v>
      </c>
      <c r="AT196" s="11"/>
      <c r="AU196" s="21" t="s">
        <v>9</v>
      </c>
      <c r="AV196" s="27" t="s">
        <v>8</v>
      </c>
      <c r="AW196" s="19" t="s">
        <v>7</v>
      </c>
      <c r="AX196" s="18" t="s">
        <v>6</v>
      </c>
      <c r="AY196" s="17" t="s">
        <v>5</v>
      </c>
      <c r="AZ196" s="16" t="s">
        <v>4</v>
      </c>
      <c r="BA196" s="14" t="s">
        <v>3</v>
      </c>
      <c r="BB196" s="10"/>
      <c r="BC196" s="228" t="s">
        <v>145</v>
      </c>
      <c r="BD196" t="s">
        <v>0</v>
      </c>
      <c r="BE196" s="11"/>
      <c r="BF196" s="21" t="s">
        <v>9</v>
      </c>
      <c r="BG196" s="27" t="s">
        <v>8</v>
      </c>
      <c r="BH196" s="19" t="s">
        <v>7</v>
      </c>
      <c r="BI196" s="18" t="s">
        <v>6</v>
      </c>
      <c r="BJ196" s="199" t="s">
        <v>31</v>
      </c>
      <c r="BK196" s="16" t="s">
        <v>4</v>
      </c>
      <c r="BL196" s="14" t="s">
        <v>3</v>
      </c>
      <c r="BM196" s="10"/>
      <c r="BN196" s="228" t="s">
        <v>151</v>
      </c>
      <c r="BP196" s="11"/>
      <c r="BQ196" s="21" t="s">
        <v>9</v>
      </c>
      <c r="BR196" s="27" t="s">
        <v>8</v>
      </c>
      <c r="BS196" s="19" t="s">
        <v>7</v>
      </c>
      <c r="BT196" s="18" t="s">
        <v>6</v>
      </c>
      <c r="BU196" s="199" t="s">
        <v>31</v>
      </c>
      <c r="BV196" s="17" t="s">
        <v>5</v>
      </c>
      <c r="BW196" s="14" t="s">
        <v>3</v>
      </c>
      <c r="BX196" s="10"/>
      <c r="BY196" s="228" t="s">
        <v>142</v>
      </c>
      <c r="CA196" s="11"/>
      <c r="CB196" s="21" t="s">
        <v>9</v>
      </c>
      <c r="CC196" s="27" t="s">
        <v>8</v>
      </c>
      <c r="CD196" s="19" t="s">
        <v>7</v>
      </c>
      <c r="CE196" s="18" t="s">
        <v>6</v>
      </c>
      <c r="CF196" s="17" t="s">
        <v>5</v>
      </c>
      <c r="CG196" s="16" t="s">
        <v>4</v>
      </c>
      <c r="CH196" s="199" t="s">
        <v>31</v>
      </c>
      <c r="CI196" s="10"/>
      <c r="CJ196" s="228" t="s">
        <v>149</v>
      </c>
      <c r="FX196" s="11"/>
      <c r="FY196" s="27" t="s">
        <v>8</v>
      </c>
      <c r="FZ196" s="19" t="s">
        <v>7</v>
      </c>
      <c r="GA196" s="18" t="s">
        <v>6</v>
      </c>
      <c r="GB196" s="199" t="s">
        <v>31</v>
      </c>
      <c r="GC196" s="17" t="s">
        <v>5</v>
      </c>
      <c r="GD196" s="16" t="s">
        <v>4</v>
      </c>
      <c r="GE196" s="14" t="s">
        <v>3</v>
      </c>
      <c r="GF196" s="10"/>
      <c r="GG196" s="248"/>
      <c r="GI196" s="11"/>
      <c r="GJ196" s="21" t="s">
        <v>9</v>
      </c>
      <c r="GK196" s="19" t="s">
        <v>7</v>
      </c>
      <c r="GL196" s="18" t="s">
        <v>6</v>
      </c>
      <c r="GM196" s="199" t="s">
        <v>31</v>
      </c>
      <c r="GN196" s="17" t="s">
        <v>5</v>
      </c>
      <c r="GO196" s="16" t="s">
        <v>4</v>
      </c>
      <c r="GP196" s="14" t="s">
        <v>3</v>
      </c>
      <c r="GQ196" s="10"/>
      <c r="GR196" s="248"/>
      <c r="GT196" s="11"/>
      <c r="GU196" s="21" t="s">
        <v>9</v>
      </c>
      <c r="GV196" s="27" t="s">
        <v>8</v>
      </c>
      <c r="GW196" s="18" t="s">
        <v>6</v>
      </c>
      <c r="GX196" s="199" t="s">
        <v>31</v>
      </c>
      <c r="GY196" s="17" t="s">
        <v>5</v>
      </c>
      <c r="GZ196" s="16" t="s">
        <v>4</v>
      </c>
      <c r="HA196" s="14" t="s">
        <v>3</v>
      </c>
      <c r="HB196" s="10"/>
      <c r="HC196" s="248"/>
      <c r="HE196" s="11"/>
      <c r="HF196" s="21" t="s">
        <v>9</v>
      </c>
      <c r="HG196" s="27" t="s">
        <v>8</v>
      </c>
      <c r="HH196" s="19" t="s">
        <v>7</v>
      </c>
      <c r="HI196" s="199" t="s">
        <v>31</v>
      </c>
      <c r="HJ196" s="17" t="s">
        <v>5</v>
      </c>
      <c r="HK196" s="16" t="s">
        <v>4</v>
      </c>
      <c r="HL196" s="14" t="s">
        <v>3</v>
      </c>
      <c r="HM196" s="10"/>
      <c r="HN196" s="248"/>
      <c r="HP196" s="11"/>
      <c r="HQ196" s="21" t="s">
        <v>9</v>
      </c>
      <c r="HR196" s="27" t="s">
        <v>8</v>
      </c>
      <c r="HS196" s="19" t="s">
        <v>7</v>
      </c>
      <c r="HT196" s="18" t="s">
        <v>6</v>
      </c>
      <c r="HU196" s="17" t="s">
        <v>5</v>
      </c>
      <c r="HV196" s="16" t="s">
        <v>4</v>
      </c>
      <c r="HW196" s="14" t="s">
        <v>3</v>
      </c>
      <c r="HX196" s="10"/>
      <c r="HY196" s="248"/>
      <c r="IA196" s="11"/>
      <c r="IB196" s="21" t="s">
        <v>9</v>
      </c>
      <c r="IC196" s="27" t="s">
        <v>8</v>
      </c>
      <c r="ID196" s="19" t="s">
        <v>7</v>
      </c>
      <c r="IE196" s="18" t="s">
        <v>6</v>
      </c>
      <c r="IF196" s="199" t="s">
        <v>31</v>
      </c>
      <c r="IG196" s="16" t="s">
        <v>4</v>
      </c>
      <c r="IH196" s="14" t="s">
        <v>3</v>
      </c>
      <c r="II196" s="10"/>
      <c r="IJ196" s="248"/>
      <c r="IL196" s="11"/>
      <c r="IM196" s="21" t="s">
        <v>9</v>
      </c>
      <c r="IN196" s="27" t="s">
        <v>8</v>
      </c>
      <c r="IO196" s="19" t="s">
        <v>7</v>
      </c>
      <c r="IP196" s="18" t="s">
        <v>6</v>
      </c>
      <c r="IQ196" s="199" t="s">
        <v>31</v>
      </c>
      <c r="IR196" s="17" t="s">
        <v>5</v>
      </c>
      <c r="IS196" s="14" t="s">
        <v>3</v>
      </c>
      <c r="IT196" s="10"/>
      <c r="IU196" s="248"/>
      <c r="IW196" s="11"/>
      <c r="IX196" s="21" t="s">
        <v>9</v>
      </c>
      <c r="IY196" s="27" t="s">
        <v>8</v>
      </c>
      <c r="IZ196" s="19" t="s">
        <v>7</v>
      </c>
      <c r="JA196" s="18" t="s">
        <v>6</v>
      </c>
      <c r="JB196" s="17" t="s">
        <v>5</v>
      </c>
      <c r="JC196" s="16" t="s">
        <v>4</v>
      </c>
      <c r="JD196" s="199" t="s">
        <v>31</v>
      </c>
      <c r="JE196" s="10"/>
      <c r="JF196" s="248"/>
    </row>
    <row r="197" spans="2:269" ht="15.75" thickBot="1" x14ac:dyDescent="0.3">
      <c r="B197" s="22" t="s">
        <v>209</v>
      </c>
      <c r="C197" s="146" t="s">
        <v>9</v>
      </c>
      <c r="D197" s="146" t="s">
        <v>9</v>
      </c>
      <c r="E197" s="146" t="s">
        <v>9</v>
      </c>
      <c r="F197" s="146" t="s">
        <v>9</v>
      </c>
      <c r="G197" s="146" t="s">
        <v>9</v>
      </c>
      <c r="H197" s="146" t="s">
        <v>9</v>
      </c>
      <c r="I197" s="146" t="s">
        <v>9</v>
      </c>
      <c r="J197" s="10"/>
      <c r="K197" s="234" t="s">
        <v>9</v>
      </c>
      <c r="M197" s="22" t="s">
        <v>209</v>
      </c>
      <c r="N197" s="145" t="s">
        <v>8</v>
      </c>
      <c r="O197" s="145" t="s">
        <v>8</v>
      </c>
      <c r="P197" s="145" t="s">
        <v>8</v>
      </c>
      <c r="Q197" s="145" t="s">
        <v>8</v>
      </c>
      <c r="R197" s="145" t="s">
        <v>8</v>
      </c>
      <c r="S197" s="145" t="s">
        <v>8</v>
      </c>
      <c r="T197" s="145" t="s">
        <v>8</v>
      </c>
      <c r="U197" s="10"/>
      <c r="V197" s="145" t="s">
        <v>8</v>
      </c>
      <c r="X197" s="22" t="s">
        <v>209</v>
      </c>
      <c r="Y197" s="149" t="s">
        <v>7</v>
      </c>
      <c r="Z197" s="149" t="s">
        <v>7</v>
      </c>
      <c r="AA197" s="149" t="s">
        <v>7</v>
      </c>
      <c r="AB197" s="149" t="s">
        <v>7</v>
      </c>
      <c r="AC197" s="149" t="s">
        <v>7</v>
      </c>
      <c r="AD197" s="149" t="s">
        <v>7</v>
      </c>
      <c r="AE197" s="144" t="s">
        <v>7</v>
      </c>
      <c r="AF197" s="10"/>
      <c r="AG197" s="144" t="s">
        <v>7</v>
      </c>
      <c r="AI197" s="22" t="s">
        <v>209</v>
      </c>
      <c r="AJ197" s="195" t="s">
        <v>6</v>
      </c>
      <c r="AK197" s="195" t="s">
        <v>6</v>
      </c>
      <c r="AL197" s="195" t="s">
        <v>6</v>
      </c>
      <c r="AM197" s="195" t="s">
        <v>6</v>
      </c>
      <c r="AN197" s="195" t="s">
        <v>6</v>
      </c>
      <c r="AO197" s="195" t="s">
        <v>6</v>
      </c>
      <c r="AP197" s="195" t="s">
        <v>6</v>
      </c>
      <c r="AQ197" s="10"/>
      <c r="AR197" s="195" t="s">
        <v>6</v>
      </c>
      <c r="AT197" s="22" t="s">
        <v>209</v>
      </c>
      <c r="AU197" s="197" t="s">
        <v>31</v>
      </c>
      <c r="AV197" s="197" t="s">
        <v>31</v>
      </c>
      <c r="AW197" s="197" t="s">
        <v>31</v>
      </c>
      <c r="AX197" s="197" t="s">
        <v>31</v>
      </c>
      <c r="AY197" s="197" t="s">
        <v>31</v>
      </c>
      <c r="AZ197" s="197" t="s">
        <v>31</v>
      </c>
      <c r="BA197" s="197" t="s">
        <v>31</v>
      </c>
      <c r="BB197" s="10"/>
      <c r="BC197" s="197" t="s">
        <v>31</v>
      </c>
      <c r="BE197" s="22" t="s">
        <v>209</v>
      </c>
      <c r="BF197" s="155" t="s">
        <v>134</v>
      </c>
      <c r="BG197" s="155" t="s">
        <v>134</v>
      </c>
      <c r="BH197" s="155" t="s">
        <v>134</v>
      </c>
      <c r="BI197" s="155" t="s">
        <v>134</v>
      </c>
      <c r="BJ197" s="155" t="s">
        <v>134</v>
      </c>
      <c r="BK197" s="155" t="s">
        <v>134</v>
      </c>
      <c r="BL197" s="155" t="s">
        <v>134</v>
      </c>
      <c r="BM197" s="10"/>
      <c r="BN197" s="155" t="s">
        <v>134</v>
      </c>
      <c r="BP197" s="22" t="s">
        <v>209</v>
      </c>
      <c r="BQ197" s="150" t="s">
        <v>4</v>
      </c>
      <c r="BR197" s="150" t="s">
        <v>4</v>
      </c>
      <c r="BS197" s="150" t="s">
        <v>4</v>
      </c>
      <c r="BT197" s="150" t="s">
        <v>4</v>
      </c>
      <c r="BU197" s="150" t="s">
        <v>4</v>
      </c>
      <c r="BV197" s="150" t="s">
        <v>4</v>
      </c>
      <c r="BW197" s="150" t="s">
        <v>4</v>
      </c>
      <c r="BX197" s="10"/>
      <c r="BY197" s="150" t="s">
        <v>4</v>
      </c>
      <c r="CA197" s="22" t="s">
        <v>209</v>
      </c>
      <c r="CB197" s="177" t="s">
        <v>3</v>
      </c>
      <c r="CC197" s="177" t="s">
        <v>3</v>
      </c>
      <c r="CD197" s="177" t="s">
        <v>3</v>
      </c>
      <c r="CE197" s="177" t="s">
        <v>3</v>
      </c>
      <c r="CF197" s="177" t="s">
        <v>3</v>
      </c>
      <c r="CG197" s="177" t="s">
        <v>3</v>
      </c>
      <c r="CH197" s="177" t="s">
        <v>3</v>
      </c>
      <c r="CI197" s="10"/>
      <c r="CJ197" s="177" t="s">
        <v>3</v>
      </c>
      <c r="FX197" s="22" t="s">
        <v>10</v>
      </c>
      <c r="FY197" s="146" t="s">
        <v>9</v>
      </c>
      <c r="FZ197" s="146" t="s">
        <v>9</v>
      </c>
      <c r="GA197" s="146" t="s">
        <v>9</v>
      </c>
      <c r="GB197" s="146" t="s">
        <v>9</v>
      </c>
      <c r="GC197" s="146" t="s">
        <v>9</v>
      </c>
      <c r="GD197" s="146" t="s">
        <v>9</v>
      </c>
      <c r="GE197" s="146" t="s">
        <v>9</v>
      </c>
      <c r="GF197" s="10"/>
      <c r="GG197" s="234" t="s">
        <v>9</v>
      </c>
      <c r="GI197" s="22" t="s">
        <v>10</v>
      </c>
      <c r="GJ197" s="145" t="s">
        <v>8</v>
      </c>
      <c r="GK197" s="145" t="s">
        <v>8</v>
      </c>
      <c r="GL197" s="145" t="s">
        <v>8</v>
      </c>
      <c r="GM197" s="145" t="s">
        <v>8</v>
      </c>
      <c r="GN197" s="145" t="s">
        <v>8</v>
      </c>
      <c r="GO197" s="145" t="s">
        <v>8</v>
      </c>
      <c r="GP197" s="145" t="s">
        <v>8</v>
      </c>
      <c r="GQ197" s="10"/>
      <c r="GR197" s="145" t="s">
        <v>8</v>
      </c>
      <c r="GT197" s="22" t="s">
        <v>10</v>
      </c>
      <c r="GU197" s="149" t="s">
        <v>7</v>
      </c>
      <c r="GV197" s="149" t="s">
        <v>7</v>
      </c>
      <c r="GW197" s="149" t="s">
        <v>7</v>
      </c>
      <c r="GX197" s="149" t="s">
        <v>7</v>
      </c>
      <c r="GY197" s="149" t="s">
        <v>7</v>
      </c>
      <c r="GZ197" s="149" t="s">
        <v>7</v>
      </c>
      <c r="HA197" s="144" t="s">
        <v>7</v>
      </c>
      <c r="HB197" s="10"/>
      <c r="HC197" s="144" t="s">
        <v>7</v>
      </c>
      <c r="HE197" s="22" t="s">
        <v>10</v>
      </c>
      <c r="HF197" s="195" t="s">
        <v>6</v>
      </c>
      <c r="HG197" s="195" t="s">
        <v>6</v>
      </c>
      <c r="HH197" s="195" t="s">
        <v>6</v>
      </c>
      <c r="HI197" s="195" t="s">
        <v>6</v>
      </c>
      <c r="HJ197" s="195" t="s">
        <v>6</v>
      </c>
      <c r="HK197" s="195" t="s">
        <v>6</v>
      </c>
      <c r="HL197" s="195" t="s">
        <v>6</v>
      </c>
      <c r="HM197" s="10"/>
      <c r="HN197" s="195" t="s">
        <v>6</v>
      </c>
      <c r="HP197" s="22" t="s">
        <v>10</v>
      </c>
      <c r="HQ197" s="197" t="s">
        <v>31</v>
      </c>
      <c r="HR197" s="197" t="s">
        <v>31</v>
      </c>
      <c r="HS197" s="197" t="s">
        <v>31</v>
      </c>
      <c r="HT197" s="197" t="s">
        <v>31</v>
      </c>
      <c r="HU197" s="197" t="s">
        <v>31</v>
      </c>
      <c r="HV197" s="197" t="s">
        <v>31</v>
      </c>
      <c r="HW197" s="197" t="s">
        <v>31</v>
      </c>
      <c r="HX197" s="10"/>
      <c r="HY197" s="197" t="s">
        <v>31</v>
      </c>
      <c r="IA197" s="22" t="s">
        <v>10</v>
      </c>
      <c r="IB197" s="155" t="s">
        <v>134</v>
      </c>
      <c r="IC197" s="155" t="s">
        <v>134</v>
      </c>
      <c r="ID197" s="155" t="s">
        <v>134</v>
      </c>
      <c r="IE197" s="155" t="s">
        <v>134</v>
      </c>
      <c r="IF197" s="155" t="s">
        <v>134</v>
      </c>
      <c r="IG197" s="155" t="s">
        <v>134</v>
      </c>
      <c r="IH197" s="155" t="s">
        <v>134</v>
      </c>
      <c r="II197" s="10"/>
      <c r="IJ197" s="155" t="s">
        <v>134</v>
      </c>
      <c r="IL197" s="22" t="s">
        <v>10</v>
      </c>
      <c r="IM197" s="150" t="s">
        <v>4</v>
      </c>
      <c r="IN197" s="150" t="s">
        <v>4</v>
      </c>
      <c r="IO197" s="150" t="s">
        <v>4</v>
      </c>
      <c r="IP197" s="150" t="s">
        <v>4</v>
      </c>
      <c r="IQ197" s="150" t="s">
        <v>4</v>
      </c>
      <c r="IR197" s="150" t="s">
        <v>4</v>
      </c>
      <c r="IS197" s="150" t="s">
        <v>4</v>
      </c>
      <c r="IT197" s="10"/>
      <c r="IU197" s="150" t="s">
        <v>4</v>
      </c>
      <c r="IW197" s="22" t="s">
        <v>10</v>
      </c>
      <c r="IX197" s="177" t="s">
        <v>3</v>
      </c>
      <c r="IY197" s="177" t="s">
        <v>3</v>
      </c>
      <c r="IZ197" s="177" t="s">
        <v>3</v>
      </c>
      <c r="JA197" s="177" t="s">
        <v>3</v>
      </c>
      <c r="JB197" s="177" t="s">
        <v>3</v>
      </c>
      <c r="JC197" s="177" t="s">
        <v>3</v>
      </c>
      <c r="JD197" s="177" t="s">
        <v>3</v>
      </c>
      <c r="JE197" s="10"/>
      <c r="JF197" s="177" t="s">
        <v>3</v>
      </c>
    </row>
    <row r="198" spans="2:269" ht="15.75" thickBot="1" x14ac:dyDescent="0.3">
      <c r="B198" s="8"/>
      <c r="C198" s="143">
        <v>23</v>
      </c>
      <c r="D198" s="143">
        <v>25</v>
      </c>
      <c r="E198" s="143">
        <v>14</v>
      </c>
      <c r="F198" s="143">
        <v>17</v>
      </c>
      <c r="G198" s="143">
        <v>27</v>
      </c>
      <c r="H198" s="143">
        <v>17</v>
      </c>
      <c r="I198" s="143">
        <v>11</v>
      </c>
      <c r="J198" s="241">
        <v>311</v>
      </c>
      <c r="K198" s="237">
        <v>134</v>
      </c>
      <c r="M198" s="8"/>
      <c r="N198" s="231">
        <v>23</v>
      </c>
      <c r="O198" s="231">
        <v>0</v>
      </c>
      <c r="P198" s="231">
        <v>7</v>
      </c>
      <c r="Q198" s="231">
        <v>6</v>
      </c>
      <c r="R198" s="143">
        <v>35</v>
      </c>
      <c r="S198" s="143">
        <v>13</v>
      </c>
      <c r="T198" s="231">
        <v>20</v>
      </c>
      <c r="U198" s="241">
        <v>723</v>
      </c>
      <c r="V198" s="231">
        <v>8</v>
      </c>
      <c r="W198" t="s">
        <v>0</v>
      </c>
      <c r="X198" s="8"/>
      <c r="Y198" s="231">
        <v>25</v>
      </c>
      <c r="Z198" s="143">
        <v>0</v>
      </c>
      <c r="AA198" s="231">
        <v>8</v>
      </c>
      <c r="AB198" s="231">
        <v>7</v>
      </c>
      <c r="AC198" s="143">
        <v>42</v>
      </c>
      <c r="AD198" s="143">
        <v>17</v>
      </c>
      <c r="AE198" s="231">
        <v>21</v>
      </c>
      <c r="AF198" s="241">
        <v>-248</v>
      </c>
      <c r="AG198" s="231">
        <v>2</v>
      </c>
      <c r="AI198" s="8"/>
      <c r="AJ198" s="231">
        <v>14</v>
      </c>
      <c r="AK198" s="143">
        <v>7</v>
      </c>
      <c r="AL198" s="143">
        <v>8</v>
      </c>
      <c r="AM198" s="143">
        <v>1</v>
      </c>
      <c r="AN198" s="143">
        <v>17</v>
      </c>
      <c r="AO198" s="143">
        <v>7</v>
      </c>
      <c r="AP198" s="231">
        <v>4</v>
      </c>
      <c r="AQ198" s="241">
        <v>530</v>
      </c>
      <c r="AR198" s="143">
        <v>22</v>
      </c>
      <c r="AT198" s="8"/>
      <c r="AU198" s="231">
        <v>17</v>
      </c>
      <c r="AV198" s="143">
        <v>6</v>
      </c>
      <c r="AW198" s="143">
        <v>7</v>
      </c>
      <c r="AX198" s="231">
        <v>1</v>
      </c>
      <c r="AY198" s="143">
        <v>18</v>
      </c>
      <c r="AZ198" s="143">
        <v>8</v>
      </c>
      <c r="BA198" s="231">
        <v>5</v>
      </c>
      <c r="BB198" s="241">
        <v>474</v>
      </c>
      <c r="BC198" s="143">
        <v>16</v>
      </c>
      <c r="BE198" s="8"/>
      <c r="BF198" s="231">
        <v>27</v>
      </c>
      <c r="BG198" s="231">
        <v>35</v>
      </c>
      <c r="BH198" s="231">
        <v>42</v>
      </c>
      <c r="BI198" s="231">
        <v>17</v>
      </c>
      <c r="BJ198" s="231">
        <v>18</v>
      </c>
      <c r="BK198" s="231">
        <v>15</v>
      </c>
      <c r="BL198" s="231">
        <v>30</v>
      </c>
      <c r="BM198" s="241">
        <v>-792</v>
      </c>
      <c r="BN198" s="231">
        <v>184</v>
      </c>
      <c r="BP198" s="8"/>
      <c r="BQ198" s="231">
        <v>17</v>
      </c>
      <c r="BR198" s="231">
        <v>13</v>
      </c>
      <c r="BS198" s="231">
        <v>17</v>
      </c>
      <c r="BT198" s="231">
        <v>7</v>
      </c>
      <c r="BU198" s="231">
        <v>8</v>
      </c>
      <c r="BV198" s="143">
        <v>15</v>
      </c>
      <c r="BW198" s="231">
        <v>17</v>
      </c>
      <c r="BX198" s="241">
        <v>-482</v>
      </c>
      <c r="BY198" s="231">
        <v>64</v>
      </c>
      <c r="CA198" s="8"/>
      <c r="CB198" s="231">
        <v>11</v>
      </c>
      <c r="CC198" s="143">
        <v>20</v>
      </c>
      <c r="CD198" s="143">
        <v>21</v>
      </c>
      <c r="CE198" s="143">
        <v>4</v>
      </c>
      <c r="CF198" s="143">
        <v>30</v>
      </c>
      <c r="CG198" s="143">
        <v>17</v>
      </c>
      <c r="CH198" s="143">
        <v>5</v>
      </c>
      <c r="CI198" s="241">
        <v>-516</v>
      </c>
      <c r="CJ198" s="143">
        <v>86</v>
      </c>
      <c r="CK198" t="s">
        <v>0</v>
      </c>
      <c r="FX198" s="8"/>
      <c r="FY198" s="229"/>
      <c r="FZ198" s="229"/>
      <c r="GA198" s="229"/>
      <c r="GB198" s="229"/>
      <c r="GC198" s="229"/>
      <c r="GD198" s="229"/>
      <c r="GE198" s="229"/>
      <c r="GF198" s="241"/>
      <c r="GG198" s="236"/>
      <c r="GI198" s="8"/>
      <c r="GJ198" s="229"/>
      <c r="GK198" s="229"/>
      <c r="GL198" s="229"/>
      <c r="GM198" s="229"/>
      <c r="GN198" s="229"/>
      <c r="GO198" s="229"/>
      <c r="GP198" s="229"/>
      <c r="GQ198" s="241"/>
      <c r="GR198" s="229"/>
      <c r="GT198" s="8"/>
      <c r="GU198" s="229"/>
      <c r="GV198" s="229"/>
      <c r="GW198" s="229"/>
      <c r="GX198" s="229"/>
      <c r="GY198" s="229"/>
      <c r="GZ198" s="229"/>
      <c r="HA198" s="229"/>
      <c r="HB198" s="241"/>
      <c r="HC198" s="229"/>
      <c r="HE198" s="8"/>
      <c r="HF198" s="229"/>
      <c r="HG198" s="229"/>
      <c r="HH198" s="229"/>
      <c r="HI198" s="229"/>
      <c r="HJ198" s="229"/>
      <c r="HK198" s="229"/>
      <c r="HL198" s="229"/>
      <c r="HM198" s="241"/>
      <c r="HN198" s="229"/>
      <c r="HP198" s="8" t="s">
        <v>0</v>
      </c>
      <c r="HQ198" s="229"/>
      <c r="HR198" s="229"/>
      <c r="HS198" s="229"/>
      <c r="HT198" s="229"/>
      <c r="HU198" s="229"/>
      <c r="HV198" s="229"/>
      <c r="HW198" s="229"/>
      <c r="HX198" s="241"/>
      <c r="HY198" s="229"/>
      <c r="IA198" s="8"/>
      <c r="IB198" s="229"/>
      <c r="IC198" s="229"/>
      <c r="ID198" s="229"/>
      <c r="IE198" s="229"/>
      <c r="IF198" s="229"/>
      <c r="IG198" s="229"/>
      <c r="IH198" s="229"/>
      <c r="II198" s="241"/>
      <c r="IJ198" s="229"/>
      <c r="IL198" s="8"/>
      <c r="IM198" s="229"/>
      <c r="IN198" s="229"/>
      <c r="IO198" s="229"/>
      <c r="IP198" s="229"/>
      <c r="IQ198" s="229"/>
      <c r="IR198" s="229"/>
      <c r="IS198" s="229"/>
      <c r="IT198" s="241"/>
      <c r="IU198" s="229"/>
      <c r="IW198" s="8"/>
      <c r="IX198" s="229"/>
      <c r="IY198" s="229"/>
      <c r="IZ198" s="229"/>
      <c r="JA198" s="229"/>
      <c r="JB198" s="229"/>
      <c r="JC198" s="229"/>
      <c r="JD198" s="229"/>
      <c r="JE198" s="241"/>
      <c r="JF198" s="229"/>
    </row>
    <row r="199" spans="2:269" ht="15.75" thickBot="1" x14ac:dyDescent="0.3">
      <c r="L199" t="s">
        <v>0</v>
      </c>
      <c r="BZ199" t="s">
        <v>0</v>
      </c>
    </row>
    <row r="200" spans="2:269" ht="15.75" thickBot="1" x14ac:dyDescent="0.3">
      <c r="C200" t="s">
        <v>0</v>
      </c>
      <c r="D200" t="s">
        <v>0</v>
      </c>
      <c r="E200" t="s">
        <v>0</v>
      </c>
      <c r="F200" t="s">
        <v>0</v>
      </c>
      <c r="G200" s="21" t="s">
        <v>9</v>
      </c>
      <c r="J200" t="s">
        <v>0</v>
      </c>
      <c r="O200" t="s">
        <v>0</v>
      </c>
      <c r="P200" t="s">
        <v>0</v>
      </c>
      <c r="R200" s="27" t="s">
        <v>8</v>
      </c>
      <c r="W200" t="s">
        <v>0</v>
      </c>
      <c r="Z200" t="s">
        <v>0</v>
      </c>
      <c r="AB200" t="s">
        <v>0</v>
      </c>
      <c r="AC200" s="19" t="s">
        <v>7</v>
      </c>
      <c r="AF200" t="s">
        <v>0</v>
      </c>
      <c r="AL200" t="s">
        <v>0</v>
      </c>
      <c r="AN200" s="18" t="s">
        <v>6</v>
      </c>
      <c r="AS200" t="s">
        <v>0</v>
      </c>
      <c r="AX200" t="s">
        <v>0</v>
      </c>
      <c r="AY200" s="199" t="s">
        <v>31</v>
      </c>
      <c r="BI200" t="s">
        <v>0</v>
      </c>
      <c r="BJ200" s="17" t="s">
        <v>5</v>
      </c>
      <c r="BM200" t="s">
        <v>0</v>
      </c>
      <c r="BP200" t="s">
        <v>0</v>
      </c>
      <c r="BR200" t="s">
        <v>0</v>
      </c>
      <c r="BU200" s="16" t="s">
        <v>4</v>
      </c>
      <c r="BV200" t="s">
        <v>0</v>
      </c>
      <c r="BX200" t="s">
        <v>0</v>
      </c>
      <c r="CA200" t="s">
        <v>0</v>
      </c>
      <c r="CF200" s="14" t="s">
        <v>3</v>
      </c>
      <c r="CG200" t="s">
        <v>0</v>
      </c>
      <c r="CH200" t="s">
        <v>0</v>
      </c>
      <c r="CI200" t="s">
        <v>0</v>
      </c>
      <c r="JI200" t="s">
        <v>0</v>
      </c>
    </row>
    <row r="201" spans="2:269" ht="16.5" thickBot="1" x14ac:dyDescent="0.3">
      <c r="B201" s="134" t="s">
        <v>23</v>
      </c>
      <c r="C201" s="28" t="s">
        <v>0</v>
      </c>
      <c r="D201" s="28" t="s">
        <v>0</v>
      </c>
      <c r="E201" s="28" t="s">
        <v>0</v>
      </c>
      <c r="F201" s="28" t="s">
        <v>0</v>
      </c>
      <c r="G201" s="28"/>
      <c r="H201" s="28"/>
      <c r="I201" s="28" t="s">
        <v>0</v>
      </c>
      <c r="J201" s="28"/>
      <c r="K201" s="22" t="s">
        <v>15</v>
      </c>
      <c r="M201" s="134" t="s">
        <v>23</v>
      </c>
      <c r="N201" s="28" t="s">
        <v>0</v>
      </c>
      <c r="O201" s="28" t="s">
        <v>0</v>
      </c>
      <c r="P201" s="28" t="s">
        <v>0</v>
      </c>
      <c r="Q201" s="28" t="s">
        <v>0</v>
      </c>
      <c r="R201" s="28"/>
      <c r="S201" s="28"/>
      <c r="T201" s="28" t="s">
        <v>0</v>
      </c>
      <c r="U201" s="28"/>
      <c r="V201" s="22" t="s">
        <v>15</v>
      </c>
      <c r="X201" s="134" t="s">
        <v>23</v>
      </c>
      <c r="Y201" s="28" t="s">
        <v>0</v>
      </c>
      <c r="Z201" s="28" t="s">
        <v>0</v>
      </c>
      <c r="AA201" s="28" t="s">
        <v>0</v>
      </c>
      <c r="AB201" s="28" t="s">
        <v>0</v>
      </c>
      <c r="AC201" s="28"/>
      <c r="AD201" s="28"/>
      <c r="AE201" s="28" t="s">
        <v>0</v>
      </c>
      <c r="AF201" s="28"/>
      <c r="AG201" s="22" t="s">
        <v>15</v>
      </c>
      <c r="AH201" t="s">
        <v>0</v>
      </c>
      <c r="AI201" s="134" t="s">
        <v>23</v>
      </c>
      <c r="AJ201" s="28" t="s">
        <v>0</v>
      </c>
      <c r="AK201" s="28" t="s">
        <v>0</v>
      </c>
      <c r="AL201" s="28" t="s">
        <v>0</v>
      </c>
      <c r="AM201" s="28" t="s">
        <v>0</v>
      </c>
      <c r="AN201" s="28"/>
      <c r="AO201" s="28"/>
      <c r="AP201" s="28" t="s">
        <v>0</v>
      </c>
      <c r="AQ201" s="28"/>
      <c r="AR201" s="22" t="s">
        <v>15</v>
      </c>
      <c r="AT201" s="134" t="s">
        <v>23</v>
      </c>
      <c r="AU201" s="28" t="s">
        <v>0</v>
      </c>
      <c r="AV201" s="28" t="s">
        <v>0</v>
      </c>
      <c r="AW201" s="28" t="s">
        <v>0</v>
      </c>
      <c r="AX201" s="28" t="s">
        <v>0</v>
      </c>
      <c r="AY201" s="28"/>
      <c r="AZ201" s="28"/>
      <c r="BA201" s="28" t="s">
        <v>0</v>
      </c>
      <c r="BB201" s="28"/>
      <c r="BC201" s="22" t="s">
        <v>15</v>
      </c>
      <c r="BE201" s="134" t="s">
        <v>23</v>
      </c>
      <c r="BF201" s="28" t="s">
        <v>0</v>
      </c>
      <c r="BG201" s="28" t="s">
        <v>0</v>
      </c>
      <c r="BH201" s="28" t="s">
        <v>0</v>
      </c>
      <c r="BI201" s="28" t="s">
        <v>0</v>
      </c>
      <c r="BJ201" s="28"/>
      <c r="BK201" s="28"/>
      <c r="BL201" s="28" t="s">
        <v>0</v>
      </c>
      <c r="BM201" s="28"/>
      <c r="BN201" s="22" t="s">
        <v>15</v>
      </c>
      <c r="BO201" t="s">
        <v>0</v>
      </c>
      <c r="BP201" s="134" t="s">
        <v>23</v>
      </c>
      <c r="BQ201" s="28" t="s">
        <v>0</v>
      </c>
      <c r="BR201" s="28" t="s">
        <v>0</v>
      </c>
      <c r="BS201" s="28" t="s">
        <v>0</v>
      </c>
      <c r="BT201" s="28" t="s">
        <v>0</v>
      </c>
      <c r="BU201" s="28"/>
      <c r="BV201" s="28"/>
      <c r="BW201" s="28" t="s">
        <v>0</v>
      </c>
      <c r="BX201" s="28"/>
      <c r="BY201" s="22" t="s">
        <v>15</v>
      </c>
      <c r="CA201" s="134" t="s">
        <v>23</v>
      </c>
      <c r="CB201" s="28" t="s">
        <v>0</v>
      </c>
      <c r="CC201" s="28" t="s">
        <v>0</v>
      </c>
      <c r="CD201" s="28" t="s">
        <v>0</v>
      </c>
      <c r="CE201" s="28" t="s">
        <v>0</v>
      </c>
      <c r="CF201" s="28"/>
      <c r="CG201" s="28" t="s">
        <v>0</v>
      </c>
      <c r="CH201" s="28" t="s">
        <v>0</v>
      </c>
      <c r="CI201" s="28"/>
      <c r="CJ201" s="22" t="s">
        <v>15</v>
      </c>
    </row>
    <row r="202" spans="2:269" ht="15.75" thickBot="1" x14ac:dyDescent="0.3">
      <c r="B202" s="11"/>
      <c r="C202" s="27" t="s">
        <v>8</v>
      </c>
      <c r="D202" s="19" t="s">
        <v>7</v>
      </c>
      <c r="E202" s="18" t="s">
        <v>6</v>
      </c>
      <c r="F202" s="199" t="s">
        <v>31</v>
      </c>
      <c r="G202" s="17" t="s">
        <v>5</v>
      </c>
      <c r="H202" s="16" t="s">
        <v>4</v>
      </c>
      <c r="I202" s="14" t="s">
        <v>3</v>
      </c>
      <c r="J202" s="10"/>
      <c r="K202" s="228" t="s">
        <v>142</v>
      </c>
      <c r="M202" s="11"/>
      <c r="N202" s="21" t="s">
        <v>9</v>
      </c>
      <c r="O202" s="19" t="s">
        <v>7</v>
      </c>
      <c r="P202" s="18" t="s">
        <v>6</v>
      </c>
      <c r="Q202" s="199" t="s">
        <v>31</v>
      </c>
      <c r="R202" s="17" t="s">
        <v>5</v>
      </c>
      <c r="S202" s="16" t="s">
        <v>4</v>
      </c>
      <c r="T202" s="14" t="s">
        <v>3</v>
      </c>
      <c r="U202" s="10"/>
      <c r="V202" s="228" t="s">
        <v>145</v>
      </c>
      <c r="X202" s="11"/>
      <c r="Y202" s="21" t="s">
        <v>9</v>
      </c>
      <c r="Z202" s="27" t="s">
        <v>8</v>
      </c>
      <c r="AA202" s="18" t="s">
        <v>6</v>
      </c>
      <c r="AB202" s="199" t="s">
        <v>31</v>
      </c>
      <c r="AC202" s="17" t="s">
        <v>5</v>
      </c>
      <c r="AD202" s="16" t="s">
        <v>4</v>
      </c>
      <c r="AE202" s="14" t="s">
        <v>3</v>
      </c>
      <c r="AF202" s="10" t="s">
        <v>0</v>
      </c>
      <c r="AG202" s="228" t="s">
        <v>148</v>
      </c>
      <c r="AI202" s="11"/>
      <c r="AJ202" s="21" t="s">
        <v>9</v>
      </c>
      <c r="AK202" s="27" t="s">
        <v>8</v>
      </c>
      <c r="AL202" s="19" t="s">
        <v>7</v>
      </c>
      <c r="AM202" s="199" t="s">
        <v>31</v>
      </c>
      <c r="AN202" s="17" t="s">
        <v>5</v>
      </c>
      <c r="AO202" s="16" t="s">
        <v>4</v>
      </c>
      <c r="AP202" s="14" t="s">
        <v>3</v>
      </c>
      <c r="AQ202" s="10" t="s">
        <v>0</v>
      </c>
      <c r="AR202" s="228" t="s">
        <v>144</v>
      </c>
      <c r="AT202" s="11"/>
      <c r="AU202" s="21" t="s">
        <v>9</v>
      </c>
      <c r="AV202" s="27" t="s">
        <v>8</v>
      </c>
      <c r="AW202" s="19" t="s">
        <v>7</v>
      </c>
      <c r="AX202" s="18" t="s">
        <v>6</v>
      </c>
      <c r="AY202" s="17" t="s">
        <v>5</v>
      </c>
      <c r="AZ202" s="16" t="s">
        <v>4</v>
      </c>
      <c r="BA202" s="14" t="s">
        <v>3</v>
      </c>
      <c r="BB202" s="10" t="s">
        <v>0</v>
      </c>
      <c r="BC202" s="228" t="s">
        <v>148</v>
      </c>
      <c r="BD202" t="s">
        <v>0</v>
      </c>
      <c r="BE202" s="11"/>
      <c r="BF202" s="21" t="s">
        <v>9</v>
      </c>
      <c r="BG202" s="27" t="s">
        <v>8</v>
      </c>
      <c r="BH202" s="19" t="s">
        <v>7</v>
      </c>
      <c r="BI202" s="18" t="s">
        <v>6</v>
      </c>
      <c r="BJ202" s="199" t="s">
        <v>31</v>
      </c>
      <c r="BK202" s="16" t="s">
        <v>4</v>
      </c>
      <c r="BL202" s="14" t="s">
        <v>3</v>
      </c>
      <c r="BM202" s="10"/>
      <c r="BN202" s="228" t="s">
        <v>151</v>
      </c>
      <c r="BP202" s="11"/>
      <c r="BQ202" s="21" t="s">
        <v>9</v>
      </c>
      <c r="BR202" s="27" t="s">
        <v>8</v>
      </c>
      <c r="BS202" s="19" t="s">
        <v>7</v>
      </c>
      <c r="BT202" s="18" t="s">
        <v>6</v>
      </c>
      <c r="BU202" s="199" t="s">
        <v>31</v>
      </c>
      <c r="BV202" s="17" t="s">
        <v>5</v>
      </c>
      <c r="BW202" s="14" t="s">
        <v>3</v>
      </c>
      <c r="BX202" s="10"/>
      <c r="BY202" s="228" t="s">
        <v>142</v>
      </c>
      <c r="CA202" s="11"/>
      <c r="CB202" s="21" t="s">
        <v>9</v>
      </c>
      <c r="CC202" s="27" t="s">
        <v>8</v>
      </c>
      <c r="CD202" s="19" t="s">
        <v>7</v>
      </c>
      <c r="CE202" s="18" t="s">
        <v>6</v>
      </c>
      <c r="CF202" s="17" t="s">
        <v>5</v>
      </c>
      <c r="CG202" s="16" t="s">
        <v>4</v>
      </c>
      <c r="CH202" s="199" t="s">
        <v>31</v>
      </c>
      <c r="CI202" s="10"/>
      <c r="CJ202" s="228" t="s">
        <v>151</v>
      </c>
    </row>
    <row r="203" spans="2:269" ht="15.75" thickBot="1" x14ac:dyDescent="0.3">
      <c r="B203" s="22" t="s">
        <v>210</v>
      </c>
      <c r="C203" s="146" t="s">
        <v>9</v>
      </c>
      <c r="D203" s="146" t="s">
        <v>9</v>
      </c>
      <c r="E203" s="146" t="s">
        <v>9</v>
      </c>
      <c r="F203" s="146" t="s">
        <v>9</v>
      </c>
      <c r="G203" s="146" t="s">
        <v>9</v>
      </c>
      <c r="H203" s="146" t="s">
        <v>9</v>
      </c>
      <c r="I203" s="146" t="s">
        <v>9</v>
      </c>
      <c r="J203" s="10"/>
      <c r="K203" s="234" t="s">
        <v>9</v>
      </c>
      <c r="M203" s="22" t="s">
        <v>210</v>
      </c>
      <c r="N203" s="145" t="s">
        <v>8</v>
      </c>
      <c r="O203" s="145" t="s">
        <v>8</v>
      </c>
      <c r="P203" s="145" t="s">
        <v>8</v>
      </c>
      <c r="Q203" s="145" t="s">
        <v>8</v>
      </c>
      <c r="R203" s="145" t="s">
        <v>8</v>
      </c>
      <c r="S203" s="145" t="s">
        <v>8</v>
      </c>
      <c r="T203" s="145" t="s">
        <v>8</v>
      </c>
      <c r="U203" s="10"/>
      <c r="V203" s="145" t="s">
        <v>8</v>
      </c>
      <c r="X203" s="22" t="s">
        <v>210</v>
      </c>
      <c r="Y203" s="149" t="s">
        <v>7</v>
      </c>
      <c r="Z203" s="149" t="s">
        <v>7</v>
      </c>
      <c r="AA203" s="149" t="s">
        <v>7</v>
      </c>
      <c r="AB203" s="149" t="s">
        <v>7</v>
      </c>
      <c r="AC203" s="149" t="s">
        <v>7</v>
      </c>
      <c r="AD203" s="149" t="s">
        <v>7</v>
      </c>
      <c r="AE203" s="144" t="s">
        <v>7</v>
      </c>
      <c r="AF203" s="10"/>
      <c r="AG203" s="144" t="s">
        <v>7</v>
      </c>
      <c r="AI203" s="22" t="s">
        <v>210</v>
      </c>
      <c r="AJ203" s="195" t="s">
        <v>6</v>
      </c>
      <c r="AK203" s="195" t="s">
        <v>6</v>
      </c>
      <c r="AL203" s="195" t="s">
        <v>6</v>
      </c>
      <c r="AM203" s="195" t="s">
        <v>6</v>
      </c>
      <c r="AN203" s="195" t="s">
        <v>6</v>
      </c>
      <c r="AO203" s="195" t="s">
        <v>6</v>
      </c>
      <c r="AP203" s="195" t="s">
        <v>6</v>
      </c>
      <c r="AQ203" s="10"/>
      <c r="AR203" s="195" t="s">
        <v>6</v>
      </c>
      <c r="AT203" s="22" t="s">
        <v>210</v>
      </c>
      <c r="AU203" s="197" t="s">
        <v>31</v>
      </c>
      <c r="AV203" s="197" t="s">
        <v>31</v>
      </c>
      <c r="AW203" s="197" t="s">
        <v>31</v>
      </c>
      <c r="AX203" s="197" t="s">
        <v>31</v>
      </c>
      <c r="AY203" s="197" t="s">
        <v>31</v>
      </c>
      <c r="AZ203" s="197" t="s">
        <v>31</v>
      </c>
      <c r="BA203" s="197" t="s">
        <v>31</v>
      </c>
      <c r="BB203" s="10"/>
      <c r="BC203" s="197" t="s">
        <v>31</v>
      </c>
      <c r="BE203" s="22" t="s">
        <v>210</v>
      </c>
      <c r="BF203" s="155" t="s">
        <v>134</v>
      </c>
      <c r="BG203" s="155" t="s">
        <v>134</v>
      </c>
      <c r="BH203" s="155" t="s">
        <v>134</v>
      </c>
      <c r="BI203" s="155" t="s">
        <v>134</v>
      </c>
      <c r="BJ203" s="155" t="s">
        <v>134</v>
      </c>
      <c r="BK203" s="155" t="s">
        <v>134</v>
      </c>
      <c r="BL203" s="155" t="s">
        <v>134</v>
      </c>
      <c r="BM203" s="10"/>
      <c r="BN203" s="155" t="s">
        <v>134</v>
      </c>
      <c r="BP203" s="22" t="s">
        <v>210</v>
      </c>
      <c r="BQ203" s="150" t="s">
        <v>4</v>
      </c>
      <c r="BR203" s="150" t="s">
        <v>4</v>
      </c>
      <c r="BS203" s="150" t="s">
        <v>4</v>
      </c>
      <c r="BT203" s="150" t="s">
        <v>4</v>
      </c>
      <c r="BU203" s="150" t="s">
        <v>4</v>
      </c>
      <c r="BV203" s="150" t="s">
        <v>4</v>
      </c>
      <c r="BW203" s="150" t="s">
        <v>4</v>
      </c>
      <c r="BX203" s="10"/>
      <c r="BY203" s="150" t="s">
        <v>4</v>
      </c>
      <c r="CA203" s="22" t="s">
        <v>210</v>
      </c>
      <c r="CB203" s="177" t="s">
        <v>3</v>
      </c>
      <c r="CC203" s="177" t="s">
        <v>3</v>
      </c>
      <c r="CD203" s="177" t="s">
        <v>3</v>
      </c>
      <c r="CE203" s="177" t="s">
        <v>3</v>
      </c>
      <c r="CF203" s="177" t="s">
        <v>3</v>
      </c>
      <c r="CG203" s="177" t="s">
        <v>3</v>
      </c>
      <c r="CH203" s="177" t="s">
        <v>3</v>
      </c>
      <c r="CI203" s="10"/>
      <c r="CJ203" s="177" t="s">
        <v>3</v>
      </c>
      <c r="CK203" s="12" t="s">
        <v>0</v>
      </c>
    </row>
    <row r="204" spans="2:269" ht="15.75" thickBot="1" x14ac:dyDescent="0.3">
      <c r="B204" s="11"/>
      <c r="C204" s="143">
        <v>18</v>
      </c>
      <c r="D204" s="143">
        <v>15</v>
      </c>
      <c r="E204" s="143">
        <v>14</v>
      </c>
      <c r="F204" s="143">
        <v>18</v>
      </c>
      <c r="G204" s="143">
        <v>17</v>
      </c>
      <c r="H204" s="143">
        <v>10</v>
      </c>
      <c r="I204" s="231">
        <v>0</v>
      </c>
      <c r="J204" s="240">
        <v>141</v>
      </c>
      <c r="K204" s="237">
        <v>92</v>
      </c>
      <c r="M204" s="11"/>
      <c r="N204" s="231">
        <v>18</v>
      </c>
      <c r="O204" s="231">
        <v>4</v>
      </c>
      <c r="P204" s="231">
        <v>1</v>
      </c>
      <c r="Q204" s="143">
        <v>1</v>
      </c>
      <c r="R204" s="143">
        <v>18</v>
      </c>
      <c r="S204" s="143">
        <v>2</v>
      </c>
      <c r="T204" s="231">
        <v>25</v>
      </c>
      <c r="U204" s="240">
        <v>-469</v>
      </c>
      <c r="V204" s="231">
        <v>27</v>
      </c>
      <c r="X204" s="11"/>
      <c r="Y204" s="231">
        <v>15</v>
      </c>
      <c r="Z204" s="143">
        <v>4</v>
      </c>
      <c r="AA204" s="143">
        <v>4</v>
      </c>
      <c r="AB204" s="143">
        <v>6</v>
      </c>
      <c r="AC204" s="143">
        <v>28</v>
      </c>
      <c r="AD204" s="143">
        <v>12</v>
      </c>
      <c r="AE204" s="231">
        <v>21</v>
      </c>
      <c r="AF204" s="240">
        <v>-346</v>
      </c>
      <c r="AG204" s="143">
        <v>18</v>
      </c>
      <c r="AI204" s="11"/>
      <c r="AJ204" s="231">
        <v>14</v>
      </c>
      <c r="AK204" s="143">
        <v>1</v>
      </c>
      <c r="AL204" s="231">
        <v>4</v>
      </c>
      <c r="AM204" s="143">
        <v>2</v>
      </c>
      <c r="AN204" s="143">
        <v>7</v>
      </c>
      <c r="AO204" s="143">
        <v>1</v>
      </c>
      <c r="AP204" s="231">
        <v>11</v>
      </c>
      <c r="AQ204" s="240">
        <v>-130</v>
      </c>
      <c r="AR204" s="231">
        <v>18</v>
      </c>
      <c r="AT204" s="11"/>
      <c r="AU204" s="231">
        <v>18</v>
      </c>
      <c r="AV204" s="231">
        <v>1</v>
      </c>
      <c r="AW204" s="231">
        <v>6</v>
      </c>
      <c r="AX204" s="231">
        <v>2</v>
      </c>
      <c r="AY204" s="143">
        <v>6</v>
      </c>
      <c r="AZ204" s="143">
        <v>1</v>
      </c>
      <c r="BA204" s="231">
        <v>13</v>
      </c>
      <c r="BB204" s="240">
        <v>264</v>
      </c>
      <c r="BC204" s="231">
        <v>33</v>
      </c>
      <c r="BE204" s="11"/>
      <c r="BF204" s="231">
        <v>17</v>
      </c>
      <c r="BG204" s="231">
        <v>18</v>
      </c>
      <c r="BH204" s="231">
        <v>28</v>
      </c>
      <c r="BI204" s="231">
        <v>7</v>
      </c>
      <c r="BJ204" s="231">
        <v>6</v>
      </c>
      <c r="BK204" s="231">
        <v>10</v>
      </c>
      <c r="BL204" s="231">
        <v>24</v>
      </c>
      <c r="BM204" s="240">
        <v>293</v>
      </c>
      <c r="BN204" s="231">
        <v>110</v>
      </c>
      <c r="BP204" s="11"/>
      <c r="BQ204" s="231">
        <v>10</v>
      </c>
      <c r="BR204" s="231">
        <v>2</v>
      </c>
      <c r="BS204" s="231">
        <v>12</v>
      </c>
      <c r="BT204" s="231">
        <v>1</v>
      </c>
      <c r="BU204" s="231">
        <v>1</v>
      </c>
      <c r="BV204" s="143">
        <v>10</v>
      </c>
      <c r="BW204" s="231">
        <v>15</v>
      </c>
      <c r="BX204" s="240">
        <v>63</v>
      </c>
      <c r="BY204" s="231">
        <v>31</v>
      </c>
      <c r="CA204" s="11"/>
      <c r="CB204" s="143">
        <v>0</v>
      </c>
      <c r="CC204" s="143">
        <v>25</v>
      </c>
      <c r="CD204" s="143">
        <v>21</v>
      </c>
      <c r="CE204" s="143">
        <v>11</v>
      </c>
      <c r="CF204" s="143">
        <v>24</v>
      </c>
      <c r="CG204" s="143">
        <v>15</v>
      </c>
      <c r="CH204" s="143">
        <v>13</v>
      </c>
      <c r="CI204" s="240">
        <v>184</v>
      </c>
      <c r="CJ204" s="143">
        <v>109</v>
      </c>
      <c r="CK204" t="s">
        <v>0</v>
      </c>
    </row>
    <row r="205" spans="2:269" ht="15.75" thickBot="1" x14ac:dyDescent="0.3">
      <c r="B205" s="11"/>
      <c r="C205" s="10"/>
      <c r="D205" s="10"/>
      <c r="E205" s="10"/>
      <c r="F205" s="10"/>
      <c r="G205" s="10"/>
      <c r="H205" s="10"/>
      <c r="I205" s="10"/>
      <c r="J205" s="10" t="s">
        <v>0</v>
      </c>
      <c r="K205" s="9"/>
      <c r="M205" s="11"/>
      <c r="N205" s="10"/>
      <c r="O205" s="10"/>
      <c r="P205" s="10"/>
      <c r="Q205" s="10" t="s">
        <v>0</v>
      </c>
      <c r="R205" s="10"/>
      <c r="S205" s="10"/>
      <c r="T205" s="10"/>
      <c r="U205" s="10" t="s">
        <v>0</v>
      </c>
      <c r="V205" s="9"/>
      <c r="X205" s="11"/>
      <c r="Y205" s="10"/>
      <c r="Z205" s="10"/>
      <c r="AA205" s="10"/>
      <c r="AB205" s="10"/>
      <c r="AC205" s="10"/>
      <c r="AD205" s="10"/>
      <c r="AE205" s="10"/>
      <c r="AF205" s="10" t="s">
        <v>0</v>
      </c>
      <c r="AG205" s="9"/>
      <c r="AI205" s="11"/>
      <c r="AJ205" s="10"/>
      <c r="AK205" s="10"/>
      <c r="AL205" s="10"/>
      <c r="AM205" s="10"/>
      <c r="AN205" s="10"/>
      <c r="AO205" s="10"/>
      <c r="AP205" s="10"/>
      <c r="AQ205" s="10" t="s">
        <v>0</v>
      </c>
      <c r="AR205" s="9"/>
      <c r="AT205" s="11"/>
      <c r="AU205" s="10"/>
      <c r="AV205" s="10"/>
      <c r="AW205" s="10"/>
      <c r="AX205" s="10"/>
      <c r="AY205" s="10"/>
      <c r="AZ205" s="10"/>
      <c r="BA205" s="10"/>
      <c r="BB205" s="10" t="s">
        <v>0</v>
      </c>
      <c r="BC205" s="9"/>
      <c r="BE205" s="11"/>
      <c r="BF205" s="10"/>
      <c r="BG205" s="10"/>
      <c r="BH205" s="10"/>
      <c r="BI205" s="10"/>
      <c r="BJ205" s="10"/>
      <c r="BK205" s="10"/>
      <c r="BL205" s="10"/>
      <c r="BM205" s="10" t="s">
        <v>0</v>
      </c>
      <c r="BN205" s="9"/>
      <c r="BP205" s="11"/>
      <c r="BQ205" s="10"/>
      <c r="BR205" s="10"/>
      <c r="BS205" s="10"/>
      <c r="BT205" s="10"/>
      <c r="BU205" s="10"/>
      <c r="BV205" s="10"/>
      <c r="BW205" s="10"/>
      <c r="BX205" s="10" t="s">
        <v>0</v>
      </c>
      <c r="BY205" s="9"/>
      <c r="CA205" s="11"/>
      <c r="CB205" s="10" t="s">
        <v>0</v>
      </c>
      <c r="CC205" s="10"/>
      <c r="CD205" s="10"/>
      <c r="CE205" s="10"/>
      <c r="CF205" s="10"/>
      <c r="CG205" s="10"/>
      <c r="CH205" s="10"/>
      <c r="CI205" s="10" t="s">
        <v>0</v>
      </c>
      <c r="CJ205" s="9"/>
    </row>
    <row r="206" spans="2:269" ht="15.75" thickBot="1" x14ac:dyDescent="0.3">
      <c r="B206" s="11"/>
      <c r="C206" s="27" t="s">
        <v>8</v>
      </c>
      <c r="D206" s="19" t="s">
        <v>7</v>
      </c>
      <c r="E206" s="18" t="s">
        <v>6</v>
      </c>
      <c r="F206" s="199" t="s">
        <v>31</v>
      </c>
      <c r="G206" s="17" t="s">
        <v>5</v>
      </c>
      <c r="H206" s="16" t="s">
        <v>4</v>
      </c>
      <c r="I206" s="14" t="s">
        <v>3</v>
      </c>
      <c r="J206" s="10"/>
      <c r="K206" s="228" t="s">
        <v>142</v>
      </c>
      <c r="M206" s="11"/>
      <c r="N206" s="21" t="s">
        <v>9</v>
      </c>
      <c r="O206" s="19" t="s">
        <v>7</v>
      </c>
      <c r="P206" s="18" t="s">
        <v>6</v>
      </c>
      <c r="Q206" s="199" t="s">
        <v>31</v>
      </c>
      <c r="R206" s="17" t="s">
        <v>5</v>
      </c>
      <c r="S206" s="16" t="s">
        <v>4</v>
      </c>
      <c r="T206" s="14" t="s">
        <v>3</v>
      </c>
      <c r="U206" s="10"/>
      <c r="V206" s="228" t="s">
        <v>148</v>
      </c>
      <c r="X206" s="11"/>
      <c r="Y206" s="21" t="s">
        <v>9</v>
      </c>
      <c r="Z206" s="27" t="s">
        <v>8</v>
      </c>
      <c r="AA206" s="18" t="s">
        <v>6</v>
      </c>
      <c r="AB206" s="199" t="s">
        <v>31</v>
      </c>
      <c r="AC206" s="17" t="s">
        <v>5</v>
      </c>
      <c r="AD206" s="16" t="s">
        <v>4</v>
      </c>
      <c r="AE206" s="14" t="s">
        <v>3</v>
      </c>
      <c r="AF206" s="10"/>
      <c r="AG206" s="228" t="s">
        <v>144</v>
      </c>
      <c r="AI206" s="11"/>
      <c r="AJ206" s="21" t="s">
        <v>9</v>
      </c>
      <c r="AK206" s="27" t="s">
        <v>8</v>
      </c>
      <c r="AL206" s="19" t="s">
        <v>7</v>
      </c>
      <c r="AM206" s="199" t="s">
        <v>31</v>
      </c>
      <c r="AN206" s="17" t="s">
        <v>5</v>
      </c>
      <c r="AO206" s="16" t="s">
        <v>4</v>
      </c>
      <c r="AP206" s="14" t="s">
        <v>3</v>
      </c>
      <c r="AQ206" s="10"/>
      <c r="AR206" s="228" t="s">
        <v>145</v>
      </c>
      <c r="AT206" s="11"/>
      <c r="AU206" s="21" t="s">
        <v>9</v>
      </c>
      <c r="AV206" s="27" t="s">
        <v>8</v>
      </c>
      <c r="AW206" s="19" t="s">
        <v>7</v>
      </c>
      <c r="AX206" s="18" t="s">
        <v>6</v>
      </c>
      <c r="AY206" s="17" t="s">
        <v>5</v>
      </c>
      <c r="AZ206" s="16" t="s">
        <v>4</v>
      </c>
      <c r="BA206" s="14" t="s">
        <v>3</v>
      </c>
      <c r="BB206" s="10"/>
      <c r="BC206" s="228" t="s">
        <v>151</v>
      </c>
      <c r="BD206" t="s">
        <v>0</v>
      </c>
      <c r="BE206" s="11"/>
      <c r="BF206" s="21" t="s">
        <v>9</v>
      </c>
      <c r="BG206" s="27" t="s">
        <v>8</v>
      </c>
      <c r="BH206" s="19" t="s">
        <v>7</v>
      </c>
      <c r="BI206" s="18" t="s">
        <v>6</v>
      </c>
      <c r="BJ206" s="199" t="s">
        <v>31</v>
      </c>
      <c r="BK206" s="16" t="s">
        <v>4</v>
      </c>
      <c r="BL206" s="14" t="s">
        <v>3</v>
      </c>
      <c r="BM206" s="10"/>
      <c r="BN206" s="228" t="s">
        <v>142</v>
      </c>
      <c r="BP206" s="11"/>
      <c r="BQ206" s="21" t="s">
        <v>9</v>
      </c>
      <c r="BR206" s="27" t="s">
        <v>8</v>
      </c>
      <c r="BS206" s="19" t="s">
        <v>7</v>
      </c>
      <c r="BT206" s="18" t="s">
        <v>6</v>
      </c>
      <c r="BU206" s="199" t="s">
        <v>31</v>
      </c>
      <c r="BV206" s="17" t="s">
        <v>5</v>
      </c>
      <c r="BW206" s="14" t="s">
        <v>3</v>
      </c>
      <c r="BX206" s="10"/>
      <c r="BY206" s="228" t="s">
        <v>148</v>
      </c>
      <c r="CA206" s="11"/>
      <c r="CB206" s="21" t="s">
        <v>9</v>
      </c>
      <c r="CC206" s="27" t="s">
        <v>8</v>
      </c>
      <c r="CD206" s="19" t="s">
        <v>7</v>
      </c>
      <c r="CE206" s="18" t="s">
        <v>6</v>
      </c>
      <c r="CF206" s="17" t="s">
        <v>5</v>
      </c>
      <c r="CG206" s="16" t="s">
        <v>4</v>
      </c>
      <c r="CH206" s="199" t="s">
        <v>31</v>
      </c>
      <c r="CI206" s="10"/>
      <c r="CJ206" s="228" t="s">
        <v>151</v>
      </c>
    </row>
    <row r="207" spans="2:269" ht="15.75" thickBot="1" x14ac:dyDescent="0.3">
      <c r="B207" s="22" t="s">
        <v>211</v>
      </c>
      <c r="C207" s="146" t="s">
        <v>9</v>
      </c>
      <c r="D207" s="146" t="s">
        <v>9</v>
      </c>
      <c r="E207" s="146" t="s">
        <v>9</v>
      </c>
      <c r="F207" s="146" t="s">
        <v>9</v>
      </c>
      <c r="G207" s="146" t="s">
        <v>9</v>
      </c>
      <c r="H207" s="146" t="s">
        <v>9</v>
      </c>
      <c r="I207" s="146" t="s">
        <v>9</v>
      </c>
      <c r="J207" s="10"/>
      <c r="K207" s="234" t="s">
        <v>9</v>
      </c>
      <c r="M207" s="22" t="s">
        <v>211</v>
      </c>
      <c r="N207" s="145" t="s">
        <v>8</v>
      </c>
      <c r="O207" s="145" t="s">
        <v>8</v>
      </c>
      <c r="P207" s="145" t="s">
        <v>8</v>
      </c>
      <c r="Q207" s="145" t="s">
        <v>8</v>
      </c>
      <c r="R207" s="145" t="s">
        <v>8</v>
      </c>
      <c r="S207" s="145" t="s">
        <v>8</v>
      </c>
      <c r="T207" s="145" t="s">
        <v>8</v>
      </c>
      <c r="U207" s="10"/>
      <c r="V207" s="145" t="s">
        <v>8</v>
      </c>
      <c r="X207" s="22" t="s">
        <v>211</v>
      </c>
      <c r="Y207" s="149" t="s">
        <v>7</v>
      </c>
      <c r="Z207" s="149" t="s">
        <v>7</v>
      </c>
      <c r="AA207" s="149" t="s">
        <v>7</v>
      </c>
      <c r="AB207" s="149" t="s">
        <v>7</v>
      </c>
      <c r="AC207" s="149" t="s">
        <v>7</v>
      </c>
      <c r="AD207" s="149" t="s">
        <v>7</v>
      </c>
      <c r="AE207" s="144" t="s">
        <v>7</v>
      </c>
      <c r="AF207" s="10"/>
      <c r="AG207" s="144" t="s">
        <v>7</v>
      </c>
      <c r="AI207" s="22" t="s">
        <v>211</v>
      </c>
      <c r="AJ207" s="195" t="s">
        <v>6</v>
      </c>
      <c r="AK207" s="195" t="s">
        <v>6</v>
      </c>
      <c r="AL207" s="195" t="s">
        <v>6</v>
      </c>
      <c r="AM207" s="195" t="s">
        <v>6</v>
      </c>
      <c r="AN207" s="195" t="s">
        <v>6</v>
      </c>
      <c r="AO207" s="195" t="s">
        <v>6</v>
      </c>
      <c r="AP207" s="195" t="s">
        <v>6</v>
      </c>
      <c r="AQ207" s="10"/>
      <c r="AR207" s="195" t="s">
        <v>6</v>
      </c>
      <c r="AT207" s="22" t="s">
        <v>211</v>
      </c>
      <c r="AU207" s="197" t="s">
        <v>31</v>
      </c>
      <c r="AV207" s="197" t="s">
        <v>31</v>
      </c>
      <c r="AW207" s="197" t="s">
        <v>31</v>
      </c>
      <c r="AX207" s="197" t="s">
        <v>31</v>
      </c>
      <c r="AY207" s="197" t="s">
        <v>31</v>
      </c>
      <c r="AZ207" s="197" t="s">
        <v>31</v>
      </c>
      <c r="BA207" s="197" t="s">
        <v>31</v>
      </c>
      <c r="BB207" s="10"/>
      <c r="BC207" s="197" t="s">
        <v>31</v>
      </c>
      <c r="BE207" s="22" t="s">
        <v>211</v>
      </c>
      <c r="BF207" s="155" t="s">
        <v>134</v>
      </c>
      <c r="BG207" s="155" t="s">
        <v>134</v>
      </c>
      <c r="BH207" s="155" t="s">
        <v>134</v>
      </c>
      <c r="BI207" s="155" t="s">
        <v>134</v>
      </c>
      <c r="BJ207" s="155" t="s">
        <v>134</v>
      </c>
      <c r="BK207" s="155" t="s">
        <v>134</v>
      </c>
      <c r="BL207" s="155" t="s">
        <v>134</v>
      </c>
      <c r="BM207" s="10"/>
      <c r="BN207" s="155" t="s">
        <v>134</v>
      </c>
      <c r="BP207" s="22" t="s">
        <v>211</v>
      </c>
      <c r="BQ207" s="150" t="s">
        <v>4</v>
      </c>
      <c r="BR207" s="150" t="s">
        <v>4</v>
      </c>
      <c r="BS207" s="150" t="s">
        <v>4</v>
      </c>
      <c r="BT207" s="150" t="s">
        <v>4</v>
      </c>
      <c r="BU207" s="150" t="s">
        <v>4</v>
      </c>
      <c r="BV207" s="150" t="s">
        <v>4</v>
      </c>
      <c r="BW207" s="150" t="s">
        <v>4</v>
      </c>
      <c r="BX207" s="10"/>
      <c r="BY207" s="150" t="s">
        <v>4</v>
      </c>
      <c r="CA207" s="22" t="s">
        <v>211</v>
      </c>
      <c r="CB207" s="177" t="s">
        <v>3</v>
      </c>
      <c r="CC207" s="177" t="s">
        <v>3</v>
      </c>
      <c r="CD207" s="177" t="s">
        <v>3</v>
      </c>
      <c r="CE207" s="177" t="s">
        <v>3</v>
      </c>
      <c r="CF207" s="177" t="s">
        <v>3</v>
      </c>
      <c r="CG207" s="177" t="s">
        <v>3</v>
      </c>
      <c r="CH207" s="177" t="s">
        <v>3</v>
      </c>
      <c r="CI207" s="10"/>
      <c r="CJ207" s="177" t="s">
        <v>3</v>
      </c>
    </row>
    <row r="208" spans="2:269" ht="15.75" thickBot="1" x14ac:dyDescent="0.3">
      <c r="B208" s="11"/>
      <c r="C208" s="143">
        <v>4</v>
      </c>
      <c r="D208" s="143">
        <v>7</v>
      </c>
      <c r="E208" s="143">
        <v>4</v>
      </c>
      <c r="F208" s="143">
        <v>19</v>
      </c>
      <c r="G208" s="143">
        <v>11</v>
      </c>
      <c r="H208" s="143">
        <v>6</v>
      </c>
      <c r="I208" s="231">
        <v>1</v>
      </c>
      <c r="J208" s="240">
        <v>73</v>
      </c>
      <c r="K208" s="237">
        <v>50</v>
      </c>
      <c r="M208" s="11"/>
      <c r="N208" s="231">
        <v>4</v>
      </c>
      <c r="O208" s="143">
        <v>2</v>
      </c>
      <c r="P208" s="143">
        <v>1</v>
      </c>
      <c r="Q208" s="143">
        <v>16</v>
      </c>
      <c r="R208" s="143">
        <v>24</v>
      </c>
      <c r="S208" s="143">
        <v>11</v>
      </c>
      <c r="T208" s="231">
        <v>7</v>
      </c>
      <c r="U208" s="240">
        <v>-588</v>
      </c>
      <c r="V208" s="143">
        <v>43</v>
      </c>
      <c r="X208" s="11"/>
      <c r="Y208" s="231">
        <v>7</v>
      </c>
      <c r="Z208" s="231">
        <v>2</v>
      </c>
      <c r="AA208" s="231">
        <v>1</v>
      </c>
      <c r="AB208" s="143">
        <v>16</v>
      </c>
      <c r="AC208" s="143">
        <v>23</v>
      </c>
      <c r="AD208" s="143">
        <v>11</v>
      </c>
      <c r="AE208" s="231">
        <v>12</v>
      </c>
      <c r="AF208" s="240">
        <v>-25</v>
      </c>
      <c r="AG208" s="143">
        <v>28</v>
      </c>
      <c r="AI208" s="11"/>
      <c r="AJ208" s="231">
        <v>4</v>
      </c>
      <c r="AK208" s="231">
        <v>1</v>
      </c>
      <c r="AL208" s="143">
        <v>1</v>
      </c>
      <c r="AM208" s="143">
        <v>15</v>
      </c>
      <c r="AN208" s="143">
        <v>8</v>
      </c>
      <c r="AO208" s="143">
        <v>4</v>
      </c>
      <c r="AP208" s="231">
        <v>3</v>
      </c>
      <c r="AQ208" s="240">
        <v>-455</v>
      </c>
      <c r="AR208" s="143">
        <v>20</v>
      </c>
      <c r="AT208" s="11"/>
      <c r="AU208" s="231">
        <v>19</v>
      </c>
      <c r="AV208" s="231">
        <v>16</v>
      </c>
      <c r="AW208" s="231">
        <v>16</v>
      </c>
      <c r="AX208" s="231">
        <v>15</v>
      </c>
      <c r="AY208" s="231">
        <v>0</v>
      </c>
      <c r="AZ208" s="231">
        <v>5</v>
      </c>
      <c r="BA208" s="231">
        <v>14</v>
      </c>
      <c r="BB208" s="240">
        <v>297</v>
      </c>
      <c r="BC208" s="231">
        <v>85</v>
      </c>
      <c r="BE208" s="11"/>
      <c r="BF208" s="231">
        <v>11</v>
      </c>
      <c r="BG208" s="231">
        <v>24</v>
      </c>
      <c r="BH208" s="231">
        <v>23</v>
      </c>
      <c r="BI208" s="231">
        <v>8</v>
      </c>
      <c r="BJ208" s="143">
        <v>0</v>
      </c>
      <c r="BK208" s="231">
        <v>8</v>
      </c>
      <c r="BL208" s="231">
        <v>16</v>
      </c>
      <c r="BM208" s="240">
        <v>183</v>
      </c>
      <c r="BN208" s="231">
        <v>90</v>
      </c>
      <c r="BP208" s="11"/>
      <c r="BQ208" s="231">
        <v>6</v>
      </c>
      <c r="BR208" s="231">
        <v>11</v>
      </c>
      <c r="BS208" s="231">
        <v>11</v>
      </c>
      <c r="BT208" s="231">
        <v>4</v>
      </c>
      <c r="BU208" s="143">
        <v>5</v>
      </c>
      <c r="BV208" s="143">
        <v>8</v>
      </c>
      <c r="BW208" s="231">
        <v>9</v>
      </c>
      <c r="BX208" s="240">
        <v>147</v>
      </c>
      <c r="BY208" s="231">
        <v>28</v>
      </c>
      <c r="CA208" s="11"/>
      <c r="CB208" s="143">
        <v>1</v>
      </c>
      <c r="CC208" s="143">
        <v>7</v>
      </c>
      <c r="CD208" s="143">
        <v>12</v>
      </c>
      <c r="CE208" s="143">
        <v>3</v>
      </c>
      <c r="CF208" s="143">
        <v>16</v>
      </c>
      <c r="CG208" s="143">
        <v>9</v>
      </c>
      <c r="CH208" s="143">
        <v>14</v>
      </c>
      <c r="CI208" s="240">
        <v>368</v>
      </c>
      <c r="CJ208" s="143">
        <v>62</v>
      </c>
    </row>
    <row r="209" spans="2:89" ht="15.75" thickBot="1" x14ac:dyDescent="0.3">
      <c r="B209" s="11"/>
      <c r="C209" s="2"/>
      <c r="D209" s="2"/>
      <c r="E209" s="2"/>
      <c r="F209" s="2"/>
      <c r="G209" s="2"/>
      <c r="H209" s="2"/>
      <c r="I209" s="2"/>
      <c r="J209" s="10"/>
      <c r="K209" s="235"/>
      <c r="M209" s="11"/>
      <c r="N209" s="10"/>
      <c r="O209" s="10"/>
      <c r="P209" s="10"/>
      <c r="Q209" s="10"/>
      <c r="R209" s="10"/>
      <c r="S209" s="10"/>
      <c r="T209" s="10"/>
      <c r="U209" s="10"/>
      <c r="V209" s="9" t="s">
        <v>0</v>
      </c>
      <c r="X209" s="11"/>
      <c r="Y209" s="10"/>
      <c r="Z209" s="10"/>
      <c r="AA209" s="10"/>
      <c r="AB209" s="10"/>
      <c r="AC209" s="10"/>
      <c r="AD209" s="10"/>
      <c r="AE209" s="10"/>
      <c r="AF209" s="10"/>
      <c r="AG209" s="9"/>
      <c r="AI209" s="11"/>
      <c r="AJ209" s="10"/>
      <c r="AK209" s="10"/>
      <c r="AL209" s="10"/>
      <c r="AM209" s="10"/>
      <c r="AN209" s="10"/>
      <c r="AO209" s="10"/>
      <c r="AP209" s="10"/>
      <c r="AQ209" s="10"/>
      <c r="AR209" s="9"/>
      <c r="AT209" s="11"/>
      <c r="AU209" s="10"/>
      <c r="AV209" s="10"/>
      <c r="AW209" s="10"/>
      <c r="AX209" s="10"/>
      <c r="AY209" s="10"/>
      <c r="AZ209" s="10"/>
      <c r="BA209" s="10"/>
      <c r="BB209" s="10"/>
      <c r="BC209" s="9"/>
      <c r="BE209" s="11"/>
      <c r="BF209" s="10"/>
      <c r="BG209" s="10"/>
      <c r="BH209" s="10"/>
      <c r="BI209" s="10"/>
      <c r="BJ209" s="10"/>
      <c r="BK209" s="10"/>
      <c r="BL209" s="10"/>
      <c r="BM209" s="10"/>
      <c r="BN209" s="9"/>
      <c r="BP209" s="11"/>
      <c r="BQ209" s="10"/>
      <c r="BR209" s="10"/>
      <c r="BS209" s="10"/>
      <c r="BT209" s="10"/>
      <c r="BU209" s="10"/>
      <c r="BV209" s="10"/>
      <c r="BW209" s="10"/>
      <c r="BX209" s="10"/>
      <c r="BY209" s="9"/>
      <c r="CA209" s="11"/>
      <c r="CB209" s="10"/>
      <c r="CC209" s="10"/>
      <c r="CD209" s="10"/>
      <c r="CE209" s="10"/>
      <c r="CF209" s="10"/>
      <c r="CG209" s="10"/>
      <c r="CH209" s="10"/>
      <c r="CI209" s="10"/>
      <c r="CJ209" s="9"/>
    </row>
    <row r="210" spans="2:89" ht="15.75" thickBot="1" x14ac:dyDescent="0.3">
      <c r="B210" s="11"/>
      <c r="C210" s="27" t="s">
        <v>8</v>
      </c>
      <c r="D210" s="19" t="s">
        <v>7</v>
      </c>
      <c r="E210" s="18" t="s">
        <v>6</v>
      </c>
      <c r="F210" s="199" t="s">
        <v>31</v>
      </c>
      <c r="G210" s="17" t="s">
        <v>5</v>
      </c>
      <c r="H210" s="16" t="s">
        <v>4</v>
      </c>
      <c r="I210" s="14" t="s">
        <v>3</v>
      </c>
      <c r="J210" s="10"/>
      <c r="K210" s="228" t="s">
        <v>148</v>
      </c>
      <c r="M210" s="11"/>
      <c r="N210" s="21" t="s">
        <v>9</v>
      </c>
      <c r="O210" s="19" t="s">
        <v>7</v>
      </c>
      <c r="P210" s="18" t="s">
        <v>6</v>
      </c>
      <c r="Q210" s="199" t="s">
        <v>31</v>
      </c>
      <c r="R210" s="17" t="s">
        <v>5</v>
      </c>
      <c r="S210" s="16" t="s">
        <v>4</v>
      </c>
      <c r="T210" s="14" t="s">
        <v>3</v>
      </c>
      <c r="U210" s="10"/>
      <c r="V210" s="228" t="s">
        <v>142</v>
      </c>
      <c r="X210" s="11"/>
      <c r="Y210" s="21" t="s">
        <v>9</v>
      </c>
      <c r="Z210" s="27" t="s">
        <v>8</v>
      </c>
      <c r="AA210" s="18" t="s">
        <v>6</v>
      </c>
      <c r="AB210" s="199" t="s">
        <v>31</v>
      </c>
      <c r="AC210" s="17" t="s">
        <v>5</v>
      </c>
      <c r="AD210" s="16" t="s">
        <v>4</v>
      </c>
      <c r="AE210" s="14" t="s">
        <v>3</v>
      </c>
      <c r="AF210" s="10"/>
      <c r="AG210" s="228" t="s">
        <v>148</v>
      </c>
      <c r="AI210" s="11"/>
      <c r="AJ210" s="21" t="s">
        <v>9</v>
      </c>
      <c r="AK210" s="27" t="s">
        <v>8</v>
      </c>
      <c r="AL210" s="19" t="s">
        <v>7</v>
      </c>
      <c r="AM210" s="199" t="s">
        <v>31</v>
      </c>
      <c r="AN210" s="17" t="s">
        <v>5</v>
      </c>
      <c r="AO210" s="16" t="s">
        <v>4</v>
      </c>
      <c r="AP210" s="14" t="s">
        <v>3</v>
      </c>
      <c r="AQ210" s="10"/>
      <c r="AR210" s="228" t="s">
        <v>145</v>
      </c>
      <c r="AT210" s="11"/>
      <c r="AU210" s="21" t="s">
        <v>9</v>
      </c>
      <c r="AV210" s="27" t="s">
        <v>8</v>
      </c>
      <c r="AW210" s="19" t="s">
        <v>7</v>
      </c>
      <c r="AX210" s="18" t="s">
        <v>6</v>
      </c>
      <c r="AY210" s="17" t="s">
        <v>5</v>
      </c>
      <c r="AZ210" s="16" t="s">
        <v>4</v>
      </c>
      <c r="BA210" s="14" t="s">
        <v>3</v>
      </c>
      <c r="BB210" s="10"/>
      <c r="BC210" s="228" t="s">
        <v>151</v>
      </c>
      <c r="BD210" t="s">
        <v>0</v>
      </c>
      <c r="BE210" s="11"/>
      <c r="BF210" s="21" t="s">
        <v>9</v>
      </c>
      <c r="BG210" s="27" t="s">
        <v>8</v>
      </c>
      <c r="BH210" s="19" t="s">
        <v>7</v>
      </c>
      <c r="BI210" s="18" t="s">
        <v>6</v>
      </c>
      <c r="BJ210" s="199" t="s">
        <v>31</v>
      </c>
      <c r="BK210" s="16" t="s">
        <v>4</v>
      </c>
      <c r="BL210" s="14" t="s">
        <v>3</v>
      </c>
      <c r="BM210" s="10"/>
      <c r="BN210" s="228" t="s">
        <v>142</v>
      </c>
      <c r="BP210" s="11"/>
      <c r="BQ210" s="21" t="s">
        <v>9</v>
      </c>
      <c r="BR210" s="27" t="s">
        <v>8</v>
      </c>
      <c r="BS210" s="19" t="s">
        <v>7</v>
      </c>
      <c r="BT210" s="18" t="s">
        <v>6</v>
      </c>
      <c r="BU210" s="199" t="s">
        <v>31</v>
      </c>
      <c r="BV210" s="17" t="s">
        <v>5</v>
      </c>
      <c r="BW210" s="14" t="s">
        <v>3</v>
      </c>
      <c r="BX210" s="10"/>
      <c r="BY210" s="228" t="s">
        <v>145</v>
      </c>
      <c r="CA210" s="11"/>
      <c r="CB210" s="21" t="s">
        <v>9</v>
      </c>
      <c r="CC210" s="27" t="s">
        <v>8</v>
      </c>
      <c r="CD210" s="19" t="s">
        <v>7</v>
      </c>
      <c r="CE210" s="18" t="s">
        <v>6</v>
      </c>
      <c r="CF210" s="17" t="s">
        <v>5</v>
      </c>
      <c r="CG210" s="16" t="s">
        <v>4</v>
      </c>
      <c r="CH210" s="199" t="s">
        <v>31</v>
      </c>
      <c r="CI210" s="10"/>
      <c r="CJ210" s="228" t="s">
        <v>151</v>
      </c>
    </row>
    <row r="211" spans="2:89" ht="15.75" thickBot="1" x14ac:dyDescent="0.3">
      <c r="B211" s="22" t="s">
        <v>212</v>
      </c>
      <c r="C211" s="146" t="s">
        <v>9</v>
      </c>
      <c r="D211" s="146" t="s">
        <v>9</v>
      </c>
      <c r="E211" s="146" t="s">
        <v>9</v>
      </c>
      <c r="F211" s="146" t="s">
        <v>9</v>
      </c>
      <c r="G211" s="146" t="s">
        <v>9</v>
      </c>
      <c r="H211" s="146" t="s">
        <v>9</v>
      </c>
      <c r="I211" s="146" t="s">
        <v>9</v>
      </c>
      <c r="J211" s="10"/>
      <c r="K211" s="234" t="s">
        <v>9</v>
      </c>
      <c r="M211" s="22" t="s">
        <v>212</v>
      </c>
      <c r="N211" s="145" t="s">
        <v>8</v>
      </c>
      <c r="O211" s="145" t="s">
        <v>8</v>
      </c>
      <c r="P211" s="145" t="s">
        <v>8</v>
      </c>
      <c r="Q211" s="145" t="s">
        <v>8</v>
      </c>
      <c r="R211" s="145" t="s">
        <v>8</v>
      </c>
      <c r="S211" s="145" t="s">
        <v>8</v>
      </c>
      <c r="T211" s="145" t="s">
        <v>8</v>
      </c>
      <c r="U211" s="10"/>
      <c r="V211" s="145" t="s">
        <v>8</v>
      </c>
      <c r="X211" s="22" t="s">
        <v>212</v>
      </c>
      <c r="Y211" s="149" t="s">
        <v>7</v>
      </c>
      <c r="Z211" s="149" t="s">
        <v>7</v>
      </c>
      <c r="AA211" s="149" t="s">
        <v>7</v>
      </c>
      <c r="AB211" s="149" t="s">
        <v>7</v>
      </c>
      <c r="AC211" s="149" t="s">
        <v>7</v>
      </c>
      <c r="AD211" s="149" t="s">
        <v>7</v>
      </c>
      <c r="AE211" s="144" t="s">
        <v>7</v>
      </c>
      <c r="AF211" s="10"/>
      <c r="AG211" s="144" t="s">
        <v>7</v>
      </c>
      <c r="AI211" s="22" t="s">
        <v>212</v>
      </c>
      <c r="AJ211" s="195" t="s">
        <v>6</v>
      </c>
      <c r="AK211" s="195" t="s">
        <v>6</v>
      </c>
      <c r="AL211" s="195" t="s">
        <v>6</v>
      </c>
      <c r="AM211" s="195" t="s">
        <v>6</v>
      </c>
      <c r="AN211" s="195" t="s">
        <v>6</v>
      </c>
      <c r="AO211" s="195" t="s">
        <v>6</v>
      </c>
      <c r="AP211" s="195" t="s">
        <v>6</v>
      </c>
      <c r="AQ211" s="10"/>
      <c r="AR211" s="195" t="s">
        <v>6</v>
      </c>
      <c r="AT211" s="22" t="s">
        <v>212</v>
      </c>
      <c r="AU211" s="197" t="s">
        <v>31</v>
      </c>
      <c r="AV211" s="197" t="s">
        <v>31</v>
      </c>
      <c r="AW211" s="197" t="s">
        <v>31</v>
      </c>
      <c r="AX211" s="197" t="s">
        <v>31</v>
      </c>
      <c r="AY211" s="197" t="s">
        <v>31</v>
      </c>
      <c r="AZ211" s="197" t="s">
        <v>31</v>
      </c>
      <c r="BA211" s="197" t="s">
        <v>31</v>
      </c>
      <c r="BB211" s="10"/>
      <c r="BC211" s="197" t="s">
        <v>31</v>
      </c>
      <c r="BE211" s="22" t="s">
        <v>212</v>
      </c>
      <c r="BF211" s="155" t="s">
        <v>134</v>
      </c>
      <c r="BG211" s="155" t="s">
        <v>134</v>
      </c>
      <c r="BH211" s="155" t="s">
        <v>134</v>
      </c>
      <c r="BI211" s="155" t="s">
        <v>134</v>
      </c>
      <c r="BJ211" s="155" t="s">
        <v>134</v>
      </c>
      <c r="BK211" s="155" t="s">
        <v>134</v>
      </c>
      <c r="BL211" s="155" t="s">
        <v>134</v>
      </c>
      <c r="BM211" s="10"/>
      <c r="BN211" s="155" t="s">
        <v>134</v>
      </c>
      <c r="BP211" s="22" t="s">
        <v>212</v>
      </c>
      <c r="BQ211" s="150" t="s">
        <v>4</v>
      </c>
      <c r="BR211" s="150" t="s">
        <v>4</v>
      </c>
      <c r="BS211" s="150" t="s">
        <v>4</v>
      </c>
      <c r="BT211" s="150" t="s">
        <v>4</v>
      </c>
      <c r="BU211" s="150" t="s">
        <v>4</v>
      </c>
      <c r="BV211" s="150" t="s">
        <v>4</v>
      </c>
      <c r="BW211" s="150" t="s">
        <v>4</v>
      </c>
      <c r="BX211" s="10"/>
      <c r="BY211" s="150" t="s">
        <v>4</v>
      </c>
      <c r="CA211" s="22" t="s">
        <v>212</v>
      </c>
      <c r="CB211" s="177" t="s">
        <v>3</v>
      </c>
      <c r="CC211" s="177" t="s">
        <v>3</v>
      </c>
      <c r="CD211" s="177" t="s">
        <v>3</v>
      </c>
      <c r="CE211" s="177" t="s">
        <v>3</v>
      </c>
      <c r="CF211" s="177" t="s">
        <v>3</v>
      </c>
      <c r="CG211" s="177" t="s">
        <v>3</v>
      </c>
      <c r="CH211" s="177" t="s">
        <v>3</v>
      </c>
      <c r="CI211" s="10"/>
      <c r="CJ211" s="177" t="s">
        <v>3</v>
      </c>
    </row>
    <row r="212" spans="2:89" ht="15.75" thickBot="1" x14ac:dyDescent="0.3">
      <c r="B212" s="11"/>
      <c r="C212" s="231">
        <v>9</v>
      </c>
      <c r="D212" s="231">
        <v>10</v>
      </c>
      <c r="E212" s="231">
        <v>5</v>
      </c>
      <c r="F212" s="143">
        <v>25</v>
      </c>
      <c r="G212" s="143">
        <v>4</v>
      </c>
      <c r="H212" s="231">
        <v>2</v>
      </c>
      <c r="I212" s="231">
        <v>15</v>
      </c>
      <c r="J212" s="240">
        <v>295</v>
      </c>
      <c r="K212" s="178">
        <v>12</v>
      </c>
      <c r="M212" s="11"/>
      <c r="N212" s="143">
        <v>9</v>
      </c>
      <c r="O212" s="143">
        <v>0</v>
      </c>
      <c r="P212" s="143">
        <v>3</v>
      </c>
      <c r="Q212" s="143">
        <v>36</v>
      </c>
      <c r="R212" s="143">
        <v>24</v>
      </c>
      <c r="S212" s="143">
        <v>8</v>
      </c>
      <c r="T212" s="231">
        <v>4</v>
      </c>
      <c r="U212" s="240">
        <v>2</v>
      </c>
      <c r="V212" s="143">
        <v>76</v>
      </c>
      <c r="X212" s="11"/>
      <c r="Y212" s="143">
        <v>10</v>
      </c>
      <c r="Z212" s="231">
        <v>0</v>
      </c>
      <c r="AA212" s="143">
        <v>4</v>
      </c>
      <c r="AB212" s="143">
        <v>42</v>
      </c>
      <c r="AC212" s="143">
        <v>26</v>
      </c>
      <c r="AD212" s="143">
        <v>10</v>
      </c>
      <c r="AE212" s="231">
        <v>5</v>
      </c>
      <c r="AF212" s="240">
        <v>-392</v>
      </c>
      <c r="AG212" s="143">
        <v>87</v>
      </c>
      <c r="AI212" s="11"/>
      <c r="AJ212" s="143">
        <v>5</v>
      </c>
      <c r="AK212" s="231">
        <v>3</v>
      </c>
      <c r="AL212" s="231">
        <v>4</v>
      </c>
      <c r="AM212" s="143">
        <v>31</v>
      </c>
      <c r="AN212" s="143">
        <v>6</v>
      </c>
      <c r="AO212" s="143">
        <v>1</v>
      </c>
      <c r="AP212" s="231">
        <v>4</v>
      </c>
      <c r="AQ212" s="240">
        <v>60</v>
      </c>
      <c r="AR212" s="143">
        <v>32</v>
      </c>
      <c r="AT212" s="11"/>
      <c r="AU212" s="231">
        <v>25</v>
      </c>
      <c r="AV212" s="231">
        <v>36</v>
      </c>
      <c r="AW212" s="231">
        <v>42</v>
      </c>
      <c r="AX212" s="231">
        <v>31</v>
      </c>
      <c r="AY212" s="231">
        <v>13</v>
      </c>
      <c r="AZ212" s="231">
        <v>17</v>
      </c>
      <c r="BA212" s="231">
        <v>26</v>
      </c>
      <c r="BB212" s="240">
        <v>518</v>
      </c>
      <c r="BC212" s="231">
        <v>190</v>
      </c>
      <c r="BE212" s="11"/>
      <c r="BF212" s="231">
        <v>4</v>
      </c>
      <c r="BG212" s="231">
        <v>24</v>
      </c>
      <c r="BH212" s="231">
        <v>26</v>
      </c>
      <c r="BI212" s="231">
        <v>6</v>
      </c>
      <c r="BJ212" s="143">
        <v>13</v>
      </c>
      <c r="BK212" s="231">
        <v>9</v>
      </c>
      <c r="BL212" s="231">
        <v>15</v>
      </c>
      <c r="BM212" s="240">
        <v>-3</v>
      </c>
      <c r="BN212" s="231">
        <v>71</v>
      </c>
      <c r="BP212" s="11"/>
      <c r="BQ212" s="143">
        <v>2</v>
      </c>
      <c r="BR212" s="231">
        <v>8</v>
      </c>
      <c r="BS212" s="231">
        <v>10</v>
      </c>
      <c r="BT212" s="231">
        <v>1</v>
      </c>
      <c r="BU212" s="143">
        <v>17</v>
      </c>
      <c r="BV212" s="143">
        <v>9</v>
      </c>
      <c r="BW212" s="231">
        <v>6</v>
      </c>
      <c r="BX212" s="240">
        <v>-194</v>
      </c>
      <c r="BY212" s="143">
        <v>3</v>
      </c>
      <c r="CA212" s="11"/>
      <c r="CB212" s="143">
        <v>15</v>
      </c>
      <c r="CC212" s="143">
        <v>4</v>
      </c>
      <c r="CD212" s="143">
        <v>5</v>
      </c>
      <c r="CE212" s="143">
        <v>4</v>
      </c>
      <c r="CF212" s="143">
        <v>15</v>
      </c>
      <c r="CG212" s="143">
        <v>6</v>
      </c>
      <c r="CH212" s="143">
        <v>26</v>
      </c>
      <c r="CI212" s="240">
        <v>-286</v>
      </c>
      <c r="CJ212" s="143">
        <v>75</v>
      </c>
    </row>
    <row r="213" spans="2:89" ht="15.75" thickBot="1" x14ac:dyDescent="0.3"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M213" s="11"/>
      <c r="N213" s="10"/>
      <c r="O213" s="10"/>
      <c r="P213" s="10"/>
      <c r="Q213" s="10"/>
      <c r="R213" s="10"/>
      <c r="S213" s="10"/>
      <c r="T213" s="10"/>
      <c r="U213" s="10"/>
      <c r="V213" s="9"/>
      <c r="X213" s="11"/>
      <c r="Y213" s="10"/>
      <c r="Z213" s="10"/>
      <c r="AA213" s="10"/>
      <c r="AB213" s="10"/>
      <c r="AC213" s="10"/>
      <c r="AD213" s="10"/>
      <c r="AE213" s="10"/>
      <c r="AF213" s="10"/>
      <c r="AG213" s="9"/>
      <c r="AI213" s="11"/>
      <c r="AJ213" s="10"/>
      <c r="AK213" s="10"/>
      <c r="AL213" s="10"/>
      <c r="AM213" s="10"/>
      <c r="AN213" s="10"/>
      <c r="AO213" s="10"/>
      <c r="AP213" s="10"/>
      <c r="AQ213" s="10"/>
      <c r="AR213" s="9"/>
      <c r="AT213" s="11"/>
      <c r="AU213" s="10"/>
      <c r="AV213" s="10"/>
      <c r="AW213" s="10"/>
      <c r="AX213" s="10"/>
      <c r="AY213" s="10"/>
      <c r="AZ213" s="10"/>
      <c r="BA213" s="10"/>
      <c r="BB213" s="10"/>
      <c r="BC213" s="9"/>
      <c r="BE213" s="11"/>
      <c r="BF213" s="10"/>
      <c r="BG213" s="10"/>
      <c r="BH213" s="10"/>
      <c r="BI213" s="10"/>
      <c r="BJ213" s="10"/>
      <c r="BK213" s="10"/>
      <c r="BL213" s="10"/>
      <c r="BM213" s="10"/>
      <c r="BN213" s="9"/>
      <c r="BP213" s="11"/>
      <c r="BQ213" s="10"/>
      <c r="BR213" s="10"/>
      <c r="BS213" s="10"/>
      <c r="BT213" s="10"/>
      <c r="BU213" s="10"/>
      <c r="BV213" s="10"/>
      <c r="BW213" s="10"/>
      <c r="BX213" s="10"/>
      <c r="BY213" s="9"/>
      <c r="CA213" s="11"/>
      <c r="CB213" s="10"/>
      <c r="CC213" s="10"/>
      <c r="CD213" s="10"/>
      <c r="CE213" s="10"/>
      <c r="CF213" s="10"/>
      <c r="CG213" s="10"/>
      <c r="CH213" s="10"/>
      <c r="CI213" s="10"/>
      <c r="CJ213" s="9"/>
    </row>
    <row r="214" spans="2:89" ht="15.75" thickBot="1" x14ac:dyDescent="0.3">
      <c r="B214" s="11"/>
      <c r="C214" s="27" t="s">
        <v>8</v>
      </c>
      <c r="D214" s="19" t="s">
        <v>7</v>
      </c>
      <c r="E214" s="18" t="s">
        <v>6</v>
      </c>
      <c r="F214" s="199" t="s">
        <v>31</v>
      </c>
      <c r="G214" s="17" t="s">
        <v>5</v>
      </c>
      <c r="H214" s="16" t="s">
        <v>4</v>
      </c>
      <c r="I214" s="14" t="s">
        <v>3</v>
      </c>
      <c r="J214" s="10"/>
      <c r="K214" s="228" t="s">
        <v>147</v>
      </c>
      <c r="M214" s="11"/>
      <c r="N214" s="21" t="s">
        <v>9</v>
      </c>
      <c r="O214" s="19" t="s">
        <v>7</v>
      </c>
      <c r="P214" s="18" t="s">
        <v>6</v>
      </c>
      <c r="Q214" s="199" t="s">
        <v>31</v>
      </c>
      <c r="R214" s="17" t="s">
        <v>5</v>
      </c>
      <c r="S214" s="16" t="s">
        <v>4</v>
      </c>
      <c r="T214" s="14" t="s">
        <v>3</v>
      </c>
      <c r="U214" s="10"/>
      <c r="V214" s="228" t="s">
        <v>142</v>
      </c>
      <c r="X214" s="11"/>
      <c r="Y214" s="21" t="s">
        <v>9</v>
      </c>
      <c r="Z214" s="27" t="s">
        <v>8</v>
      </c>
      <c r="AA214" s="18" t="s">
        <v>6</v>
      </c>
      <c r="AB214" s="199" t="s">
        <v>31</v>
      </c>
      <c r="AC214" s="17" t="s">
        <v>5</v>
      </c>
      <c r="AD214" s="16" t="s">
        <v>4</v>
      </c>
      <c r="AE214" s="14" t="s">
        <v>3</v>
      </c>
      <c r="AF214" s="10"/>
      <c r="AG214" s="228" t="s">
        <v>151</v>
      </c>
      <c r="AI214" s="11"/>
      <c r="AJ214" s="21" t="s">
        <v>9</v>
      </c>
      <c r="AK214" s="27" t="s">
        <v>8</v>
      </c>
      <c r="AL214" s="19" t="s">
        <v>7</v>
      </c>
      <c r="AM214" s="199" t="s">
        <v>31</v>
      </c>
      <c r="AN214" s="17" t="s">
        <v>5</v>
      </c>
      <c r="AO214" s="16" t="s">
        <v>4</v>
      </c>
      <c r="AP214" s="14" t="s">
        <v>3</v>
      </c>
      <c r="AQ214" s="10"/>
      <c r="AR214" s="228" t="s">
        <v>148</v>
      </c>
      <c r="AT214" s="11"/>
      <c r="AU214" s="21" t="s">
        <v>9</v>
      </c>
      <c r="AV214" s="27" t="s">
        <v>8</v>
      </c>
      <c r="AW214" s="19" t="s">
        <v>7</v>
      </c>
      <c r="AX214" s="18" t="s">
        <v>6</v>
      </c>
      <c r="AY214" s="17" t="s">
        <v>5</v>
      </c>
      <c r="AZ214" s="16" t="s">
        <v>4</v>
      </c>
      <c r="BA214" s="14" t="s">
        <v>3</v>
      </c>
      <c r="BB214" s="10"/>
      <c r="BC214" s="228" t="s">
        <v>151</v>
      </c>
      <c r="BD214" t="s">
        <v>0</v>
      </c>
      <c r="BE214" s="11"/>
      <c r="BF214" s="21" t="s">
        <v>9</v>
      </c>
      <c r="BG214" s="27" t="s">
        <v>8</v>
      </c>
      <c r="BH214" s="19" t="s">
        <v>7</v>
      </c>
      <c r="BI214" s="18" t="s">
        <v>6</v>
      </c>
      <c r="BJ214" s="199" t="s">
        <v>31</v>
      </c>
      <c r="BK214" s="16" t="s">
        <v>4</v>
      </c>
      <c r="BL214" s="14" t="s">
        <v>3</v>
      </c>
      <c r="BM214" s="10"/>
      <c r="BN214" s="228" t="s">
        <v>142</v>
      </c>
      <c r="BP214" s="11"/>
      <c r="BQ214" s="21" t="s">
        <v>9</v>
      </c>
      <c r="BR214" s="27" t="s">
        <v>8</v>
      </c>
      <c r="BS214" s="19" t="s">
        <v>7</v>
      </c>
      <c r="BT214" s="18" t="s">
        <v>6</v>
      </c>
      <c r="BU214" s="199" t="s">
        <v>31</v>
      </c>
      <c r="BV214" s="17" t="s">
        <v>5</v>
      </c>
      <c r="BW214" s="14" t="s">
        <v>3</v>
      </c>
      <c r="BX214" s="10"/>
      <c r="BY214" s="228" t="s">
        <v>148</v>
      </c>
      <c r="CA214" s="11"/>
      <c r="CB214" s="21" t="s">
        <v>9</v>
      </c>
      <c r="CC214" s="27" t="s">
        <v>8</v>
      </c>
      <c r="CD214" s="19" t="s">
        <v>7</v>
      </c>
      <c r="CE214" s="18" t="s">
        <v>6</v>
      </c>
      <c r="CF214" s="17" t="s">
        <v>5</v>
      </c>
      <c r="CG214" s="16" t="s">
        <v>4</v>
      </c>
      <c r="CH214" s="199" t="s">
        <v>31</v>
      </c>
      <c r="CI214" s="10"/>
      <c r="CJ214" s="228" t="s">
        <v>145</v>
      </c>
      <c r="CK214" t="s">
        <v>0</v>
      </c>
    </row>
    <row r="215" spans="2:89" ht="15.75" thickBot="1" x14ac:dyDescent="0.3">
      <c r="B215" s="22" t="s">
        <v>213</v>
      </c>
      <c r="C215" s="146" t="s">
        <v>9</v>
      </c>
      <c r="D215" s="146" t="s">
        <v>9</v>
      </c>
      <c r="E215" s="146" t="s">
        <v>9</v>
      </c>
      <c r="F215" s="146" t="s">
        <v>9</v>
      </c>
      <c r="G215" s="146" t="s">
        <v>9</v>
      </c>
      <c r="H215" s="146" t="s">
        <v>9</v>
      </c>
      <c r="I215" s="146" t="s">
        <v>9</v>
      </c>
      <c r="J215" s="10"/>
      <c r="K215" s="234" t="s">
        <v>9</v>
      </c>
      <c r="M215" s="22" t="s">
        <v>213</v>
      </c>
      <c r="N215" s="145" t="s">
        <v>8</v>
      </c>
      <c r="O215" s="145" t="s">
        <v>8</v>
      </c>
      <c r="P215" s="145" t="s">
        <v>8</v>
      </c>
      <c r="Q215" s="145" t="s">
        <v>8</v>
      </c>
      <c r="R215" s="145" t="s">
        <v>8</v>
      </c>
      <c r="S215" s="145" t="s">
        <v>8</v>
      </c>
      <c r="T215" s="145" t="s">
        <v>8</v>
      </c>
      <c r="U215" s="10"/>
      <c r="V215" s="145" t="s">
        <v>8</v>
      </c>
      <c r="X215" s="22" t="s">
        <v>213</v>
      </c>
      <c r="Y215" s="149" t="s">
        <v>7</v>
      </c>
      <c r="Z215" s="149" t="s">
        <v>7</v>
      </c>
      <c r="AA215" s="149" t="s">
        <v>7</v>
      </c>
      <c r="AB215" s="149" t="s">
        <v>7</v>
      </c>
      <c r="AC215" s="149" t="s">
        <v>7</v>
      </c>
      <c r="AD215" s="149" t="s">
        <v>7</v>
      </c>
      <c r="AE215" s="144" t="s">
        <v>7</v>
      </c>
      <c r="AF215" s="10"/>
      <c r="AG215" s="144" t="s">
        <v>7</v>
      </c>
      <c r="AI215" s="22" t="s">
        <v>213</v>
      </c>
      <c r="AJ215" s="195" t="s">
        <v>6</v>
      </c>
      <c r="AK215" s="195" t="s">
        <v>6</v>
      </c>
      <c r="AL215" s="195" t="s">
        <v>6</v>
      </c>
      <c r="AM215" s="195" t="s">
        <v>6</v>
      </c>
      <c r="AN215" s="195" t="s">
        <v>6</v>
      </c>
      <c r="AO215" s="195" t="s">
        <v>6</v>
      </c>
      <c r="AP215" s="195" t="s">
        <v>6</v>
      </c>
      <c r="AQ215" s="10"/>
      <c r="AR215" s="195" t="s">
        <v>6</v>
      </c>
      <c r="AT215" s="22" t="s">
        <v>213</v>
      </c>
      <c r="AU215" s="197" t="s">
        <v>31</v>
      </c>
      <c r="AV215" s="197" t="s">
        <v>31</v>
      </c>
      <c r="AW215" s="197" t="s">
        <v>31</v>
      </c>
      <c r="AX215" s="197" t="s">
        <v>31</v>
      </c>
      <c r="AY215" s="197" t="s">
        <v>31</v>
      </c>
      <c r="AZ215" s="197" t="s">
        <v>31</v>
      </c>
      <c r="BA215" s="197" t="s">
        <v>31</v>
      </c>
      <c r="BB215" s="10"/>
      <c r="BC215" s="197" t="s">
        <v>31</v>
      </c>
      <c r="BE215" s="22" t="s">
        <v>213</v>
      </c>
      <c r="BF215" s="155" t="s">
        <v>134</v>
      </c>
      <c r="BG215" s="155" t="s">
        <v>134</v>
      </c>
      <c r="BH215" s="155" t="s">
        <v>134</v>
      </c>
      <c r="BI215" s="155" t="s">
        <v>134</v>
      </c>
      <c r="BJ215" s="155" t="s">
        <v>134</v>
      </c>
      <c r="BK215" s="155" t="s">
        <v>134</v>
      </c>
      <c r="BL215" s="155" t="s">
        <v>134</v>
      </c>
      <c r="BM215" s="10"/>
      <c r="BN215" s="155" t="s">
        <v>134</v>
      </c>
      <c r="BP215" s="22" t="s">
        <v>213</v>
      </c>
      <c r="BQ215" s="150" t="s">
        <v>4</v>
      </c>
      <c r="BR215" s="150" t="s">
        <v>4</v>
      </c>
      <c r="BS215" s="150" t="s">
        <v>4</v>
      </c>
      <c r="BT215" s="150" t="s">
        <v>4</v>
      </c>
      <c r="BU215" s="150" t="s">
        <v>4</v>
      </c>
      <c r="BV215" s="150" t="s">
        <v>4</v>
      </c>
      <c r="BW215" s="150" t="s">
        <v>4</v>
      </c>
      <c r="BX215" s="10"/>
      <c r="BY215" s="150" t="s">
        <v>4</v>
      </c>
      <c r="CA215" s="22" t="s">
        <v>213</v>
      </c>
      <c r="CB215" s="177" t="s">
        <v>3</v>
      </c>
      <c r="CC215" s="177" t="s">
        <v>3</v>
      </c>
      <c r="CD215" s="177" t="s">
        <v>3</v>
      </c>
      <c r="CE215" s="177" t="s">
        <v>3</v>
      </c>
      <c r="CF215" s="177" t="s">
        <v>3</v>
      </c>
      <c r="CG215" s="177" t="s">
        <v>3</v>
      </c>
      <c r="CH215" s="177" t="s">
        <v>3</v>
      </c>
      <c r="CI215" s="10"/>
      <c r="CJ215" s="177" t="s">
        <v>3</v>
      </c>
    </row>
    <row r="216" spans="2:89" ht="15.75" thickBot="1" x14ac:dyDescent="0.3">
      <c r="B216" s="11"/>
      <c r="C216" s="231">
        <v>10</v>
      </c>
      <c r="D216" s="231">
        <v>16</v>
      </c>
      <c r="E216" s="231">
        <v>7</v>
      </c>
      <c r="F216" s="143">
        <v>24</v>
      </c>
      <c r="G216" s="143">
        <v>11</v>
      </c>
      <c r="H216" s="143">
        <v>3</v>
      </c>
      <c r="I216" s="143">
        <v>2</v>
      </c>
      <c r="J216" s="240">
        <v>-400</v>
      </c>
      <c r="K216" s="237">
        <v>7</v>
      </c>
      <c r="M216" s="11"/>
      <c r="N216" s="143">
        <v>10</v>
      </c>
      <c r="O216" s="231">
        <v>3</v>
      </c>
      <c r="P216" s="143">
        <v>3</v>
      </c>
      <c r="Q216" s="143">
        <v>37</v>
      </c>
      <c r="R216" s="143">
        <v>47</v>
      </c>
      <c r="S216" s="143">
        <v>28</v>
      </c>
      <c r="T216" s="143">
        <v>16</v>
      </c>
      <c r="U216" s="240">
        <v>-337</v>
      </c>
      <c r="V216" s="143">
        <v>138</v>
      </c>
      <c r="X216" s="11"/>
      <c r="Y216" s="143">
        <v>16</v>
      </c>
      <c r="Z216" s="143">
        <v>3</v>
      </c>
      <c r="AA216" s="143">
        <v>7</v>
      </c>
      <c r="AB216" s="143">
        <v>46</v>
      </c>
      <c r="AC216" s="143">
        <v>59</v>
      </c>
      <c r="AD216" s="143">
        <v>40</v>
      </c>
      <c r="AE216" s="143">
        <v>24</v>
      </c>
      <c r="AF216" s="240">
        <v>-620</v>
      </c>
      <c r="AG216" s="143">
        <v>195</v>
      </c>
      <c r="AI216" s="11"/>
      <c r="AJ216" s="143">
        <v>7</v>
      </c>
      <c r="AK216" s="231">
        <v>3</v>
      </c>
      <c r="AL216" s="231">
        <v>7</v>
      </c>
      <c r="AM216" s="143">
        <v>32</v>
      </c>
      <c r="AN216" s="143">
        <v>15</v>
      </c>
      <c r="AO216" s="143">
        <v>8</v>
      </c>
      <c r="AP216" s="143">
        <v>5</v>
      </c>
      <c r="AQ216" s="240">
        <v>-173</v>
      </c>
      <c r="AR216" s="143">
        <v>57</v>
      </c>
      <c r="AT216" s="11"/>
      <c r="AU216" s="231">
        <v>24</v>
      </c>
      <c r="AV216" s="231">
        <v>37</v>
      </c>
      <c r="AW216" s="231">
        <v>46</v>
      </c>
      <c r="AX216" s="231">
        <v>32</v>
      </c>
      <c r="AY216" s="231">
        <v>3</v>
      </c>
      <c r="AZ216" s="231">
        <v>11</v>
      </c>
      <c r="BA216" s="231">
        <v>16</v>
      </c>
      <c r="BB216" s="240">
        <v>-459</v>
      </c>
      <c r="BC216" s="231">
        <v>169</v>
      </c>
      <c r="BE216" s="11"/>
      <c r="BF216" s="231">
        <v>11</v>
      </c>
      <c r="BG216" s="231">
        <v>47</v>
      </c>
      <c r="BH216" s="231">
        <v>59</v>
      </c>
      <c r="BI216" s="231">
        <v>15</v>
      </c>
      <c r="BJ216" s="143">
        <v>3</v>
      </c>
      <c r="BK216" s="231">
        <v>12</v>
      </c>
      <c r="BL216" s="231">
        <v>15</v>
      </c>
      <c r="BM216" s="240">
        <v>748</v>
      </c>
      <c r="BN216" s="231">
        <v>156</v>
      </c>
      <c r="BP216" s="11"/>
      <c r="BQ216" s="231">
        <v>3</v>
      </c>
      <c r="BR216" s="231">
        <v>28</v>
      </c>
      <c r="BS216" s="231">
        <v>40</v>
      </c>
      <c r="BT216" s="231">
        <v>8</v>
      </c>
      <c r="BU216" s="143">
        <v>11</v>
      </c>
      <c r="BV216" s="143">
        <v>12</v>
      </c>
      <c r="BW216" s="231">
        <v>4</v>
      </c>
      <c r="BX216" s="240">
        <v>593</v>
      </c>
      <c r="BY216" s="231">
        <v>52</v>
      </c>
      <c r="CA216" s="11"/>
      <c r="CB216" s="231">
        <v>2</v>
      </c>
      <c r="CC216" s="231">
        <v>16</v>
      </c>
      <c r="CD216" s="231">
        <v>24</v>
      </c>
      <c r="CE216" s="231">
        <v>5</v>
      </c>
      <c r="CF216" s="143">
        <v>15</v>
      </c>
      <c r="CG216" s="143">
        <v>4</v>
      </c>
      <c r="CH216" s="143">
        <v>16</v>
      </c>
      <c r="CI216" s="240">
        <v>648</v>
      </c>
      <c r="CJ216" s="231">
        <v>12</v>
      </c>
    </row>
    <row r="217" spans="2:89" ht="15.75" thickBot="1" x14ac:dyDescent="0.3"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M217" s="11"/>
      <c r="N217" s="10"/>
      <c r="O217" s="10"/>
      <c r="P217" s="10"/>
      <c r="Q217" s="10"/>
      <c r="R217" s="10"/>
      <c r="S217" s="10"/>
      <c r="T217" s="10"/>
      <c r="U217" s="10"/>
      <c r="V217" s="9"/>
      <c r="X217" s="11"/>
      <c r="Y217" s="10"/>
      <c r="Z217" s="10"/>
      <c r="AA217" s="10"/>
      <c r="AB217" s="10"/>
      <c r="AC217" s="10"/>
      <c r="AD217" s="10"/>
      <c r="AE217" s="10"/>
      <c r="AF217" s="10"/>
      <c r="AG217" s="9"/>
      <c r="AI217" s="11"/>
      <c r="AJ217" s="10"/>
      <c r="AK217" s="10"/>
      <c r="AL217" s="10"/>
      <c r="AM217" s="10"/>
      <c r="AN217" s="10"/>
      <c r="AO217" s="10"/>
      <c r="AP217" s="10"/>
      <c r="AQ217" s="10"/>
      <c r="AR217" s="9"/>
      <c r="AT217" s="11"/>
      <c r="AU217" s="10"/>
      <c r="AV217" s="10"/>
      <c r="AW217" s="10"/>
      <c r="AX217" s="10"/>
      <c r="AY217" s="10"/>
      <c r="AZ217" s="10"/>
      <c r="BA217" s="10"/>
      <c r="BB217" s="10"/>
      <c r="BC217" s="9"/>
      <c r="BE217" s="11"/>
      <c r="BF217" s="10"/>
      <c r="BG217" s="10"/>
      <c r="BH217" s="10"/>
      <c r="BI217" s="10"/>
      <c r="BJ217" s="10"/>
      <c r="BK217" s="10"/>
      <c r="BL217" s="10"/>
      <c r="BM217" s="10"/>
      <c r="BN217" s="9"/>
      <c r="BP217" s="11"/>
      <c r="BQ217" s="10"/>
      <c r="BR217" s="10"/>
      <c r="BS217" s="10"/>
      <c r="BT217" s="10"/>
      <c r="BU217" s="10"/>
      <c r="BV217" s="10"/>
      <c r="BW217" s="10"/>
      <c r="BX217" s="10"/>
      <c r="BY217" s="9"/>
      <c r="CA217" s="11"/>
      <c r="CB217" s="10"/>
      <c r="CC217" s="10"/>
      <c r="CD217" s="10"/>
      <c r="CE217" s="10"/>
      <c r="CF217" s="10"/>
      <c r="CG217" s="10"/>
      <c r="CH217" s="10"/>
      <c r="CI217" s="10"/>
      <c r="CJ217" s="9"/>
    </row>
    <row r="218" spans="2:89" ht="15.75" thickBot="1" x14ac:dyDescent="0.3">
      <c r="B218" s="11"/>
      <c r="C218" s="27" t="s">
        <v>8</v>
      </c>
      <c r="D218" s="19" t="s">
        <v>7</v>
      </c>
      <c r="E218" s="18" t="s">
        <v>6</v>
      </c>
      <c r="F218" s="199" t="s">
        <v>31</v>
      </c>
      <c r="G218" s="17" t="s">
        <v>5</v>
      </c>
      <c r="H218" s="16" t="s">
        <v>4</v>
      </c>
      <c r="I218" s="14" t="s">
        <v>3</v>
      </c>
      <c r="J218" s="10"/>
      <c r="K218" s="228" t="s">
        <v>145</v>
      </c>
      <c r="M218" s="11"/>
      <c r="N218" s="21" t="s">
        <v>9</v>
      </c>
      <c r="O218" s="19" t="s">
        <v>7</v>
      </c>
      <c r="P218" s="18" t="s">
        <v>6</v>
      </c>
      <c r="Q218" s="199" t="s">
        <v>31</v>
      </c>
      <c r="R218" s="17" t="s">
        <v>5</v>
      </c>
      <c r="S218" s="16" t="s">
        <v>4</v>
      </c>
      <c r="T218" s="14" t="s">
        <v>3</v>
      </c>
      <c r="U218" s="10"/>
      <c r="V218" s="228" t="s">
        <v>142</v>
      </c>
      <c r="X218" s="11"/>
      <c r="Y218" s="21" t="s">
        <v>9</v>
      </c>
      <c r="Z218" s="27" t="s">
        <v>8</v>
      </c>
      <c r="AA218" s="18" t="s">
        <v>6</v>
      </c>
      <c r="AB218" s="199" t="s">
        <v>31</v>
      </c>
      <c r="AC218" s="17" t="s">
        <v>5</v>
      </c>
      <c r="AD218" s="16" t="s">
        <v>4</v>
      </c>
      <c r="AE218" s="14" t="s">
        <v>3</v>
      </c>
      <c r="AF218" s="10"/>
      <c r="AG218" s="228" t="s">
        <v>146</v>
      </c>
      <c r="AI218" s="11"/>
      <c r="AJ218" s="21" t="s">
        <v>9</v>
      </c>
      <c r="AK218" s="27" t="s">
        <v>8</v>
      </c>
      <c r="AL218" s="19" t="s">
        <v>7</v>
      </c>
      <c r="AM218" s="199" t="s">
        <v>31</v>
      </c>
      <c r="AN218" s="17" t="s">
        <v>5</v>
      </c>
      <c r="AO218" s="16" t="s">
        <v>4</v>
      </c>
      <c r="AP218" s="14" t="s">
        <v>3</v>
      </c>
      <c r="AQ218" s="10"/>
      <c r="AR218" s="228" t="s">
        <v>143</v>
      </c>
      <c r="AT218" s="11"/>
      <c r="AU218" s="21" t="s">
        <v>9</v>
      </c>
      <c r="AV218" s="27" t="s">
        <v>8</v>
      </c>
      <c r="AW218" s="19" t="s">
        <v>7</v>
      </c>
      <c r="AX218" s="18" t="s">
        <v>6</v>
      </c>
      <c r="AY218" s="17" t="s">
        <v>5</v>
      </c>
      <c r="AZ218" s="16" t="s">
        <v>4</v>
      </c>
      <c r="BA218" s="14" t="s">
        <v>3</v>
      </c>
      <c r="BB218" s="10"/>
      <c r="BC218" s="228" t="s">
        <v>148</v>
      </c>
      <c r="BD218" t="s">
        <v>0</v>
      </c>
      <c r="BE218" s="11"/>
      <c r="BF218" s="21" t="s">
        <v>9</v>
      </c>
      <c r="BG218" s="27" t="s">
        <v>8</v>
      </c>
      <c r="BH218" s="19" t="s">
        <v>7</v>
      </c>
      <c r="BI218" s="18" t="s">
        <v>6</v>
      </c>
      <c r="BJ218" s="199" t="s">
        <v>31</v>
      </c>
      <c r="BK218" s="16" t="s">
        <v>4</v>
      </c>
      <c r="BL218" s="14" t="s">
        <v>3</v>
      </c>
      <c r="BM218" s="10"/>
      <c r="BN218" s="228" t="s">
        <v>151</v>
      </c>
      <c r="BP218" s="11"/>
      <c r="BQ218" s="21" t="s">
        <v>9</v>
      </c>
      <c r="BR218" s="27" t="s">
        <v>8</v>
      </c>
      <c r="BS218" s="19" t="s">
        <v>7</v>
      </c>
      <c r="BT218" s="18" t="s">
        <v>6</v>
      </c>
      <c r="BU218" s="199" t="s">
        <v>31</v>
      </c>
      <c r="BV218" s="17" t="s">
        <v>5</v>
      </c>
      <c r="BW218" s="14" t="s">
        <v>3</v>
      </c>
      <c r="BX218" s="10"/>
      <c r="BY218" s="228" t="s">
        <v>142</v>
      </c>
      <c r="CA218" s="11"/>
      <c r="CB218" s="21" t="s">
        <v>9</v>
      </c>
      <c r="CC218" s="27" t="s">
        <v>8</v>
      </c>
      <c r="CD218" s="19" t="s">
        <v>7</v>
      </c>
      <c r="CE218" s="18" t="s">
        <v>6</v>
      </c>
      <c r="CF218" s="17" t="s">
        <v>5</v>
      </c>
      <c r="CG218" s="16" t="s">
        <v>4</v>
      </c>
      <c r="CH218" s="199" t="s">
        <v>31</v>
      </c>
      <c r="CI218" s="10"/>
      <c r="CJ218" s="228" t="s">
        <v>145</v>
      </c>
    </row>
    <row r="219" spans="2:89" ht="15.75" thickBot="1" x14ac:dyDescent="0.3">
      <c r="B219" s="22" t="s">
        <v>214</v>
      </c>
      <c r="C219" s="146" t="s">
        <v>9</v>
      </c>
      <c r="D219" s="146" t="s">
        <v>9</v>
      </c>
      <c r="E219" s="146" t="s">
        <v>9</v>
      </c>
      <c r="F219" s="146" t="s">
        <v>9</v>
      </c>
      <c r="G219" s="146" t="s">
        <v>9</v>
      </c>
      <c r="H219" s="146" t="s">
        <v>9</v>
      </c>
      <c r="I219" s="146" t="s">
        <v>9</v>
      </c>
      <c r="J219" s="10"/>
      <c r="K219" s="234" t="s">
        <v>9</v>
      </c>
      <c r="M219" s="22" t="s">
        <v>214</v>
      </c>
      <c r="N219" s="145" t="s">
        <v>8</v>
      </c>
      <c r="O219" s="145" t="s">
        <v>8</v>
      </c>
      <c r="P219" s="145" t="s">
        <v>8</v>
      </c>
      <c r="Q219" s="145" t="s">
        <v>8</v>
      </c>
      <c r="R219" s="145" t="s">
        <v>8</v>
      </c>
      <c r="S219" s="145" t="s">
        <v>8</v>
      </c>
      <c r="T219" s="145" t="s">
        <v>8</v>
      </c>
      <c r="U219" s="10"/>
      <c r="V219" s="145" t="s">
        <v>8</v>
      </c>
      <c r="X219" s="22" t="s">
        <v>214</v>
      </c>
      <c r="Y219" s="149" t="s">
        <v>7</v>
      </c>
      <c r="Z219" s="149" t="s">
        <v>7</v>
      </c>
      <c r="AA219" s="149" t="s">
        <v>7</v>
      </c>
      <c r="AB219" s="149" t="s">
        <v>7</v>
      </c>
      <c r="AC219" s="149" t="s">
        <v>7</v>
      </c>
      <c r="AD219" s="149" t="s">
        <v>7</v>
      </c>
      <c r="AE219" s="144" t="s">
        <v>7</v>
      </c>
      <c r="AF219" s="10"/>
      <c r="AG219" s="144" t="s">
        <v>7</v>
      </c>
      <c r="AI219" s="22" t="s">
        <v>214</v>
      </c>
      <c r="AJ219" s="195" t="s">
        <v>6</v>
      </c>
      <c r="AK219" s="195" t="s">
        <v>6</v>
      </c>
      <c r="AL219" s="195" t="s">
        <v>6</v>
      </c>
      <c r="AM219" s="195" t="s">
        <v>6</v>
      </c>
      <c r="AN219" s="195" t="s">
        <v>6</v>
      </c>
      <c r="AO219" s="195" t="s">
        <v>6</v>
      </c>
      <c r="AP219" s="195" t="s">
        <v>6</v>
      </c>
      <c r="AQ219" s="10"/>
      <c r="AR219" s="195" t="s">
        <v>6</v>
      </c>
      <c r="AT219" s="22" t="s">
        <v>214</v>
      </c>
      <c r="AU219" s="197" t="s">
        <v>31</v>
      </c>
      <c r="AV219" s="197" t="s">
        <v>31</v>
      </c>
      <c r="AW219" s="197" t="s">
        <v>31</v>
      </c>
      <c r="AX219" s="197" t="s">
        <v>31</v>
      </c>
      <c r="AY219" s="197" t="s">
        <v>31</v>
      </c>
      <c r="AZ219" s="197" t="s">
        <v>31</v>
      </c>
      <c r="BA219" s="197" t="s">
        <v>31</v>
      </c>
      <c r="BB219" s="10"/>
      <c r="BC219" s="197" t="s">
        <v>31</v>
      </c>
      <c r="BE219" s="22" t="s">
        <v>214</v>
      </c>
      <c r="BF219" s="155" t="s">
        <v>134</v>
      </c>
      <c r="BG219" s="155" t="s">
        <v>134</v>
      </c>
      <c r="BH219" s="155" t="s">
        <v>134</v>
      </c>
      <c r="BI219" s="155" t="s">
        <v>134</v>
      </c>
      <c r="BJ219" s="155" t="s">
        <v>134</v>
      </c>
      <c r="BK219" s="155" t="s">
        <v>134</v>
      </c>
      <c r="BL219" s="155" t="s">
        <v>134</v>
      </c>
      <c r="BM219" s="10"/>
      <c r="BN219" s="155" t="s">
        <v>134</v>
      </c>
      <c r="BP219" s="22" t="s">
        <v>214</v>
      </c>
      <c r="BQ219" s="150" t="s">
        <v>4</v>
      </c>
      <c r="BR219" s="150" t="s">
        <v>4</v>
      </c>
      <c r="BS219" s="150" t="s">
        <v>4</v>
      </c>
      <c r="BT219" s="150" t="s">
        <v>4</v>
      </c>
      <c r="BU219" s="150" t="s">
        <v>4</v>
      </c>
      <c r="BV219" s="150" t="s">
        <v>4</v>
      </c>
      <c r="BW219" s="150" t="s">
        <v>4</v>
      </c>
      <c r="BX219" s="10"/>
      <c r="BY219" s="150" t="s">
        <v>4</v>
      </c>
      <c r="CA219" s="22" t="s">
        <v>214</v>
      </c>
      <c r="CB219" s="177" t="s">
        <v>3</v>
      </c>
      <c r="CC219" s="177" t="s">
        <v>3</v>
      </c>
      <c r="CD219" s="177" t="s">
        <v>3</v>
      </c>
      <c r="CE219" s="177" t="s">
        <v>3</v>
      </c>
      <c r="CF219" s="177" t="s">
        <v>3</v>
      </c>
      <c r="CG219" s="177" t="s">
        <v>3</v>
      </c>
      <c r="CH219" s="177" t="s">
        <v>3</v>
      </c>
      <c r="CI219" s="10"/>
      <c r="CJ219" s="177" t="s">
        <v>3</v>
      </c>
    </row>
    <row r="220" spans="2:89" ht="15.75" thickBot="1" x14ac:dyDescent="0.3">
      <c r="B220" s="8"/>
      <c r="C220" s="231">
        <v>10</v>
      </c>
      <c r="D220" s="231">
        <v>12</v>
      </c>
      <c r="E220" s="231">
        <v>5</v>
      </c>
      <c r="F220" s="143">
        <v>18</v>
      </c>
      <c r="G220" s="143">
        <v>20</v>
      </c>
      <c r="H220" s="143">
        <v>14</v>
      </c>
      <c r="I220" s="143">
        <v>17</v>
      </c>
      <c r="J220" s="241">
        <v>-168</v>
      </c>
      <c r="K220" s="237">
        <v>42</v>
      </c>
      <c r="M220" s="8"/>
      <c r="N220" s="143">
        <v>10</v>
      </c>
      <c r="O220" s="231">
        <v>1</v>
      </c>
      <c r="P220" s="143">
        <v>4</v>
      </c>
      <c r="Q220" s="143">
        <v>28</v>
      </c>
      <c r="R220" s="143">
        <v>66</v>
      </c>
      <c r="S220" s="143">
        <v>55</v>
      </c>
      <c r="T220" s="143">
        <v>31</v>
      </c>
      <c r="U220" s="241">
        <v>-298</v>
      </c>
      <c r="V220" s="143">
        <v>193</v>
      </c>
      <c r="X220" s="8"/>
      <c r="Y220" s="143">
        <v>12</v>
      </c>
      <c r="Z220" s="143">
        <v>1</v>
      </c>
      <c r="AA220" s="143">
        <v>6</v>
      </c>
      <c r="AB220" s="143">
        <v>33</v>
      </c>
      <c r="AC220" s="143">
        <v>80</v>
      </c>
      <c r="AD220" s="143">
        <v>65</v>
      </c>
      <c r="AE220" s="143">
        <v>37</v>
      </c>
      <c r="AF220" s="241">
        <v>43</v>
      </c>
      <c r="AG220" s="143">
        <v>234</v>
      </c>
      <c r="AI220" s="8"/>
      <c r="AJ220" s="143">
        <v>5</v>
      </c>
      <c r="AK220" s="231">
        <v>4</v>
      </c>
      <c r="AL220" s="231">
        <v>6</v>
      </c>
      <c r="AM220" s="143">
        <v>23</v>
      </c>
      <c r="AN220" s="143">
        <v>22</v>
      </c>
      <c r="AO220" s="143">
        <v>16</v>
      </c>
      <c r="AP220" s="143">
        <v>11</v>
      </c>
      <c r="AQ220" s="241">
        <v>34</v>
      </c>
      <c r="AR220" s="143">
        <v>67</v>
      </c>
      <c r="AT220" s="8"/>
      <c r="AU220" s="231">
        <v>18</v>
      </c>
      <c r="AV220" s="231">
        <v>28</v>
      </c>
      <c r="AW220" s="231">
        <v>33</v>
      </c>
      <c r="AX220" s="231">
        <v>23</v>
      </c>
      <c r="AY220" s="143">
        <v>10</v>
      </c>
      <c r="AZ220" s="143">
        <v>4</v>
      </c>
      <c r="BA220" s="231">
        <v>3</v>
      </c>
      <c r="BB220" s="241">
        <v>-396</v>
      </c>
      <c r="BC220" s="231">
        <v>91</v>
      </c>
      <c r="BE220" s="8"/>
      <c r="BF220" s="231">
        <v>20</v>
      </c>
      <c r="BG220" s="231">
        <v>66</v>
      </c>
      <c r="BH220" s="231">
        <v>80</v>
      </c>
      <c r="BI220" s="231">
        <v>22</v>
      </c>
      <c r="BJ220" s="231">
        <v>10</v>
      </c>
      <c r="BK220" s="231">
        <v>9</v>
      </c>
      <c r="BL220" s="231">
        <v>17</v>
      </c>
      <c r="BM220" s="241">
        <v>216</v>
      </c>
      <c r="BN220" s="231">
        <v>224</v>
      </c>
      <c r="BP220" s="8"/>
      <c r="BQ220" s="231">
        <v>14</v>
      </c>
      <c r="BR220" s="231">
        <v>55</v>
      </c>
      <c r="BS220" s="231">
        <v>65</v>
      </c>
      <c r="BT220" s="231">
        <v>16</v>
      </c>
      <c r="BU220" s="231">
        <v>4</v>
      </c>
      <c r="BV220" s="143">
        <v>9</v>
      </c>
      <c r="BW220" s="231">
        <v>9</v>
      </c>
      <c r="BX220" s="241">
        <v>478</v>
      </c>
      <c r="BY220" s="231">
        <v>154</v>
      </c>
      <c r="CA220" s="8"/>
      <c r="CB220" s="231">
        <v>17</v>
      </c>
      <c r="CC220" s="231">
        <v>31</v>
      </c>
      <c r="CD220" s="231">
        <v>37</v>
      </c>
      <c r="CE220" s="231">
        <v>11</v>
      </c>
      <c r="CF220" s="143">
        <v>17</v>
      </c>
      <c r="CG220" s="143">
        <v>9</v>
      </c>
      <c r="CH220" s="143">
        <v>3</v>
      </c>
      <c r="CI220" s="241">
        <v>91</v>
      </c>
      <c r="CJ220" s="231">
        <v>67</v>
      </c>
    </row>
    <row r="221" spans="2:89" ht="15.75" thickBot="1" x14ac:dyDescent="0.3">
      <c r="L221" t="s">
        <v>0</v>
      </c>
      <c r="CK221" t="s">
        <v>0</v>
      </c>
    </row>
    <row r="222" spans="2:89" ht="15.75" thickBot="1" x14ac:dyDescent="0.3">
      <c r="C222" t="s">
        <v>0</v>
      </c>
      <c r="D222" t="s">
        <v>0</v>
      </c>
      <c r="E222" t="s">
        <v>0</v>
      </c>
      <c r="F222" t="s">
        <v>0</v>
      </c>
      <c r="G222" s="21" t="s">
        <v>9</v>
      </c>
      <c r="O222" t="s">
        <v>0</v>
      </c>
      <c r="P222" t="s">
        <v>0</v>
      </c>
      <c r="R222" s="27" t="s">
        <v>8</v>
      </c>
      <c r="W222" t="s">
        <v>0</v>
      </c>
      <c r="Z222" t="s">
        <v>0</v>
      </c>
      <c r="AB222" t="s">
        <v>0</v>
      </c>
      <c r="AC222" s="19" t="s">
        <v>7</v>
      </c>
      <c r="AF222" t="s">
        <v>0</v>
      </c>
      <c r="AL222" t="s">
        <v>0</v>
      </c>
      <c r="AN222" s="18" t="s">
        <v>6</v>
      </c>
      <c r="AS222" t="s">
        <v>0</v>
      </c>
      <c r="AX222" t="s">
        <v>0</v>
      </c>
      <c r="AY222" s="199" t="s">
        <v>31</v>
      </c>
      <c r="BI222" t="s">
        <v>0</v>
      </c>
      <c r="BJ222" s="17" t="s">
        <v>5</v>
      </c>
      <c r="BM222" t="s">
        <v>0</v>
      </c>
      <c r="BP222" t="s">
        <v>0</v>
      </c>
      <c r="BR222" t="s">
        <v>0</v>
      </c>
      <c r="BU222" s="16" t="s">
        <v>4</v>
      </c>
      <c r="BV222" t="s">
        <v>0</v>
      </c>
      <c r="BX222" t="s">
        <v>0</v>
      </c>
      <c r="CA222" t="s">
        <v>0</v>
      </c>
      <c r="CF222" s="14" t="s">
        <v>3</v>
      </c>
      <c r="CG222" t="s">
        <v>0</v>
      </c>
      <c r="CH222" t="s">
        <v>0</v>
      </c>
      <c r="CI222" t="s">
        <v>0</v>
      </c>
    </row>
    <row r="223" spans="2:89" ht="16.5" thickBot="1" x14ac:dyDescent="0.3">
      <c r="B223" s="134" t="s">
        <v>23</v>
      </c>
      <c r="C223" s="28" t="s">
        <v>0</v>
      </c>
      <c r="D223" s="28" t="s">
        <v>0</v>
      </c>
      <c r="E223" s="28" t="s">
        <v>0</v>
      </c>
      <c r="F223" s="28" t="s">
        <v>0</v>
      </c>
      <c r="G223" s="28"/>
      <c r="H223" s="28"/>
      <c r="I223" s="28" t="s">
        <v>0</v>
      </c>
      <c r="J223" s="28"/>
      <c r="K223" s="22" t="s">
        <v>15</v>
      </c>
      <c r="M223" s="134" t="s">
        <v>23</v>
      </c>
      <c r="N223" s="28" t="s">
        <v>0</v>
      </c>
      <c r="O223" s="28" t="s">
        <v>0</v>
      </c>
      <c r="P223" s="28" t="s">
        <v>0</v>
      </c>
      <c r="Q223" s="28" t="s">
        <v>0</v>
      </c>
      <c r="R223" s="28"/>
      <c r="S223" s="28"/>
      <c r="T223" s="28" t="s">
        <v>0</v>
      </c>
      <c r="U223" s="28"/>
      <c r="V223" s="22" t="s">
        <v>15</v>
      </c>
      <c r="X223" s="134" t="s">
        <v>23</v>
      </c>
      <c r="Y223" s="28" t="s">
        <v>0</v>
      </c>
      <c r="Z223" s="28" t="s">
        <v>0</v>
      </c>
      <c r="AA223" s="28" t="s">
        <v>0</v>
      </c>
      <c r="AB223" s="28" t="s">
        <v>0</v>
      </c>
      <c r="AC223" s="28"/>
      <c r="AD223" s="28"/>
      <c r="AE223" s="28" t="s">
        <v>0</v>
      </c>
      <c r="AF223" s="28"/>
      <c r="AG223" s="22" t="s">
        <v>15</v>
      </c>
      <c r="AH223" t="s">
        <v>0</v>
      </c>
      <c r="AI223" s="134" t="s">
        <v>23</v>
      </c>
      <c r="AJ223" s="28" t="s">
        <v>0</v>
      </c>
      <c r="AK223" s="28" t="s">
        <v>0</v>
      </c>
      <c r="AL223" s="28" t="s">
        <v>0</v>
      </c>
      <c r="AM223" s="28" t="s">
        <v>0</v>
      </c>
      <c r="AN223" s="28"/>
      <c r="AO223" s="28"/>
      <c r="AP223" s="28" t="s">
        <v>0</v>
      </c>
      <c r="AQ223" s="28"/>
      <c r="AR223" s="22" t="s">
        <v>15</v>
      </c>
      <c r="AT223" s="134" t="s">
        <v>23</v>
      </c>
      <c r="AU223" s="28" t="s">
        <v>0</v>
      </c>
      <c r="AV223" s="28" t="s">
        <v>0</v>
      </c>
      <c r="AW223" s="28" t="s">
        <v>0</v>
      </c>
      <c r="AX223" s="28" t="s">
        <v>0</v>
      </c>
      <c r="AY223" s="28"/>
      <c r="AZ223" s="28"/>
      <c r="BA223" s="28" t="s">
        <v>0</v>
      </c>
      <c r="BB223" s="28"/>
      <c r="BC223" s="22" t="s">
        <v>15</v>
      </c>
      <c r="BE223" s="134" t="s">
        <v>23</v>
      </c>
      <c r="BF223" s="28" t="s">
        <v>0</v>
      </c>
      <c r="BG223" s="28" t="s">
        <v>0</v>
      </c>
      <c r="BH223" s="28" t="s">
        <v>0</v>
      </c>
      <c r="BI223" s="28" t="s">
        <v>0</v>
      </c>
      <c r="BJ223" s="28"/>
      <c r="BK223" s="28"/>
      <c r="BL223" s="28" t="s">
        <v>0</v>
      </c>
      <c r="BM223" s="28"/>
      <c r="BN223" s="22" t="s">
        <v>15</v>
      </c>
      <c r="BO223" t="s">
        <v>0</v>
      </c>
      <c r="BP223" s="134" t="s">
        <v>23</v>
      </c>
      <c r="BQ223" s="28" t="s">
        <v>0</v>
      </c>
      <c r="BR223" s="28" t="s">
        <v>0</v>
      </c>
      <c r="BS223" s="28" t="s">
        <v>0</v>
      </c>
      <c r="BT223" s="28" t="s">
        <v>0</v>
      </c>
      <c r="BU223" s="28"/>
      <c r="BV223" s="28"/>
      <c r="BW223" s="28" t="s">
        <v>0</v>
      </c>
      <c r="BX223" s="28"/>
      <c r="BY223" s="22" t="s">
        <v>15</v>
      </c>
      <c r="CA223" s="134" t="s">
        <v>23</v>
      </c>
      <c r="CB223" s="28" t="s">
        <v>0</v>
      </c>
      <c r="CC223" s="28" t="s">
        <v>0</v>
      </c>
      <c r="CD223" s="28" t="s">
        <v>0</v>
      </c>
      <c r="CE223" s="28" t="s">
        <v>0</v>
      </c>
      <c r="CF223" s="28"/>
      <c r="CG223" s="28" t="s">
        <v>0</v>
      </c>
      <c r="CH223" s="28" t="s">
        <v>0</v>
      </c>
      <c r="CI223" s="28"/>
      <c r="CJ223" s="22" t="s">
        <v>15</v>
      </c>
    </row>
    <row r="224" spans="2:89" ht="15.75" thickBot="1" x14ac:dyDescent="0.3">
      <c r="B224" s="11"/>
      <c r="C224" s="27" t="s">
        <v>8</v>
      </c>
      <c r="D224" s="19" t="s">
        <v>7</v>
      </c>
      <c r="E224" s="18" t="s">
        <v>6</v>
      </c>
      <c r="F224" s="199" t="s">
        <v>31</v>
      </c>
      <c r="G224" s="17" t="s">
        <v>5</v>
      </c>
      <c r="H224" s="16" t="s">
        <v>4</v>
      </c>
      <c r="I224" s="14" t="s">
        <v>3</v>
      </c>
      <c r="J224" s="10"/>
      <c r="K224" s="228" t="s">
        <v>144</v>
      </c>
      <c r="M224" s="11"/>
      <c r="N224" s="21" t="s">
        <v>9</v>
      </c>
      <c r="O224" s="19" t="s">
        <v>7</v>
      </c>
      <c r="P224" s="18" t="s">
        <v>6</v>
      </c>
      <c r="Q224" s="199" t="s">
        <v>31</v>
      </c>
      <c r="R224" s="17" t="s">
        <v>5</v>
      </c>
      <c r="S224" s="16" t="s">
        <v>4</v>
      </c>
      <c r="T224" s="14" t="s">
        <v>3</v>
      </c>
      <c r="U224" s="10"/>
      <c r="V224" s="228" t="s">
        <v>142</v>
      </c>
      <c r="X224" s="11"/>
      <c r="Y224" s="21" t="s">
        <v>9</v>
      </c>
      <c r="Z224" s="27" t="s">
        <v>8</v>
      </c>
      <c r="AA224" s="18" t="s">
        <v>6</v>
      </c>
      <c r="AB224" s="199" t="s">
        <v>31</v>
      </c>
      <c r="AC224" s="17" t="s">
        <v>5</v>
      </c>
      <c r="AD224" s="16" t="s">
        <v>4</v>
      </c>
      <c r="AE224" s="14" t="s">
        <v>3</v>
      </c>
      <c r="AF224" s="10" t="s">
        <v>0</v>
      </c>
      <c r="AG224" s="228" t="s">
        <v>151</v>
      </c>
      <c r="AI224" s="11"/>
      <c r="AJ224" s="21" t="s">
        <v>9</v>
      </c>
      <c r="AK224" s="27" t="s">
        <v>8</v>
      </c>
      <c r="AL224" s="19" t="s">
        <v>7</v>
      </c>
      <c r="AM224" s="199" t="s">
        <v>31</v>
      </c>
      <c r="AN224" s="17" t="s">
        <v>5</v>
      </c>
      <c r="AO224" s="16" t="s">
        <v>4</v>
      </c>
      <c r="AP224" s="14" t="s">
        <v>3</v>
      </c>
      <c r="AQ224" s="10" t="s">
        <v>0</v>
      </c>
      <c r="AR224" s="228" t="s">
        <v>143</v>
      </c>
      <c r="AT224" s="11"/>
      <c r="AU224" s="21" t="s">
        <v>9</v>
      </c>
      <c r="AV224" s="27" t="s">
        <v>8</v>
      </c>
      <c r="AW224" s="19" t="s">
        <v>7</v>
      </c>
      <c r="AX224" s="18" t="s">
        <v>6</v>
      </c>
      <c r="AY224" s="17" t="s">
        <v>5</v>
      </c>
      <c r="AZ224" s="16" t="s">
        <v>4</v>
      </c>
      <c r="BA224" s="14" t="s">
        <v>3</v>
      </c>
      <c r="BB224" s="10" t="s">
        <v>0</v>
      </c>
      <c r="BC224" s="228" t="s">
        <v>145</v>
      </c>
      <c r="BD224" t="s">
        <v>0</v>
      </c>
      <c r="BE224" s="11"/>
      <c r="BF224" s="21" t="s">
        <v>9</v>
      </c>
      <c r="BG224" s="27" t="s">
        <v>8</v>
      </c>
      <c r="BH224" s="19" t="s">
        <v>7</v>
      </c>
      <c r="BI224" s="18" t="s">
        <v>6</v>
      </c>
      <c r="BJ224" s="199" t="s">
        <v>31</v>
      </c>
      <c r="BK224" s="16" t="s">
        <v>4</v>
      </c>
      <c r="BL224" s="14" t="s">
        <v>3</v>
      </c>
      <c r="BM224" s="10"/>
      <c r="BN224" s="228" t="s">
        <v>151</v>
      </c>
      <c r="BP224" s="11"/>
      <c r="BQ224" s="21" t="s">
        <v>9</v>
      </c>
      <c r="BR224" s="27" t="s">
        <v>8</v>
      </c>
      <c r="BS224" s="19" t="s">
        <v>7</v>
      </c>
      <c r="BT224" s="18" t="s">
        <v>6</v>
      </c>
      <c r="BU224" s="199" t="s">
        <v>31</v>
      </c>
      <c r="BV224" s="17" t="s">
        <v>5</v>
      </c>
      <c r="BW224" s="14" t="s">
        <v>3</v>
      </c>
      <c r="BX224" s="10"/>
      <c r="BY224" s="228" t="s">
        <v>142</v>
      </c>
      <c r="CA224" s="11"/>
      <c r="CB224" s="21" t="s">
        <v>9</v>
      </c>
      <c r="CC224" s="27" t="s">
        <v>8</v>
      </c>
      <c r="CD224" s="19" t="s">
        <v>7</v>
      </c>
      <c r="CE224" s="18" t="s">
        <v>6</v>
      </c>
      <c r="CF224" s="17" t="s">
        <v>5</v>
      </c>
      <c r="CG224" s="16" t="s">
        <v>4</v>
      </c>
      <c r="CH224" s="199" t="s">
        <v>31</v>
      </c>
      <c r="CI224" s="10"/>
      <c r="CJ224" s="228" t="s">
        <v>148</v>
      </c>
    </row>
    <row r="225" spans="2:89" ht="15.75" thickBot="1" x14ac:dyDescent="0.3">
      <c r="B225" s="22" t="s">
        <v>215</v>
      </c>
      <c r="C225" s="146" t="s">
        <v>9</v>
      </c>
      <c r="D225" s="146" t="s">
        <v>9</v>
      </c>
      <c r="E225" s="146" t="s">
        <v>9</v>
      </c>
      <c r="F225" s="146" t="s">
        <v>9</v>
      </c>
      <c r="G225" s="146" t="s">
        <v>9</v>
      </c>
      <c r="H225" s="146" t="s">
        <v>9</v>
      </c>
      <c r="I225" s="146" t="s">
        <v>9</v>
      </c>
      <c r="J225" s="10"/>
      <c r="K225" s="234" t="s">
        <v>9</v>
      </c>
      <c r="M225" s="22" t="s">
        <v>215</v>
      </c>
      <c r="N225" s="145" t="s">
        <v>8</v>
      </c>
      <c r="O225" s="145" t="s">
        <v>8</v>
      </c>
      <c r="P225" s="145" t="s">
        <v>8</v>
      </c>
      <c r="Q225" s="145" t="s">
        <v>8</v>
      </c>
      <c r="R225" s="145" t="s">
        <v>8</v>
      </c>
      <c r="S225" s="145" t="s">
        <v>8</v>
      </c>
      <c r="T225" s="145" t="s">
        <v>8</v>
      </c>
      <c r="U225" s="10"/>
      <c r="V225" s="145" t="s">
        <v>8</v>
      </c>
      <c r="X225" s="22" t="s">
        <v>215</v>
      </c>
      <c r="Y225" s="149" t="s">
        <v>7</v>
      </c>
      <c r="Z225" s="149" t="s">
        <v>7</v>
      </c>
      <c r="AA225" s="149" t="s">
        <v>7</v>
      </c>
      <c r="AB225" s="149" t="s">
        <v>7</v>
      </c>
      <c r="AC225" s="149" t="s">
        <v>7</v>
      </c>
      <c r="AD225" s="149" t="s">
        <v>7</v>
      </c>
      <c r="AE225" s="144" t="s">
        <v>7</v>
      </c>
      <c r="AF225" s="10"/>
      <c r="AG225" s="144" t="s">
        <v>7</v>
      </c>
      <c r="AI225" s="22" t="s">
        <v>215</v>
      </c>
      <c r="AJ225" s="195" t="s">
        <v>6</v>
      </c>
      <c r="AK225" s="195" t="s">
        <v>6</v>
      </c>
      <c r="AL225" s="195" t="s">
        <v>6</v>
      </c>
      <c r="AM225" s="195" t="s">
        <v>6</v>
      </c>
      <c r="AN225" s="195" t="s">
        <v>6</v>
      </c>
      <c r="AO225" s="195" t="s">
        <v>6</v>
      </c>
      <c r="AP225" s="195" t="s">
        <v>6</v>
      </c>
      <c r="AQ225" s="10"/>
      <c r="AR225" s="195" t="s">
        <v>6</v>
      </c>
      <c r="AT225" s="22" t="s">
        <v>215</v>
      </c>
      <c r="AU225" s="197" t="s">
        <v>31</v>
      </c>
      <c r="AV225" s="197" t="s">
        <v>31</v>
      </c>
      <c r="AW225" s="197" t="s">
        <v>31</v>
      </c>
      <c r="AX225" s="197" t="s">
        <v>31</v>
      </c>
      <c r="AY225" s="197" t="s">
        <v>31</v>
      </c>
      <c r="AZ225" s="197" t="s">
        <v>31</v>
      </c>
      <c r="BA225" s="197" t="s">
        <v>31</v>
      </c>
      <c r="BB225" s="10"/>
      <c r="BC225" s="197" t="s">
        <v>31</v>
      </c>
      <c r="BE225" s="22" t="s">
        <v>215</v>
      </c>
      <c r="BF225" s="155" t="s">
        <v>134</v>
      </c>
      <c r="BG225" s="155" t="s">
        <v>134</v>
      </c>
      <c r="BH225" s="155" t="s">
        <v>134</v>
      </c>
      <c r="BI225" s="155" t="s">
        <v>134</v>
      </c>
      <c r="BJ225" s="155" t="s">
        <v>134</v>
      </c>
      <c r="BK225" s="155" t="s">
        <v>134</v>
      </c>
      <c r="BL225" s="155" t="s">
        <v>134</v>
      </c>
      <c r="BM225" s="10"/>
      <c r="BN225" s="155" t="s">
        <v>134</v>
      </c>
      <c r="BP225" s="22" t="s">
        <v>215</v>
      </c>
      <c r="BQ225" s="150" t="s">
        <v>4</v>
      </c>
      <c r="BR225" s="150" t="s">
        <v>4</v>
      </c>
      <c r="BS225" s="150" t="s">
        <v>4</v>
      </c>
      <c r="BT225" s="150" t="s">
        <v>4</v>
      </c>
      <c r="BU225" s="150" t="s">
        <v>4</v>
      </c>
      <c r="BV225" s="150" t="s">
        <v>4</v>
      </c>
      <c r="BW225" s="150" t="s">
        <v>4</v>
      </c>
      <c r="BX225" s="10"/>
      <c r="BY225" s="150" t="s">
        <v>4</v>
      </c>
      <c r="CA225" s="22" t="s">
        <v>215</v>
      </c>
      <c r="CB225" s="177" t="s">
        <v>3</v>
      </c>
      <c r="CC225" s="177" t="s">
        <v>3</v>
      </c>
      <c r="CD225" s="177" t="s">
        <v>3</v>
      </c>
      <c r="CE225" s="177" t="s">
        <v>3</v>
      </c>
      <c r="CF225" s="177" t="s">
        <v>3</v>
      </c>
      <c r="CG225" s="177" t="s">
        <v>3</v>
      </c>
      <c r="CH225" s="177" t="s">
        <v>3</v>
      </c>
      <c r="CI225" s="10"/>
      <c r="CJ225" s="177" t="s">
        <v>3</v>
      </c>
    </row>
    <row r="226" spans="2:89" ht="15.75" thickBot="1" x14ac:dyDescent="0.3">
      <c r="B226" s="11"/>
      <c r="C226" s="231">
        <v>12</v>
      </c>
      <c r="D226" s="231">
        <v>19</v>
      </c>
      <c r="E226" s="231">
        <v>6</v>
      </c>
      <c r="F226" s="231">
        <v>1</v>
      </c>
      <c r="G226" s="143">
        <v>17</v>
      </c>
      <c r="H226" s="143">
        <v>10</v>
      </c>
      <c r="I226" s="143">
        <v>13</v>
      </c>
      <c r="J226" s="240">
        <v>406</v>
      </c>
      <c r="K226" s="237">
        <v>2</v>
      </c>
      <c r="M226" s="11"/>
      <c r="N226" s="143">
        <v>12</v>
      </c>
      <c r="O226" s="231">
        <v>3</v>
      </c>
      <c r="P226" s="143">
        <v>5</v>
      </c>
      <c r="Q226" s="143">
        <v>11</v>
      </c>
      <c r="R226" s="143">
        <v>64</v>
      </c>
      <c r="S226" s="143">
        <v>49</v>
      </c>
      <c r="T226" s="143">
        <v>31</v>
      </c>
      <c r="U226" s="240">
        <v>320</v>
      </c>
      <c r="V226" s="143">
        <v>169</v>
      </c>
      <c r="X226" s="11"/>
      <c r="Y226" s="143">
        <v>19</v>
      </c>
      <c r="Z226" s="143">
        <v>3</v>
      </c>
      <c r="AA226" s="143">
        <v>10</v>
      </c>
      <c r="AB226" s="143">
        <v>18</v>
      </c>
      <c r="AC226" s="143">
        <v>80</v>
      </c>
      <c r="AD226" s="143">
        <v>64</v>
      </c>
      <c r="AE226" s="143">
        <v>42</v>
      </c>
      <c r="AF226" s="240">
        <v>8</v>
      </c>
      <c r="AG226" s="143">
        <v>236</v>
      </c>
      <c r="AI226" s="11"/>
      <c r="AJ226" s="143">
        <v>6</v>
      </c>
      <c r="AK226" s="231">
        <v>5</v>
      </c>
      <c r="AL226" s="231">
        <v>10</v>
      </c>
      <c r="AM226" s="143">
        <v>5</v>
      </c>
      <c r="AN226" s="143">
        <v>21</v>
      </c>
      <c r="AO226" s="143">
        <v>13</v>
      </c>
      <c r="AP226" s="143">
        <v>10</v>
      </c>
      <c r="AQ226" s="240">
        <v>202</v>
      </c>
      <c r="AR226" s="143">
        <v>40</v>
      </c>
      <c r="AT226" s="11"/>
      <c r="AU226" s="143">
        <v>1</v>
      </c>
      <c r="AV226" s="231">
        <v>11</v>
      </c>
      <c r="AW226" s="231">
        <v>18</v>
      </c>
      <c r="AX226" s="231">
        <v>5</v>
      </c>
      <c r="AY226" s="143">
        <v>19</v>
      </c>
      <c r="AZ226" s="143">
        <v>11</v>
      </c>
      <c r="BA226" s="143">
        <v>8</v>
      </c>
      <c r="BB226" s="240">
        <v>-379</v>
      </c>
      <c r="BC226" s="143">
        <v>5</v>
      </c>
      <c r="BE226" s="11"/>
      <c r="BF226" s="231">
        <v>17</v>
      </c>
      <c r="BG226" s="231">
        <v>64</v>
      </c>
      <c r="BH226" s="231">
        <v>80</v>
      </c>
      <c r="BI226" s="231">
        <v>21</v>
      </c>
      <c r="BJ226" s="231">
        <v>19</v>
      </c>
      <c r="BK226" s="231">
        <v>12</v>
      </c>
      <c r="BL226" s="231">
        <v>16</v>
      </c>
      <c r="BM226" s="240">
        <v>-82</v>
      </c>
      <c r="BN226" s="231">
        <v>229</v>
      </c>
      <c r="BP226" s="11"/>
      <c r="BQ226" s="231">
        <v>10</v>
      </c>
      <c r="BR226" s="231">
        <v>49</v>
      </c>
      <c r="BS226" s="231">
        <v>64</v>
      </c>
      <c r="BT226" s="231">
        <v>13</v>
      </c>
      <c r="BU226" s="231">
        <v>11</v>
      </c>
      <c r="BV226" s="143">
        <v>12</v>
      </c>
      <c r="BW226" s="231">
        <v>5</v>
      </c>
      <c r="BX226" s="240">
        <v>-388</v>
      </c>
      <c r="BY226" s="231">
        <v>140</v>
      </c>
      <c r="CA226" s="11"/>
      <c r="CB226" s="231">
        <v>13</v>
      </c>
      <c r="CC226" s="231">
        <v>31</v>
      </c>
      <c r="CD226" s="231">
        <v>42</v>
      </c>
      <c r="CE226" s="231">
        <v>10</v>
      </c>
      <c r="CF226" s="143">
        <v>16</v>
      </c>
      <c r="CG226" s="143">
        <v>5</v>
      </c>
      <c r="CH226" s="231">
        <v>8</v>
      </c>
      <c r="CI226" s="240">
        <v>-87</v>
      </c>
      <c r="CJ226" s="231">
        <v>83</v>
      </c>
    </row>
    <row r="227" spans="2:89" ht="15.75" thickBot="1" x14ac:dyDescent="0.3">
      <c r="B227" s="11"/>
      <c r="C227" s="10"/>
      <c r="D227" s="10"/>
      <c r="E227" s="10"/>
      <c r="F227" s="10"/>
      <c r="G227" s="10"/>
      <c r="H227" s="10"/>
      <c r="I227" s="10"/>
      <c r="J227" s="10" t="s">
        <v>0</v>
      </c>
      <c r="K227" s="9"/>
      <c r="M227" s="11"/>
      <c r="N227" s="10"/>
      <c r="O227" s="10"/>
      <c r="P227" s="10"/>
      <c r="Q227" s="10" t="s">
        <v>0</v>
      </c>
      <c r="R227" s="10"/>
      <c r="S227" s="10"/>
      <c r="T227" s="10"/>
      <c r="U227" s="10" t="s">
        <v>0</v>
      </c>
      <c r="V227" s="9"/>
      <c r="X227" s="11"/>
      <c r="Y227" s="10"/>
      <c r="Z227" s="10"/>
      <c r="AA227" s="10"/>
      <c r="AB227" s="10"/>
      <c r="AC227" s="10"/>
      <c r="AD227" s="10"/>
      <c r="AE227" s="10"/>
      <c r="AF227" s="10" t="s">
        <v>0</v>
      </c>
      <c r="AG227" s="9"/>
      <c r="AI227" s="11"/>
      <c r="AJ227" s="10"/>
      <c r="AK227" s="10"/>
      <c r="AL227" s="10"/>
      <c r="AM227" s="10"/>
      <c r="AN227" s="10"/>
      <c r="AO227" s="10"/>
      <c r="AP227" s="10"/>
      <c r="AQ227" s="10" t="s">
        <v>0</v>
      </c>
      <c r="AR227" s="9"/>
      <c r="AT227" s="11"/>
      <c r="AU227" s="10"/>
      <c r="AV227" s="10"/>
      <c r="AW227" s="10"/>
      <c r="AX227" s="10"/>
      <c r="AY227" s="10"/>
      <c r="AZ227" s="10"/>
      <c r="BA227" s="10"/>
      <c r="BB227" s="10" t="s">
        <v>0</v>
      </c>
      <c r="BC227" s="9"/>
      <c r="BD227" t="s">
        <v>0</v>
      </c>
      <c r="BE227" s="11"/>
      <c r="BF227" s="10"/>
      <c r="BG227" s="10"/>
      <c r="BH227" s="10"/>
      <c r="BI227" s="10"/>
      <c r="BJ227" s="10"/>
      <c r="BK227" s="10"/>
      <c r="BL227" s="10"/>
      <c r="BM227" s="10" t="s">
        <v>0</v>
      </c>
      <c r="BN227" s="9"/>
      <c r="BP227" s="11"/>
      <c r="BQ227" s="10"/>
      <c r="BR227" s="10"/>
      <c r="BS227" s="10"/>
      <c r="BT227" s="10"/>
      <c r="BU227" s="10"/>
      <c r="BV227" s="10"/>
      <c r="BW227" s="10"/>
      <c r="BX227" s="10" t="s">
        <v>0</v>
      </c>
      <c r="BY227" s="9"/>
      <c r="CA227" s="11"/>
      <c r="CB227" s="10" t="s">
        <v>0</v>
      </c>
      <c r="CC227" s="10"/>
      <c r="CD227" s="10"/>
      <c r="CE227" s="10"/>
      <c r="CF227" s="10"/>
      <c r="CG227" s="10"/>
      <c r="CH227" s="10"/>
      <c r="CI227" s="10" t="s">
        <v>0</v>
      </c>
      <c r="CJ227" s="9"/>
    </row>
    <row r="228" spans="2:89" ht="15.75" thickBot="1" x14ac:dyDescent="0.3">
      <c r="B228" s="11"/>
      <c r="C228" s="27" t="s">
        <v>8</v>
      </c>
      <c r="D228" s="19" t="s">
        <v>7</v>
      </c>
      <c r="E228" s="18" t="s">
        <v>6</v>
      </c>
      <c r="F228" s="199" t="s">
        <v>31</v>
      </c>
      <c r="G228" s="17" t="s">
        <v>5</v>
      </c>
      <c r="H228" s="16" t="s">
        <v>4</v>
      </c>
      <c r="I228" s="14" t="s">
        <v>3</v>
      </c>
      <c r="J228" s="10"/>
      <c r="K228" s="228" t="s">
        <v>145</v>
      </c>
      <c r="M228" s="11"/>
      <c r="N228" s="21" t="s">
        <v>9</v>
      </c>
      <c r="O228" s="19" t="s">
        <v>7</v>
      </c>
      <c r="P228" s="18" t="s">
        <v>6</v>
      </c>
      <c r="Q228" s="199" t="s">
        <v>31</v>
      </c>
      <c r="R228" s="17" t="s">
        <v>5</v>
      </c>
      <c r="S228" s="16" t="s">
        <v>4</v>
      </c>
      <c r="T228" s="14" t="s">
        <v>3</v>
      </c>
      <c r="U228" s="10"/>
      <c r="V228" s="228" t="s">
        <v>142</v>
      </c>
      <c r="X228" s="11"/>
      <c r="Y228" s="21" t="s">
        <v>9</v>
      </c>
      <c r="Z228" s="27" t="s">
        <v>8</v>
      </c>
      <c r="AA228" s="18" t="s">
        <v>6</v>
      </c>
      <c r="AB228" s="199" t="s">
        <v>31</v>
      </c>
      <c r="AC228" s="17" t="s">
        <v>5</v>
      </c>
      <c r="AD228" s="16" t="s">
        <v>4</v>
      </c>
      <c r="AE228" s="14" t="s">
        <v>3</v>
      </c>
      <c r="AF228" s="10"/>
      <c r="AG228" s="228" t="s">
        <v>151</v>
      </c>
      <c r="AI228" s="11"/>
      <c r="AJ228" s="21" t="s">
        <v>9</v>
      </c>
      <c r="AK228" s="27" t="s">
        <v>8</v>
      </c>
      <c r="AL228" s="19" t="s">
        <v>7</v>
      </c>
      <c r="AM228" s="199" t="s">
        <v>31</v>
      </c>
      <c r="AN228" s="17" t="s">
        <v>5</v>
      </c>
      <c r="AO228" s="16" t="s">
        <v>4</v>
      </c>
      <c r="AP228" s="14" t="s">
        <v>3</v>
      </c>
      <c r="AQ228" s="10"/>
      <c r="AR228" s="228" t="s">
        <v>144</v>
      </c>
      <c r="AT228" s="11"/>
      <c r="AU228" s="21" t="s">
        <v>9</v>
      </c>
      <c r="AV228" s="27" t="s">
        <v>8</v>
      </c>
      <c r="AW228" s="19" t="s">
        <v>7</v>
      </c>
      <c r="AX228" s="18" t="s">
        <v>6</v>
      </c>
      <c r="AY228" s="17" t="s">
        <v>5</v>
      </c>
      <c r="AZ228" s="16" t="s">
        <v>4</v>
      </c>
      <c r="BA228" s="14" t="s">
        <v>3</v>
      </c>
      <c r="BB228" s="10"/>
      <c r="BC228" s="228" t="s">
        <v>148</v>
      </c>
      <c r="BE228" s="11"/>
      <c r="BF228" s="21" t="s">
        <v>9</v>
      </c>
      <c r="BG228" s="27" t="s">
        <v>8</v>
      </c>
      <c r="BH228" s="19" t="s">
        <v>7</v>
      </c>
      <c r="BI228" s="18" t="s">
        <v>6</v>
      </c>
      <c r="BJ228" s="199" t="s">
        <v>31</v>
      </c>
      <c r="BK228" s="16" t="s">
        <v>4</v>
      </c>
      <c r="BL228" s="14" t="s">
        <v>3</v>
      </c>
      <c r="BM228" s="10"/>
      <c r="BN228" s="228" t="s">
        <v>151</v>
      </c>
      <c r="BP228" s="11"/>
      <c r="BQ228" s="21" t="s">
        <v>9</v>
      </c>
      <c r="BR228" s="27" t="s">
        <v>8</v>
      </c>
      <c r="BS228" s="19" t="s">
        <v>7</v>
      </c>
      <c r="BT228" s="18" t="s">
        <v>6</v>
      </c>
      <c r="BU228" s="199" t="s">
        <v>31</v>
      </c>
      <c r="BV228" s="17" t="s">
        <v>5</v>
      </c>
      <c r="BW228" s="14" t="s">
        <v>3</v>
      </c>
      <c r="BX228" s="10"/>
      <c r="BY228" s="228" t="s">
        <v>142</v>
      </c>
      <c r="CA228" s="11"/>
      <c r="CB228" s="21" t="s">
        <v>9</v>
      </c>
      <c r="CC228" s="27" t="s">
        <v>8</v>
      </c>
      <c r="CD228" s="19" t="s">
        <v>7</v>
      </c>
      <c r="CE228" s="18" t="s">
        <v>6</v>
      </c>
      <c r="CF228" s="17" t="s">
        <v>5</v>
      </c>
      <c r="CG228" s="16" t="s">
        <v>4</v>
      </c>
      <c r="CH228" s="199" t="s">
        <v>31</v>
      </c>
      <c r="CI228" s="10"/>
      <c r="CJ228" s="228" t="s">
        <v>148</v>
      </c>
    </row>
    <row r="229" spans="2:89" ht="15.75" thickBot="1" x14ac:dyDescent="0.3">
      <c r="B229" s="22" t="s">
        <v>216</v>
      </c>
      <c r="C229" s="146" t="s">
        <v>9</v>
      </c>
      <c r="D229" s="146" t="s">
        <v>9</v>
      </c>
      <c r="E229" s="146" t="s">
        <v>9</v>
      </c>
      <c r="F229" s="146" t="s">
        <v>9</v>
      </c>
      <c r="G229" s="146" t="s">
        <v>9</v>
      </c>
      <c r="H229" s="146" t="s">
        <v>9</v>
      </c>
      <c r="I229" s="146" t="s">
        <v>9</v>
      </c>
      <c r="J229" s="10"/>
      <c r="K229" s="234" t="s">
        <v>9</v>
      </c>
      <c r="M229" s="22" t="s">
        <v>216</v>
      </c>
      <c r="N229" s="145" t="s">
        <v>8</v>
      </c>
      <c r="O229" s="145" t="s">
        <v>8</v>
      </c>
      <c r="P229" s="145" t="s">
        <v>8</v>
      </c>
      <c r="Q229" s="145" t="s">
        <v>8</v>
      </c>
      <c r="R229" s="145" t="s">
        <v>8</v>
      </c>
      <c r="S229" s="145" t="s">
        <v>8</v>
      </c>
      <c r="T229" s="145" t="s">
        <v>8</v>
      </c>
      <c r="U229" s="10"/>
      <c r="V229" s="145" t="s">
        <v>8</v>
      </c>
      <c r="X229" s="22" t="s">
        <v>216</v>
      </c>
      <c r="Y229" s="149" t="s">
        <v>7</v>
      </c>
      <c r="Z229" s="149" t="s">
        <v>7</v>
      </c>
      <c r="AA229" s="149" t="s">
        <v>7</v>
      </c>
      <c r="AB229" s="149" t="s">
        <v>7</v>
      </c>
      <c r="AC229" s="149" t="s">
        <v>7</v>
      </c>
      <c r="AD229" s="149" t="s">
        <v>7</v>
      </c>
      <c r="AE229" s="144" t="s">
        <v>7</v>
      </c>
      <c r="AF229" s="10"/>
      <c r="AG229" s="144" t="s">
        <v>7</v>
      </c>
      <c r="AI229" s="22" t="s">
        <v>216</v>
      </c>
      <c r="AJ229" s="195" t="s">
        <v>6</v>
      </c>
      <c r="AK229" s="195" t="s">
        <v>6</v>
      </c>
      <c r="AL229" s="195" t="s">
        <v>6</v>
      </c>
      <c r="AM229" s="195" t="s">
        <v>6</v>
      </c>
      <c r="AN229" s="195" t="s">
        <v>6</v>
      </c>
      <c r="AO229" s="195" t="s">
        <v>6</v>
      </c>
      <c r="AP229" s="195" t="s">
        <v>6</v>
      </c>
      <c r="AQ229" s="10"/>
      <c r="AR229" s="195" t="s">
        <v>6</v>
      </c>
      <c r="AT229" s="22" t="s">
        <v>216</v>
      </c>
      <c r="AU229" s="197" t="s">
        <v>31</v>
      </c>
      <c r="AV229" s="197" t="s">
        <v>31</v>
      </c>
      <c r="AW229" s="197" t="s">
        <v>31</v>
      </c>
      <c r="AX229" s="197" t="s">
        <v>31</v>
      </c>
      <c r="AY229" s="197" t="s">
        <v>31</v>
      </c>
      <c r="AZ229" s="197" t="s">
        <v>31</v>
      </c>
      <c r="BA229" s="197" t="s">
        <v>31</v>
      </c>
      <c r="BB229" s="10"/>
      <c r="BC229" s="197" t="s">
        <v>31</v>
      </c>
      <c r="BE229" s="22" t="s">
        <v>216</v>
      </c>
      <c r="BF229" s="155" t="s">
        <v>134</v>
      </c>
      <c r="BG229" s="155" t="s">
        <v>134</v>
      </c>
      <c r="BH229" s="155" t="s">
        <v>134</v>
      </c>
      <c r="BI229" s="155" t="s">
        <v>134</v>
      </c>
      <c r="BJ229" s="155" t="s">
        <v>134</v>
      </c>
      <c r="BK229" s="155" t="s">
        <v>134</v>
      </c>
      <c r="BL229" s="155" t="s">
        <v>134</v>
      </c>
      <c r="BM229" s="10"/>
      <c r="BN229" s="155" t="s">
        <v>134</v>
      </c>
      <c r="BP229" s="22" t="s">
        <v>216</v>
      </c>
      <c r="BQ229" s="150" t="s">
        <v>4</v>
      </c>
      <c r="BR229" s="150" t="s">
        <v>4</v>
      </c>
      <c r="BS229" s="150" t="s">
        <v>4</v>
      </c>
      <c r="BT229" s="150" t="s">
        <v>4</v>
      </c>
      <c r="BU229" s="150" t="s">
        <v>4</v>
      </c>
      <c r="BV229" s="150" t="s">
        <v>4</v>
      </c>
      <c r="BW229" s="150" t="s">
        <v>4</v>
      </c>
      <c r="BX229" s="10"/>
      <c r="BY229" s="150" t="s">
        <v>4</v>
      </c>
      <c r="CA229" s="22" t="s">
        <v>216</v>
      </c>
      <c r="CB229" s="177" t="s">
        <v>3</v>
      </c>
      <c r="CC229" s="177" t="s">
        <v>3</v>
      </c>
      <c r="CD229" s="177" t="s">
        <v>3</v>
      </c>
      <c r="CE229" s="177" t="s">
        <v>3</v>
      </c>
      <c r="CF229" s="177" t="s">
        <v>3</v>
      </c>
      <c r="CG229" s="177" t="s">
        <v>3</v>
      </c>
      <c r="CH229" s="177" t="s">
        <v>3</v>
      </c>
      <c r="CI229" s="10"/>
      <c r="CJ229" s="177" t="s">
        <v>3</v>
      </c>
    </row>
    <row r="230" spans="2:89" ht="15.75" thickBot="1" x14ac:dyDescent="0.3">
      <c r="B230" s="11"/>
      <c r="C230" s="231">
        <v>8</v>
      </c>
      <c r="D230" s="231">
        <v>31</v>
      </c>
      <c r="E230" s="231">
        <v>1</v>
      </c>
      <c r="F230" s="231">
        <v>4</v>
      </c>
      <c r="G230" s="143">
        <v>13</v>
      </c>
      <c r="H230" s="143">
        <v>7</v>
      </c>
      <c r="I230" s="143">
        <v>1</v>
      </c>
      <c r="J230" s="240">
        <v>36</v>
      </c>
      <c r="K230" s="178">
        <v>23</v>
      </c>
      <c r="M230" s="11"/>
      <c r="N230" s="143">
        <v>8</v>
      </c>
      <c r="O230" s="231">
        <v>15</v>
      </c>
      <c r="P230" s="143">
        <v>7</v>
      </c>
      <c r="Q230" s="143">
        <v>4</v>
      </c>
      <c r="R230" s="143">
        <v>45</v>
      </c>
      <c r="S230" s="143">
        <v>34</v>
      </c>
      <c r="T230" s="143">
        <v>11</v>
      </c>
      <c r="U230" s="240">
        <v>423</v>
      </c>
      <c r="V230" s="143">
        <v>94</v>
      </c>
      <c r="X230" s="11"/>
      <c r="Y230" s="143">
        <v>31</v>
      </c>
      <c r="Z230" s="143">
        <v>15</v>
      </c>
      <c r="AA230" s="143">
        <v>29</v>
      </c>
      <c r="AB230" s="143">
        <v>28</v>
      </c>
      <c r="AC230" s="143">
        <v>85</v>
      </c>
      <c r="AD230" s="143">
        <v>75</v>
      </c>
      <c r="AE230" s="143">
        <v>43</v>
      </c>
      <c r="AF230" s="240">
        <v>-602</v>
      </c>
      <c r="AG230" s="143">
        <v>306</v>
      </c>
      <c r="AI230" s="11"/>
      <c r="AJ230" s="143">
        <v>1</v>
      </c>
      <c r="AK230" s="231">
        <v>7</v>
      </c>
      <c r="AL230" s="231">
        <v>29</v>
      </c>
      <c r="AM230" s="231">
        <v>3</v>
      </c>
      <c r="AN230" s="143">
        <v>13</v>
      </c>
      <c r="AO230" s="143">
        <v>7</v>
      </c>
      <c r="AP230" s="143">
        <v>1</v>
      </c>
      <c r="AQ230" s="240">
        <v>254</v>
      </c>
      <c r="AR230" s="231">
        <v>17</v>
      </c>
      <c r="AT230" s="11"/>
      <c r="AU230" s="143">
        <v>4</v>
      </c>
      <c r="AV230" s="231">
        <v>4</v>
      </c>
      <c r="AW230" s="231">
        <v>28</v>
      </c>
      <c r="AX230" s="143">
        <v>3</v>
      </c>
      <c r="AY230" s="143">
        <v>16</v>
      </c>
      <c r="AZ230" s="143">
        <v>10</v>
      </c>
      <c r="BA230" s="143">
        <v>3</v>
      </c>
      <c r="BB230" s="240">
        <v>376</v>
      </c>
      <c r="BC230" s="143">
        <v>4</v>
      </c>
      <c r="BE230" s="11"/>
      <c r="BF230" s="231">
        <v>13</v>
      </c>
      <c r="BG230" s="231">
        <v>45</v>
      </c>
      <c r="BH230" s="231">
        <v>85</v>
      </c>
      <c r="BI230" s="231">
        <v>13</v>
      </c>
      <c r="BJ230" s="231">
        <v>16</v>
      </c>
      <c r="BK230" s="231">
        <v>8</v>
      </c>
      <c r="BL230" s="231">
        <v>17</v>
      </c>
      <c r="BM230" s="240">
        <v>-172</v>
      </c>
      <c r="BN230" s="231">
        <v>197</v>
      </c>
      <c r="BP230" s="11"/>
      <c r="BQ230" s="231">
        <v>7</v>
      </c>
      <c r="BR230" s="231">
        <v>34</v>
      </c>
      <c r="BS230" s="231">
        <v>75</v>
      </c>
      <c r="BT230" s="231">
        <v>7</v>
      </c>
      <c r="BU230" s="231">
        <v>10</v>
      </c>
      <c r="BV230" s="143">
        <v>8</v>
      </c>
      <c r="BW230" s="231">
        <v>9</v>
      </c>
      <c r="BX230" s="240">
        <v>68</v>
      </c>
      <c r="BY230" s="231">
        <v>134</v>
      </c>
      <c r="CA230" s="11"/>
      <c r="CB230" s="231">
        <v>1</v>
      </c>
      <c r="CC230" s="231">
        <v>11</v>
      </c>
      <c r="CD230" s="231">
        <v>43</v>
      </c>
      <c r="CE230" s="231">
        <v>1</v>
      </c>
      <c r="CF230" s="143">
        <v>17</v>
      </c>
      <c r="CG230" s="143">
        <v>9</v>
      </c>
      <c r="CH230" s="231">
        <v>3</v>
      </c>
      <c r="CI230" s="240">
        <v>-383</v>
      </c>
      <c r="CJ230" s="231">
        <v>33</v>
      </c>
      <c r="CK230" t="s">
        <v>0</v>
      </c>
    </row>
    <row r="231" spans="2:89" ht="15.75" thickBot="1" x14ac:dyDescent="0.3">
      <c r="B231" s="11"/>
      <c r="C231" s="2"/>
      <c r="D231" s="2"/>
      <c r="E231" s="2"/>
      <c r="F231" s="2"/>
      <c r="G231" s="2"/>
      <c r="H231" s="2"/>
      <c r="I231" s="2"/>
      <c r="J231" s="10"/>
      <c r="K231" s="235"/>
      <c r="M231" s="11"/>
      <c r="N231" s="10"/>
      <c r="O231" s="10"/>
      <c r="P231" s="10"/>
      <c r="Q231" s="10"/>
      <c r="R231" s="10"/>
      <c r="S231" s="10"/>
      <c r="T231" s="10"/>
      <c r="U231" s="10"/>
      <c r="V231" s="9"/>
      <c r="X231" s="11"/>
      <c r="Y231" s="10"/>
      <c r="Z231" s="10"/>
      <c r="AA231" s="10"/>
      <c r="AB231" s="10"/>
      <c r="AC231" s="10"/>
      <c r="AD231" s="10"/>
      <c r="AE231" s="10"/>
      <c r="AF231" s="10"/>
      <c r="AG231" s="9"/>
      <c r="AI231" s="11"/>
      <c r="AJ231" s="10"/>
      <c r="AK231" s="10"/>
      <c r="AL231" s="10"/>
      <c r="AM231" s="10"/>
      <c r="AN231" s="10"/>
      <c r="AO231" s="10"/>
      <c r="AP231" s="10"/>
      <c r="AQ231" s="10"/>
      <c r="AR231" s="9"/>
      <c r="AT231" s="11"/>
      <c r="AU231" s="10"/>
      <c r="AV231" s="10"/>
      <c r="AW231" s="10"/>
      <c r="AX231" s="10"/>
      <c r="AY231" s="10"/>
      <c r="AZ231" s="10"/>
      <c r="BA231" s="10"/>
      <c r="BB231" s="10"/>
      <c r="BC231" s="9"/>
      <c r="BE231" s="11"/>
      <c r="BF231" s="10"/>
      <c r="BG231" s="10"/>
      <c r="BH231" s="10"/>
      <c r="BI231" s="10"/>
      <c r="BJ231" s="10"/>
      <c r="BK231" s="10"/>
      <c r="BL231" s="10"/>
      <c r="BM231" s="10"/>
      <c r="BN231" s="9"/>
      <c r="BP231" s="11"/>
      <c r="BQ231" s="10"/>
      <c r="BR231" s="10"/>
      <c r="BS231" s="10"/>
      <c r="BT231" s="10"/>
      <c r="BU231" s="10"/>
      <c r="BV231" s="10"/>
      <c r="BW231" s="10"/>
      <c r="BX231" s="10"/>
      <c r="BY231" s="9"/>
      <c r="CA231" s="11"/>
      <c r="CB231" s="10"/>
      <c r="CC231" s="10"/>
      <c r="CD231" s="10"/>
      <c r="CE231" s="10"/>
      <c r="CF231" s="10"/>
      <c r="CG231" s="10"/>
      <c r="CH231" s="10"/>
      <c r="CI231" s="10"/>
      <c r="CJ231" s="9"/>
    </row>
    <row r="232" spans="2:89" ht="15.75" thickBot="1" x14ac:dyDescent="0.3">
      <c r="B232" s="11"/>
      <c r="C232" s="27" t="s">
        <v>8</v>
      </c>
      <c r="D232" s="19" t="s">
        <v>7</v>
      </c>
      <c r="E232" s="18" t="s">
        <v>6</v>
      </c>
      <c r="F232" s="199" t="s">
        <v>31</v>
      </c>
      <c r="G232" s="17" t="s">
        <v>5</v>
      </c>
      <c r="H232" s="16" t="s">
        <v>4</v>
      </c>
      <c r="I232" s="14" t="s">
        <v>3</v>
      </c>
      <c r="J232" s="10"/>
      <c r="K232" s="228" t="s">
        <v>149</v>
      </c>
      <c r="M232" s="11"/>
      <c r="N232" s="21" t="s">
        <v>9</v>
      </c>
      <c r="O232" s="19" t="s">
        <v>7</v>
      </c>
      <c r="P232" s="18" t="s">
        <v>6</v>
      </c>
      <c r="Q232" s="199" t="s">
        <v>31</v>
      </c>
      <c r="R232" s="17" t="s">
        <v>5</v>
      </c>
      <c r="S232" s="16" t="s">
        <v>4</v>
      </c>
      <c r="T232" s="14" t="s">
        <v>3</v>
      </c>
      <c r="U232" s="10"/>
      <c r="V232" s="228" t="s">
        <v>148</v>
      </c>
      <c r="X232" s="11"/>
      <c r="Y232" s="21" t="s">
        <v>9</v>
      </c>
      <c r="Z232" s="27" t="s">
        <v>8</v>
      </c>
      <c r="AA232" s="18" t="s">
        <v>6</v>
      </c>
      <c r="AB232" s="199" t="s">
        <v>31</v>
      </c>
      <c r="AC232" s="17" t="s">
        <v>5</v>
      </c>
      <c r="AD232" s="16" t="s">
        <v>4</v>
      </c>
      <c r="AE232" s="14" t="s">
        <v>3</v>
      </c>
      <c r="AF232" s="10"/>
      <c r="AG232" s="228" t="s">
        <v>151</v>
      </c>
      <c r="AI232" s="11"/>
      <c r="AJ232" s="21" t="s">
        <v>9</v>
      </c>
      <c r="AK232" s="27" t="s">
        <v>8</v>
      </c>
      <c r="AL232" s="19" t="s">
        <v>7</v>
      </c>
      <c r="AM232" s="199" t="s">
        <v>31</v>
      </c>
      <c r="AN232" s="17" t="s">
        <v>5</v>
      </c>
      <c r="AO232" s="16" t="s">
        <v>4</v>
      </c>
      <c r="AP232" s="14" t="s">
        <v>3</v>
      </c>
      <c r="AQ232" s="10"/>
      <c r="AR232" s="228" t="s">
        <v>148</v>
      </c>
      <c r="AS232" t="s">
        <v>0</v>
      </c>
      <c r="AT232" s="11"/>
      <c r="AU232" s="21" t="s">
        <v>9</v>
      </c>
      <c r="AV232" s="27" t="s">
        <v>8</v>
      </c>
      <c r="AW232" s="19" t="s">
        <v>7</v>
      </c>
      <c r="AX232" s="18" t="s">
        <v>6</v>
      </c>
      <c r="AY232" s="17" t="s">
        <v>5</v>
      </c>
      <c r="AZ232" s="16" t="s">
        <v>4</v>
      </c>
      <c r="BA232" s="14" t="s">
        <v>3</v>
      </c>
      <c r="BB232" s="10"/>
      <c r="BC232" s="228" t="s">
        <v>145</v>
      </c>
      <c r="BE232" s="11"/>
      <c r="BF232" s="21" t="s">
        <v>9</v>
      </c>
      <c r="BG232" s="27" t="s">
        <v>8</v>
      </c>
      <c r="BH232" s="19" t="s">
        <v>7</v>
      </c>
      <c r="BI232" s="18" t="s">
        <v>6</v>
      </c>
      <c r="BJ232" s="199" t="s">
        <v>31</v>
      </c>
      <c r="BK232" s="16" t="s">
        <v>4</v>
      </c>
      <c r="BL232" s="14" t="s">
        <v>3</v>
      </c>
      <c r="BM232" s="10"/>
      <c r="BN232" s="228" t="s">
        <v>151</v>
      </c>
      <c r="BP232" s="11"/>
      <c r="BQ232" s="21" t="s">
        <v>9</v>
      </c>
      <c r="BR232" s="27" t="s">
        <v>8</v>
      </c>
      <c r="BS232" s="19" t="s">
        <v>7</v>
      </c>
      <c r="BT232" s="18" t="s">
        <v>6</v>
      </c>
      <c r="BU232" s="199" t="s">
        <v>31</v>
      </c>
      <c r="BV232" s="17" t="s">
        <v>5</v>
      </c>
      <c r="BW232" s="14" t="s">
        <v>3</v>
      </c>
      <c r="BX232" s="10"/>
      <c r="BY232" s="238" t="s">
        <v>142</v>
      </c>
      <c r="CA232" s="11"/>
      <c r="CB232" s="21" t="s">
        <v>9</v>
      </c>
      <c r="CC232" s="27" t="s">
        <v>8</v>
      </c>
      <c r="CD232" s="19" t="s">
        <v>7</v>
      </c>
      <c r="CE232" s="18" t="s">
        <v>6</v>
      </c>
      <c r="CF232" s="17" t="s">
        <v>5</v>
      </c>
      <c r="CG232" s="16" t="s">
        <v>4</v>
      </c>
      <c r="CH232" s="199" t="s">
        <v>31</v>
      </c>
      <c r="CI232" s="10"/>
      <c r="CJ232" s="228" t="s">
        <v>144</v>
      </c>
    </row>
    <row r="233" spans="2:89" ht="15.75" thickBot="1" x14ac:dyDescent="0.3">
      <c r="B233" s="22" t="s">
        <v>217</v>
      </c>
      <c r="C233" s="146" t="s">
        <v>9</v>
      </c>
      <c r="D233" s="146" t="s">
        <v>9</v>
      </c>
      <c r="E233" s="146" t="s">
        <v>9</v>
      </c>
      <c r="F233" s="146" t="s">
        <v>9</v>
      </c>
      <c r="G233" s="146" t="s">
        <v>9</v>
      </c>
      <c r="H233" s="146" t="s">
        <v>9</v>
      </c>
      <c r="I233" s="146" t="s">
        <v>9</v>
      </c>
      <c r="J233" s="10"/>
      <c r="K233" s="234" t="s">
        <v>9</v>
      </c>
      <c r="M233" s="22" t="s">
        <v>217</v>
      </c>
      <c r="N233" s="145" t="s">
        <v>8</v>
      </c>
      <c r="O233" s="145" t="s">
        <v>8</v>
      </c>
      <c r="P233" s="145" t="s">
        <v>8</v>
      </c>
      <c r="Q233" s="145" t="s">
        <v>8</v>
      </c>
      <c r="R233" s="145" t="s">
        <v>8</v>
      </c>
      <c r="S233" s="145" t="s">
        <v>8</v>
      </c>
      <c r="T233" s="145" t="s">
        <v>8</v>
      </c>
      <c r="U233" s="10"/>
      <c r="V233" s="145" t="s">
        <v>8</v>
      </c>
      <c r="X233" s="22" t="s">
        <v>217</v>
      </c>
      <c r="Y233" s="149" t="s">
        <v>7</v>
      </c>
      <c r="Z233" s="149" t="s">
        <v>7</v>
      </c>
      <c r="AA233" s="149" t="s">
        <v>7</v>
      </c>
      <c r="AB233" s="149" t="s">
        <v>7</v>
      </c>
      <c r="AC233" s="149" t="s">
        <v>7</v>
      </c>
      <c r="AD233" s="149" t="s">
        <v>7</v>
      </c>
      <c r="AE233" s="144" t="s">
        <v>7</v>
      </c>
      <c r="AF233" s="10"/>
      <c r="AG233" s="144" t="s">
        <v>7</v>
      </c>
      <c r="AI233" s="22" t="s">
        <v>217</v>
      </c>
      <c r="AJ233" s="195" t="s">
        <v>6</v>
      </c>
      <c r="AK233" s="195" t="s">
        <v>6</v>
      </c>
      <c r="AL233" s="195" t="s">
        <v>6</v>
      </c>
      <c r="AM233" s="195" t="s">
        <v>6</v>
      </c>
      <c r="AN233" s="195" t="s">
        <v>6</v>
      </c>
      <c r="AO233" s="195" t="s">
        <v>6</v>
      </c>
      <c r="AP233" s="195" t="s">
        <v>6</v>
      </c>
      <c r="AQ233" s="10"/>
      <c r="AR233" s="195" t="s">
        <v>6</v>
      </c>
      <c r="AT233" s="22" t="s">
        <v>217</v>
      </c>
      <c r="AU233" s="197" t="s">
        <v>31</v>
      </c>
      <c r="AV233" s="197" t="s">
        <v>31</v>
      </c>
      <c r="AW233" s="197" t="s">
        <v>31</v>
      </c>
      <c r="AX233" s="197" t="s">
        <v>31</v>
      </c>
      <c r="AY233" s="197" t="s">
        <v>31</v>
      </c>
      <c r="AZ233" s="197" t="s">
        <v>31</v>
      </c>
      <c r="BA233" s="197" t="s">
        <v>31</v>
      </c>
      <c r="BB233" s="10"/>
      <c r="BC233" s="197" t="s">
        <v>31</v>
      </c>
      <c r="BE233" s="22" t="s">
        <v>217</v>
      </c>
      <c r="BF233" s="155" t="s">
        <v>134</v>
      </c>
      <c r="BG233" s="155" t="s">
        <v>134</v>
      </c>
      <c r="BH233" s="155" t="s">
        <v>134</v>
      </c>
      <c r="BI233" s="155" t="s">
        <v>134</v>
      </c>
      <c r="BJ233" s="155" t="s">
        <v>134</v>
      </c>
      <c r="BK233" s="155" t="s">
        <v>134</v>
      </c>
      <c r="BL233" s="155" t="s">
        <v>134</v>
      </c>
      <c r="BM233" s="10"/>
      <c r="BN233" s="155" t="s">
        <v>134</v>
      </c>
      <c r="BP233" s="22" t="s">
        <v>217</v>
      </c>
      <c r="BQ233" s="150" t="s">
        <v>4</v>
      </c>
      <c r="BR233" s="150" t="s">
        <v>4</v>
      </c>
      <c r="BS233" s="150" t="s">
        <v>4</v>
      </c>
      <c r="BT233" s="150" t="s">
        <v>4</v>
      </c>
      <c r="BU233" s="150" t="s">
        <v>4</v>
      </c>
      <c r="BV233" s="150" t="s">
        <v>4</v>
      </c>
      <c r="BW233" s="150" t="s">
        <v>4</v>
      </c>
      <c r="BX233" s="10"/>
      <c r="BY233" s="150" t="s">
        <v>4</v>
      </c>
      <c r="CA233" s="22" t="s">
        <v>217</v>
      </c>
      <c r="CB233" s="177" t="s">
        <v>3</v>
      </c>
      <c r="CC233" s="177" t="s">
        <v>3</v>
      </c>
      <c r="CD233" s="177" t="s">
        <v>3</v>
      </c>
      <c r="CE233" s="177" t="s">
        <v>3</v>
      </c>
      <c r="CF233" s="177" t="s">
        <v>3</v>
      </c>
      <c r="CG233" s="177" t="s">
        <v>3</v>
      </c>
      <c r="CH233" s="177" t="s">
        <v>3</v>
      </c>
      <c r="CI233" s="10"/>
      <c r="CJ233" s="177" t="s">
        <v>3</v>
      </c>
    </row>
    <row r="234" spans="2:89" ht="15.75" thickBot="1" x14ac:dyDescent="0.3">
      <c r="B234" s="11"/>
      <c r="C234" s="231">
        <v>9</v>
      </c>
      <c r="D234" s="231">
        <v>38</v>
      </c>
      <c r="E234" s="231">
        <v>2</v>
      </c>
      <c r="F234" s="231">
        <v>4</v>
      </c>
      <c r="G234" s="143">
        <v>7</v>
      </c>
      <c r="H234" s="231">
        <v>5</v>
      </c>
      <c r="I234" s="231">
        <v>9</v>
      </c>
      <c r="J234" s="240">
        <v>190</v>
      </c>
      <c r="K234" s="178">
        <v>60</v>
      </c>
      <c r="M234" s="11"/>
      <c r="N234" s="143">
        <v>9</v>
      </c>
      <c r="O234" s="231">
        <v>30</v>
      </c>
      <c r="P234" s="143">
        <v>6</v>
      </c>
      <c r="Q234" s="143">
        <v>5</v>
      </c>
      <c r="R234" s="143">
        <v>32</v>
      </c>
      <c r="S234" s="231">
        <v>2</v>
      </c>
      <c r="T234" s="143">
        <v>3</v>
      </c>
      <c r="U234" s="240">
        <v>107</v>
      </c>
      <c r="V234" s="143">
        <v>23</v>
      </c>
      <c r="X234" s="11"/>
      <c r="Y234" s="143">
        <v>38</v>
      </c>
      <c r="Z234" s="143">
        <v>20</v>
      </c>
      <c r="AA234" s="143">
        <v>34</v>
      </c>
      <c r="AB234" s="143">
        <v>35</v>
      </c>
      <c r="AC234" s="143">
        <v>80</v>
      </c>
      <c r="AD234" s="143">
        <v>45</v>
      </c>
      <c r="AE234" s="143">
        <v>43</v>
      </c>
      <c r="AF234" s="240">
        <v>180</v>
      </c>
      <c r="AG234" s="143">
        <v>295</v>
      </c>
      <c r="AI234" s="11"/>
      <c r="AJ234" s="143">
        <v>2</v>
      </c>
      <c r="AK234" s="231">
        <v>6</v>
      </c>
      <c r="AL234" s="231">
        <v>34</v>
      </c>
      <c r="AM234" s="231">
        <v>2</v>
      </c>
      <c r="AN234" s="143">
        <v>8</v>
      </c>
      <c r="AO234" s="231">
        <v>4</v>
      </c>
      <c r="AP234" s="231">
        <v>3</v>
      </c>
      <c r="AQ234" s="240">
        <v>-24</v>
      </c>
      <c r="AR234" s="231">
        <v>39</v>
      </c>
      <c r="AT234" s="11"/>
      <c r="AU234" s="143">
        <v>4</v>
      </c>
      <c r="AV234" s="231">
        <v>5</v>
      </c>
      <c r="AW234" s="231">
        <v>35</v>
      </c>
      <c r="AX234" s="143">
        <v>2</v>
      </c>
      <c r="AY234" s="143">
        <v>10</v>
      </c>
      <c r="AZ234" s="231">
        <v>3</v>
      </c>
      <c r="BA234" s="231">
        <v>2</v>
      </c>
      <c r="BB234" s="240">
        <v>263</v>
      </c>
      <c r="BC234" s="231">
        <v>29</v>
      </c>
      <c r="BE234" s="11"/>
      <c r="BF234" s="231">
        <v>7</v>
      </c>
      <c r="BG234" s="231">
        <v>32</v>
      </c>
      <c r="BH234" s="231">
        <v>80</v>
      </c>
      <c r="BI234" s="231">
        <v>8</v>
      </c>
      <c r="BJ234" s="231">
        <v>10</v>
      </c>
      <c r="BK234" s="231">
        <v>21</v>
      </c>
      <c r="BL234" s="231">
        <v>16</v>
      </c>
      <c r="BM234" s="240">
        <v>79</v>
      </c>
      <c r="BN234" s="231">
        <v>174</v>
      </c>
      <c r="BP234" s="11"/>
      <c r="BQ234" s="143">
        <v>5</v>
      </c>
      <c r="BR234" s="143">
        <v>2</v>
      </c>
      <c r="BS234" s="231">
        <v>45</v>
      </c>
      <c r="BT234" s="143">
        <v>4</v>
      </c>
      <c r="BU234" s="143">
        <v>3</v>
      </c>
      <c r="BV234" s="143">
        <v>21</v>
      </c>
      <c r="BW234" s="143">
        <v>4</v>
      </c>
      <c r="BX234" s="240">
        <v>-891</v>
      </c>
      <c r="BY234" s="231">
        <v>6</v>
      </c>
      <c r="CA234" s="11"/>
      <c r="CB234" s="143">
        <v>9</v>
      </c>
      <c r="CC234" s="231">
        <v>3</v>
      </c>
      <c r="CD234" s="231">
        <v>43</v>
      </c>
      <c r="CE234" s="143">
        <v>3</v>
      </c>
      <c r="CF234" s="143">
        <v>16</v>
      </c>
      <c r="CG234" s="231">
        <v>4</v>
      </c>
      <c r="CH234" s="143">
        <v>2</v>
      </c>
      <c r="CI234" s="240">
        <v>96</v>
      </c>
      <c r="CJ234" s="231">
        <v>20</v>
      </c>
    </row>
    <row r="235" spans="2:89" ht="15.75" thickBot="1" x14ac:dyDescent="0.3"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M235" s="11"/>
      <c r="N235" s="10"/>
      <c r="O235" s="10"/>
      <c r="P235" s="10"/>
      <c r="Q235" s="10"/>
      <c r="R235" s="10"/>
      <c r="S235" s="10"/>
      <c r="T235" s="10"/>
      <c r="U235" s="10"/>
      <c r="V235" s="9"/>
      <c r="X235" s="11"/>
      <c r="Y235" s="10"/>
      <c r="Z235" s="10"/>
      <c r="AA235" s="10"/>
      <c r="AB235" s="10"/>
      <c r="AC235" s="10"/>
      <c r="AD235" s="10"/>
      <c r="AE235" s="10"/>
      <c r="AF235" s="10"/>
      <c r="AG235" s="9"/>
      <c r="AI235" s="11"/>
      <c r="AJ235" s="10"/>
      <c r="AK235" s="10"/>
      <c r="AL235" s="10"/>
      <c r="AM235" s="10"/>
      <c r="AN235" s="10"/>
      <c r="AO235" s="10"/>
      <c r="AP235" s="10"/>
      <c r="AQ235" s="10"/>
      <c r="AR235" s="9"/>
      <c r="AT235" s="11"/>
      <c r="AU235" s="10"/>
      <c r="AV235" s="10"/>
      <c r="AW235" s="10"/>
      <c r="AX235" s="10"/>
      <c r="AY235" s="10"/>
      <c r="AZ235" s="10"/>
      <c r="BA235" s="10"/>
      <c r="BB235" s="10"/>
      <c r="BC235" s="9"/>
      <c r="BD235" t="s">
        <v>0</v>
      </c>
      <c r="BE235" s="11"/>
      <c r="BF235" s="10"/>
      <c r="BG235" s="10"/>
      <c r="BH235" s="10"/>
      <c r="BI235" s="10"/>
      <c r="BJ235" s="10"/>
      <c r="BK235" s="10"/>
      <c r="BL235" s="10"/>
      <c r="BM235" s="10"/>
      <c r="BN235" s="9"/>
      <c r="BP235" s="11"/>
      <c r="BQ235" s="10"/>
      <c r="BR235" s="10"/>
      <c r="BS235" s="10"/>
      <c r="BT235" s="10"/>
      <c r="BU235" s="10"/>
      <c r="BV235" s="10"/>
      <c r="BW235" s="10"/>
      <c r="BX235" s="10"/>
      <c r="BY235" s="9"/>
      <c r="CA235" s="11"/>
      <c r="CB235" s="10"/>
      <c r="CC235" s="10"/>
      <c r="CD235" s="10"/>
      <c r="CE235" s="10"/>
      <c r="CF235" s="10"/>
      <c r="CG235" s="10"/>
      <c r="CH235" s="10"/>
      <c r="CI235" s="10"/>
      <c r="CJ235" s="9"/>
    </row>
    <row r="236" spans="2:89" ht="15.75" thickBot="1" x14ac:dyDescent="0.3">
      <c r="B236" s="11"/>
      <c r="C236" s="27" t="s">
        <v>8</v>
      </c>
      <c r="D236" s="19" t="s">
        <v>7</v>
      </c>
      <c r="E236" s="18" t="s">
        <v>6</v>
      </c>
      <c r="F236" s="199" t="s">
        <v>31</v>
      </c>
      <c r="G236" s="17" t="s">
        <v>5</v>
      </c>
      <c r="H236" s="16" t="s">
        <v>4</v>
      </c>
      <c r="I236" s="14" t="s">
        <v>3</v>
      </c>
      <c r="J236" s="10"/>
      <c r="K236" s="228" t="s">
        <v>142</v>
      </c>
      <c r="M236" s="11"/>
      <c r="N236" s="21" t="s">
        <v>9</v>
      </c>
      <c r="O236" s="19" t="s">
        <v>7</v>
      </c>
      <c r="P236" s="18" t="s">
        <v>6</v>
      </c>
      <c r="Q236" s="199" t="s">
        <v>31</v>
      </c>
      <c r="R236" s="17" t="s">
        <v>5</v>
      </c>
      <c r="S236" s="16" t="s">
        <v>4</v>
      </c>
      <c r="T236" s="14" t="s">
        <v>3</v>
      </c>
      <c r="U236" s="10"/>
      <c r="V236" s="228" t="s">
        <v>148</v>
      </c>
      <c r="X236" s="11"/>
      <c r="Y236" s="21" t="s">
        <v>9</v>
      </c>
      <c r="Z236" s="27" t="s">
        <v>8</v>
      </c>
      <c r="AA236" s="18" t="s">
        <v>6</v>
      </c>
      <c r="AB236" s="199" t="s">
        <v>31</v>
      </c>
      <c r="AC236" s="17" t="s">
        <v>5</v>
      </c>
      <c r="AD236" s="16" t="s">
        <v>4</v>
      </c>
      <c r="AE236" s="14" t="s">
        <v>3</v>
      </c>
      <c r="AF236" s="10"/>
      <c r="AG236" s="228" t="s">
        <v>151</v>
      </c>
      <c r="AI236" s="11"/>
      <c r="AJ236" s="21" t="s">
        <v>9</v>
      </c>
      <c r="AK236" s="27" t="s">
        <v>8</v>
      </c>
      <c r="AL236" s="19" t="s">
        <v>7</v>
      </c>
      <c r="AM236" s="199" t="s">
        <v>31</v>
      </c>
      <c r="AN236" s="17" t="s">
        <v>5</v>
      </c>
      <c r="AO236" s="16" t="s">
        <v>4</v>
      </c>
      <c r="AP236" s="14" t="s">
        <v>3</v>
      </c>
      <c r="AQ236" s="10"/>
      <c r="AR236" s="228" t="s">
        <v>148</v>
      </c>
      <c r="AT236" s="11"/>
      <c r="AU236" s="21" t="s">
        <v>9</v>
      </c>
      <c r="AV236" s="27" t="s">
        <v>8</v>
      </c>
      <c r="AW236" s="19" t="s">
        <v>7</v>
      </c>
      <c r="AX236" s="18" t="s">
        <v>6</v>
      </c>
      <c r="AY236" s="17" t="s">
        <v>5</v>
      </c>
      <c r="AZ236" s="16" t="s">
        <v>4</v>
      </c>
      <c r="BA236" s="14" t="s">
        <v>3</v>
      </c>
      <c r="BB236" s="10"/>
      <c r="BC236" s="228" t="s">
        <v>144</v>
      </c>
      <c r="BE236" s="11"/>
      <c r="BF236" s="21" t="s">
        <v>9</v>
      </c>
      <c r="BG236" s="27" t="s">
        <v>8</v>
      </c>
      <c r="BH236" s="19" t="s">
        <v>7</v>
      </c>
      <c r="BI236" s="18" t="s">
        <v>6</v>
      </c>
      <c r="BJ236" s="199" t="s">
        <v>31</v>
      </c>
      <c r="BK236" s="16" t="s">
        <v>4</v>
      </c>
      <c r="BL236" s="14" t="s">
        <v>3</v>
      </c>
      <c r="BM236" s="10"/>
      <c r="BN236" s="228" t="s">
        <v>151</v>
      </c>
      <c r="BP236" s="11"/>
      <c r="BQ236" s="21" t="s">
        <v>9</v>
      </c>
      <c r="BR236" s="27" t="s">
        <v>8</v>
      </c>
      <c r="BS236" s="19" t="s">
        <v>7</v>
      </c>
      <c r="BT236" s="18" t="s">
        <v>6</v>
      </c>
      <c r="BU236" s="199" t="s">
        <v>31</v>
      </c>
      <c r="BV236" s="17" t="s">
        <v>5</v>
      </c>
      <c r="BW236" s="14" t="s">
        <v>3</v>
      </c>
      <c r="BX236" s="10"/>
      <c r="BY236" s="228" t="s">
        <v>142</v>
      </c>
      <c r="CA236" s="11"/>
      <c r="CB236" s="21" t="s">
        <v>9</v>
      </c>
      <c r="CC236" s="27" t="s">
        <v>8</v>
      </c>
      <c r="CD236" s="19" t="s">
        <v>7</v>
      </c>
      <c r="CE236" s="18" t="s">
        <v>6</v>
      </c>
      <c r="CF236" s="17" t="s">
        <v>5</v>
      </c>
      <c r="CG236" s="16" t="s">
        <v>4</v>
      </c>
      <c r="CH236" s="199" t="s">
        <v>31</v>
      </c>
      <c r="CI236" s="10"/>
      <c r="CJ236" s="228" t="s">
        <v>147</v>
      </c>
    </row>
    <row r="237" spans="2:89" ht="15.75" thickBot="1" x14ac:dyDescent="0.3">
      <c r="B237" s="22" t="s">
        <v>218</v>
      </c>
      <c r="C237" s="146" t="s">
        <v>9</v>
      </c>
      <c r="D237" s="146" t="s">
        <v>9</v>
      </c>
      <c r="E237" s="146" t="s">
        <v>9</v>
      </c>
      <c r="F237" s="146" t="s">
        <v>9</v>
      </c>
      <c r="G237" s="146" t="s">
        <v>9</v>
      </c>
      <c r="H237" s="146" t="s">
        <v>9</v>
      </c>
      <c r="I237" s="146" t="s">
        <v>9</v>
      </c>
      <c r="J237" s="10"/>
      <c r="K237" s="234" t="s">
        <v>9</v>
      </c>
      <c r="M237" s="22" t="s">
        <v>218</v>
      </c>
      <c r="N237" s="145" t="s">
        <v>8</v>
      </c>
      <c r="O237" s="145" t="s">
        <v>8</v>
      </c>
      <c r="P237" s="145" t="s">
        <v>8</v>
      </c>
      <c r="Q237" s="145" t="s">
        <v>8</v>
      </c>
      <c r="R237" s="145" t="s">
        <v>8</v>
      </c>
      <c r="S237" s="145" t="s">
        <v>8</v>
      </c>
      <c r="T237" s="145" t="s">
        <v>8</v>
      </c>
      <c r="U237" s="10"/>
      <c r="V237" s="145" t="s">
        <v>8</v>
      </c>
      <c r="X237" s="22" t="s">
        <v>218</v>
      </c>
      <c r="Y237" s="149" t="s">
        <v>7</v>
      </c>
      <c r="Z237" s="149" t="s">
        <v>7</v>
      </c>
      <c r="AA237" s="149" t="s">
        <v>7</v>
      </c>
      <c r="AB237" s="149" t="s">
        <v>7</v>
      </c>
      <c r="AC237" s="149" t="s">
        <v>7</v>
      </c>
      <c r="AD237" s="149" t="s">
        <v>7</v>
      </c>
      <c r="AE237" s="144" t="s">
        <v>7</v>
      </c>
      <c r="AF237" s="10"/>
      <c r="AG237" s="144" t="s">
        <v>7</v>
      </c>
      <c r="AI237" s="22" t="s">
        <v>218</v>
      </c>
      <c r="AJ237" s="195" t="s">
        <v>6</v>
      </c>
      <c r="AK237" s="195" t="s">
        <v>6</v>
      </c>
      <c r="AL237" s="195" t="s">
        <v>6</v>
      </c>
      <c r="AM237" s="195" t="s">
        <v>6</v>
      </c>
      <c r="AN237" s="195" t="s">
        <v>6</v>
      </c>
      <c r="AO237" s="195" t="s">
        <v>6</v>
      </c>
      <c r="AP237" s="195" t="s">
        <v>6</v>
      </c>
      <c r="AQ237" s="10"/>
      <c r="AR237" s="195" t="s">
        <v>6</v>
      </c>
      <c r="AT237" s="22" t="s">
        <v>218</v>
      </c>
      <c r="AU237" s="197" t="s">
        <v>31</v>
      </c>
      <c r="AV237" s="197" t="s">
        <v>31</v>
      </c>
      <c r="AW237" s="197" t="s">
        <v>31</v>
      </c>
      <c r="AX237" s="197" t="s">
        <v>31</v>
      </c>
      <c r="AY237" s="197" t="s">
        <v>31</v>
      </c>
      <c r="AZ237" s="197" t="s">
        <v>31</v>
      </c>
      <c r="BA237" s="197" t="s">
        <v>31</v>
      </c>
      <c r="BB237" s="10"/>
      <c r="BC237" s="197" t="s">
        <v>31</v>
      </c>
      <c r="BE237" s="22" t="s">
        <v>218</v>
      </c>
      <c r="BF237" s="155" t="s">
        <v>134</v>
      </c>
      <c r="BG237" s="155" t="s">
        <v>134</v>
      </c>
      <c r="BH237" s="155" t="s">
        <v>134</v>
      </c>
      <c r="BI237" s="155" t="s">
        <v>134</v>
      </c>
      <c r="BJ237" s="155" t="s">
        <v>134</v>
      </c>
      <c r="BK237" s="155" t="s">
        <v>134</v>
      </c>
      <c r="BL237" s="155" t="s">
        <v>134</v>
      </c>
      <c r="BM237" s="10"/>
      <c r="BN237" s="155" t="s">
        <v>134</v>
      </c>
      <c r="BP237" s="22" t="s">
        <v>218</v>
      </c>
      <c r="BQ237" s="150" t="s">
        <v>4</v>
      </c>
      <c r="BR237" s="150" t="s">
        <v>4</v>
      </c>
      <c r="BS237" s="150" t="s">
        <v>4</v>
      </c>
      <c r="BT237" s="150" t="s">
        <v>4</v>
      </c>
      <c r="BU237" s="150" t="s">
        <v>4</v>
      </c>
      <c r="BV237" s="150" t="s">
        <v>4</v>
      </c>
      <c r="BW237" s="150" t="s">
        <v>4</v>
      </c>
      <c r="BX237" s="10"/>
      <c r="BY237" s="150" t="s">
        <v>4</v>
      </c>
      <c r="CA237" s="22" t="s">
        <v>218</v>
      </c>
      <c r="CB237" s="177" t="s">
        <v>3</v>
      </c>
      <c r="CC237" s="177" t="s">
        <v>3</v>
      </c>
      <c r="CD237" s="177" t="s">
        <v>3</v>
      </c>
      <c r="CE237" s="177" t="s">
        <v>3</v>
      </c>
      <c r="CF237" s="177" t="s">
        <v>3</v>
      </c>
      <c r="CG237" s="177" t="s">
        <v>3</v>
      </c>
      <c r="CH237" s="177" t="s">
        <v>3</v>
      </c>
      <c r="CI237" s="10"/>
      <c r="CJ237" s="177" t="s">
        <v>3</v>
      </c>
    </row>
    <row r="238" spans="2:89" ht="15.75" thickBot="1" x14ac:dyDescent="0.3">
      <c r="B238" s="11"/>
      <c r="C238" s="231">
        <v>10</v>
      </c>
      <c r="D238" s="231">
        <v>41</v>
      </c>
      <c r="E238" s="231">
        <v>4</v>
      </c>
      <c r="F238" s="231">
        <v>7</v>
      </c>
      <c r="G238" s="143">
        <v>4</v>
      </c>
      <c r="H238" s="231">
        <v>12</v>
      </c>
      <c r="I238" s="231">
        <v>7</v>
      </c>
      <c r="J238" s="240">
        <v>-15</v>
      </c>
      <c r="K238" s="178">
        <v>77</v>
      </c>
      <c r="M238" s="11"/>
      <c r="N238" s="143">
        <v>10</v>
      </c>
      <c r="O238" s="231">
        <v>20</v>
      </c>
      <c r="P238" s="143">
        <v>6</v>
      </c>
      <c r="Q238" s="143">
        <v>5</v>
      </c>
      <c r="R238" s="143">
        <v>28</v>
      </c>
      <c r="S238" s="231">
        <v>17</v>
      </c>
      <c r="T238" s="143">
        <v>8</v>
      </c>
      <c r="U238" s="240">
        <v>-167</v>
      </c>
      <c r="V238" s="143">
        <v>20</v>
      </c>
      <c r="X238" s="11"/>
      <c r="Y238" s="143">
        <v>41</v>
      </c>
      <c r="Z238" s="143">
        <v>20</v>
      </c>
      <c r="AA238" s="143">
        <v>34</v>
      </c>
      <c r="AB238" s="143">
        <v>35</v>
      </c>
      <c r="AC238" s="143">
        <v>75</v>
      </c>
      <c r="AD238" s="143">
        <v>28</v>
      </c>
      <c r="AE238" s="143">
        <v>49</v>
      </c>
      <c r="AF238" s="240">
        <v>-87</v>
      </c>
      <c r="AG238" s="143">
        <v>282</v>
      </c>
      <c r="AI238" s="11"/>
      <c r="AJ238" s="143">
        <v>4</v>
      </c>
      <c r="AK238" s="231">
        <v>6</v>
      </c>
      <c r="AL238" s="231">
        <v>34</v>
      </c>
      <c r="AM238" s="231">
        <v>2</v>
      </c>
      <c r="AN238" s="143">
        <v>7</v>
      </c>
      <c r="AO238" s="231">
        <v>9</v>
      </c>
      <c r="AP238" s="231">
        <v>0</v>
      </c>
      <c r="AQ238" s="240">
        <v>-54</v>
      </c>
      <c r="AR238" s="231">
        <v>40</v>
      </c>
      <c r="AT238" s="11"/>
      <c r="AU238" s="143">
        <v>7</v>
      </c>
      <c r="AV238" s="231">
        <v>5</v>
      </c>
      <c r="AW238" s="231">
        <v>35</v>
      </c>
      <c r="AX238" s="143">
        <v>2</v>
      </c>
      <c r="AY238" s="143">
        <v>9</v>
      </c>
      <c r="AZ238" s="231">
        <v>9</v>
      </c>
      <c r="BA238" s="143">
        <v>1</v>
      </c>
      <c r="BB238" s="240">
        <v>-132</v>
      </c>
      <c r="BC238" s="231">
        <v>30</v>
      </c>
      <c r="BE238" s="11"/>
      <c r="BF238" s="231">
        <v>4</v>
      </c>
      <c r="BG238" s="231">
        <v>28</v>
      </c>
      <c r="BH238" s="231">
        <v>75</v>
      </c>
      <c r="BI238" s="231">
        <v>7</v>
      </c>
      <c r="BJ238" s="231">
        <v>9</v>
      </c>
      <c r="BK238" s="231">
        <v>27</v>
      </c>
      <c r="BL238" s="231">
        <v>10</v>
      </c>
      <c r="BM238" s="240">
        <v>78</v>
      </c>
      <c r="BN238" s="231">
        <v>160</v>
      </c>
      <c r="BP238" s="11"/>
      <c r="BQ238" s="143">
        <v>12</v>
      </c>
      <c r="BR238" s="143">
        <v>17</v>
      </c>
      <c r="BS238" s="231">
        <v>28</v>
      </c>
      <c r="BT238" s="143">
        <v>9</v>
      </c>
      <c r="BU238" s="143">
        <v>9</v>
      </c>
      <c r="BV238" s="143">
        <v>27</v>
      </c>
      <c r="BW238" s="143">
        <v>12</v>
      </c>
      <c r="BX238" s="240">
        <v>66</v>
      </c>
      <c r="BY238" s="143">
        <v>58</v>
      </c>
      <c r="CA238" s="11"/>
      <c r="CB238" s="143">
        <v>7</v>
      </c>
      <c r="CC238" s="231">
        <v>8</v>
      </c>
      <c r="CD238" s="231">
        <v>49</v>
      </c>
      <c r="CE238" s="143">
        <v>0</v>
      </c>
      <c r="CF238" s="143">
        <v>10</v>
      </c>
      <c r="CG238" s="231">
        <v>12</v>
      </c>
      <c r="CH238" s="231">
        <v>1</v>
      </c>
      <c r="CI238" s="240">
        <v>311</v>
      </c>
      <c r="CJ238" s="231">
        <v>53</v>
      </c>
    </row>
    <row r="239" spans="2:89" ht="15.75" thickBot="1" x14ac:dyDescent="0.3"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M239" s="11"/>
      <c r="N239" s="10"/>
      <c r="O239" s="10"/>
      <c r="P239" s="10"/>
      <c r="Q239" s="10"/>
      <c r="R239" s="10"/>
      <c r="S239" s="10"/>
      <c r="T239" s="10"/>
      <c r="U239" s="10"/>
      <c r="V239" s="9"/>
      <c r="X239" s="11"/>
      <c r="Y239" s="10"/>
      <c r="Z239" s="10"/>
      <c r="AA239" s="10"/>
      <c r="AB239" s="10"/>
      <c r="AC239" s="10"/>
      <c r="AD239" s="10"/>
      <c r="AE239" s="10"/>
      <c r="AF239" s="10"/>
      <c r="AG239" s="9"/>
      <c r="AI239" s="11"/>
      <c r="AJ239" s="10"/>
      <c r="AK239" s="10"/>
      <c r="AL239" s="10"/>
      <c r="AM239" s="10"/>
      <c r="AN239" s="10"/>
      <c r="AO239" s="10"/>
      <c r="AP239" s="10"/>
      <c r="AQ239" s="10"/>
      <c r="AR239" s="9"/>
      <c r="AT239" s="11"/>
      <c r="AU239" s="10"/>
      <c r="AV239" s="10"/>
      <c r="AW239" s="10"/>
      <c r="AX239" s="10"/>
      <c r="AY239" s="10"/>
      <c r="AZ239" s="10"/>
      <c r="BA239" s="10"/>
      <c r="BB239" s="10"/>
      <c r="BC239" s="9"/>
      <c r="BD239" t="s">
        <v>0</v>
      </c>
      <c r="BE239" s="11"/>
      <c r="BF239" s="10"/>
      <c r="BG239" s="10"/>
      <c r="BH239" s="10"/>
      <c r="BI239" s="10"/>
      <c r="BJ239" s="10"/>
      <c r="BK239" s="10"/>
      <c r="BL239" s="10"/>
      <c r="BM239" s="10"/>
      <c r="BN239" s="9"/>
      <c r="BP239" s="11"/>
      <c r="BQ239" s="10"/>
      <c r="BR239" s="10"/>
      <c r="BS239" s="10"/>
      <c r="BT239" s="10"/>
      <c r="BU239" s="10"/>
      <c r="BV239" s="10"/>
      <c r="BW239" s="10"/>
      <c r="BX239" s="10"/>
      <c r="BY239" s="9"/>
      <c r="CA239" s="11"/>
      <c r="CB239" s="10"/>
      <c r="CC239" s="10"/>
      <c r="CD239" s="10"/>
      <c r="CE239" s="10"/>
      <c r="CF239" s="10"/>
      <c r="CG239" s="10"/>
      <c r="CH239" s="10"/>
      <c r="CI239" s="10"/>
      <c r="CJ239" s="9"/>
    </row>
    <row r="240" spans="2:89" ht="15.75" thickBot="1" x14ac:dyDescent="0.3">
      <c r="B240" s="11"/>
      <c r="C240" s="27" t="s">
        <v>8</v>
      </c>
      <c r="D240" s="19" t="s">
        <v>7</v>
      </c>
      <c r="E240" s="18" t="s">
        <v>6</v>
      </c>
      <c r="F240" s="199" t="s">
        <v>31</v>
      </c>
      <c r="G240" s="17" t="s">
        <v>5</v>
      </c>
      <c r="H240" s="16" t="s">
        <v>4</v>
      </c>
      <c r="I240" s="14" t="s">
        <v>3</v>
      </c>
      <c r="J240" s="10"/>
      <c r="K240" s="228" t="s">
        <v>151</v>
      </c>
      <c r="M240" s="11"/>
      <c r="N240" s="21" t="s">
        <v>9</v>
      </c>
      <c r="O240" s="19" t="s">
        <v>7</v>
      </c>
      <c r="P240" s="18" t="s">
        <v>6</v>
      </c>
      <c r="Q240" s="199" t="s">
        <v>31</v>
      </c>
      <c r="R240" s="17" t="s">
        <v>5</v>
      </c>
      <c r="S240" s="16" t="s">
        <v>4</v>
      </c>
      <c r="T240" s="14" t="s">
        <v>3</v>
      </c>
      <c r="U240" s="10"/>
      <c r="V240" s="228" t="s">
        <v>144</v>
      </c>
      <c r="X240" s="11"/>
      <c r="Y240" s="21" t="s">
        <v>9</v>
      </c>
      <c r="Z240" s="27" t="s">
        <v>8</v>
      </c>
      <c r="AA240" s="18" t="s">
        <v>6</v>
      </c>
      <c r="AB240" s="199" t="s">
        <v>31</v>
      </c>
      <c r="AC240" s="17" t="s">
        <v>5</v>
      </c>
      <c r="AD240" s="16" t="s">
        <v>4</v>
      </c>
      <c r="AE240" s="14" t="s">
        <v>3</v>
      </c>
      <c r="AF240" s="10"/>
      <c r="AG240" s="228" t="s">
        <v>151</v>
      </c>
      <c r="AI240" s="11"/>
      <c r="AJ240" s="21" t="s">
        <v>9</v>
      </c>
      <c r="AK240" s="27" t="s">
        <v>8</v>
      </c>
      <c r="AL240" s="19" t="s">
        <v>7</v>
      </c>
      <c r="AM240" s="199" t="s">
        <v>31</v>
      </c>
      <c r="AN240" s="17" t="s">
        <v>5</v>
      </c>
      <c r="AO240" s="16" t="s">
        <v>4</v>
      </c>
      <c r="AP240" s="14" t="s">
        <v>3</v>
      </c>
      <c r="AQ240" s="10"/>
      <c r="AR240" s="228" t="s">
        <v>142</v>
      </c>
      <c r="AT240" s="11"/>
      <c r="AU240" s="21" t="s">
        <v>9</v>
      </c>
      <c r="AV240" s="27" t="s">
        <v>8</v>
      </c>
      <c r="AW240" s="19" t="s">
        <v>7</v>
      </c>
      <c r="AX240" s="18" t="s">
        <v>6</v>
      </c>
      <c r="AY240" s="17" t="s">
        <v>5</v>
      </c>
      <c r="AZ240" s="16" t="s">
        <v>4</v>
      </c>
      <c r="BA240" s="14" t="s">
        <v>3</v>
      </c>
      <c r="BB240" s="10"/>
      <c r="BC240" s="228" t="s">
        <v>143</v>
      </c>
      <c r="BE240" s="11"/>
      <c r="BF240" s="21" t="s">
        <v>9</v>
      </c>
      <c r="BG240" s="27" t="s">
        <v>8</v>
      </c>
      <c r="BH240" s="19" t="s">
        <v>7</v>
      </c>
      <c r="BI240" s="18" t="s">
        <v>6</v>
      </c>
      <c r="BJ240" s="199" t="s">
        <v>31</v>
      </c>
      <c r="BK240" s="16" t="s">
        <v>4</v>
      </c>
      <c r="BL240" s="14" t="s">
        <v>3</v>
      </c>
      <c r="BM240" s="10"/>
      <c r="BN240" s="228" t="s">
        <v>147</v>
      </c>
      <c r="BP240" s="11"/>
      <c r="BQ240" s="21" t="s">
        <v>9</v>
      </c>
      <c r="BR240" s="27" t="s">
        <v>8</v>
      </c>
      <c r="BS240" s="19" t="s">
        <v>7</v>
      </c>
      <c r="BT240" s="18" t="s">
        <v>6</v>
      </c>
      <c r="BU240" s="199" t="s">
        <v>31</v>
      </c>
      <c r="BV240" s="17" t="s">
        <v>5</v>
      </c>
      <c r="BW240" s="14" t="s">
        <v>3</v>
      </c>
      <c r="BX240" s="10"/>
      <c r="BY240" s="228" t="s">
        <v>149</v>
      </c>
      <c r="CA240" s="11"/>
      <c r="CB240" s="21" t="s">
        <v>9</v>
      </c>
      <c r="CC240" s="27" t="s">
        <v>8</v>
      </c>
      <c r="CD240" s="19" t="s">
        <v>7</v>
      </c>
      <c r="CE240" s="18" t="s">
        <v>6</v>
      </c>
      <c r="CF240" s="17" t="s">
        <v>5</v>
      </c>
      <c r="CG240" s="16" t="s">
        <v>4</v>
      </c>
      <c r="CH240" s="199" t="s">
        <v>31</v>
      </c>
      <c r="CI240" s="10"/>
      <c r="CJ240" s="228" t="s">
        <v>198</v>
      </c>
    </row>
    <row r="241" spans="2:88" ht="15.75" thickBot="1" x14ac:dyDescent="0.3">
      <c r="B241" s="22" t="s">
        <v>219</v>
      </c>
      <c r="C241" s="146" t="s">
        <v>9</v>
      </c>
      <c r="D241" s="146" t="s">
        <v>9</v>
      </c>
      <c r="E241" s="146" t="s">
        <v>9</v>
      </c>
      <c r="F241" s="146" t="s">
        <v>9</v>
      </c>
      <c r="G241" s="146" t="s">
        <v>9</v>
      </c>
      <c r="H241" s="146" t="s">
        <v>9</v>
      </c>
      <c r="I241" s="146" t="s">
        <v>9</v>
      </c>
      <c r="J241" s="10"/>
      <c r="K241" s="234" t="s">
        <v>9</v>
      </c>
      <c r="L241" s="230" t="s">
        <v>0</v>
      </c>
      <c r="M241" s="22" t="s">
        <v>219</v>
      </c>
      <c r="N241" s="145" t="s">
        <v>8</v>
      </c>
      <c r="O241" s="145" t="s">
        <v>8</v>
      </c>
      <c r="P241" s="145" t="s">
        <v>8</v>
      </c>
      <c r="Q241" s="145" t="s">
        <v>8</v>
      </c>
      <c r="R241" s="145" t="s">
        <v>8</v>
      </c>
      <c r="S241" s="145" t="s">
        <v>8</v>
      </c>
      <c r="T241" s="145" t="s">
        <v>8</v>
      </c>
      <c r="U241" s="10"/>
      <c r="V241" s="145" t="s">
        <v>8</v>
      </c>
      <c r="X241" s="22" t="s">
        <v>219</v>
      </c>
      <c r="Y241" s="149" t="s">
        <v>7</v>
      </c>
      <c r="Z241" s="149" t="s">
        <v>7</v>
      </c>
      <c r="AA241" s="149" t="s">
        <v>7</v>
      </c>
      <c r="AB241" s="149" t="s">
        <v>7</v>
      </c>
      <c r="AC241" s="149" t="s">
        <v>7</v>
      </c>
      <c r="AD241" s="149" t="s">
        <v>7</v>
      </c>
      <c r="AE241" s="144" t="s">
        <v>7</v>
      </c>
      <c r="AF241" s="10"/>
      <c r="AG241" s="144" t="s">
        <v>7</v>
      </c>
      <c r="AI241" s="22" t="s">
        <v>219</v>
      </c>
      <c r="AJ241" s="195" t="s">
        <v>6</v>
      </c>
      <c r="AK241" s="195" t="s">
        <v>6</v>
      </c>
      <c r="AL241" s="195" t="s">
        <v>6</v>
      </c>
      <c r="AM241" s="195" t="s">
        <v>6</v>
      </c>
      <c r="AN241" s="195" t="s">
        <v>6</v>
      </c>
      <c r="AO241" s="195" t="s">
        <v>6</v>
      </c>
      <c r="AP241" s="195" t="s">
        <v>6</v>
      </c>
      <c r="AQ241" s="10"/>
      <c r="AR241" s="195" t="s">
        <v>6</v>
      </c>
      <c r="AT241" s="22" t="s">
        <v>219</v>
      </c>
      <c r="AU241" s="197" t="s">
        <v>31</v>
      </c>
      <c r="AV241" s="197" t="s">
        <v>31</v>
      </c>
      <c r="AW241" s="197" t="s">
        <v>31</v>
      </c>
      <c r="AX241" s="197" t="s">
        <v>31</v>
      </c>
      <c r="AY241" s="197" t="s">
        <v>31</v>
      </c>
      <c r="AZ241" s="197" t="s">
        <v>31</v>
      </c>
      <c r="BA241" s="197" t="s">
        <v>31</v>
      </c>
      <c r="BB241" s="10"/>
      <c r="BC241" s="197" t="s">
        <v>31</v>
      </c>
      <c r="BE241" s="22" t="s">
        <v>219</v>
      </c>
      <c r="BF241" s="155" t="s">
        <v>134</v>
      </c>
      <c r="BG241" s="155" t="s">
        <v>134</v>
      </c>
      <c r="BH241" s="155" t="s">
        <v>134</v>
      </c>
      <c r="BI241" s="155" t="s">
        <v>134</v>
      </c>
      <c r="BJ241" s="155" t="s">
        <v>134</v>
      </c>
      <c r="BK241" s="155" t="s">
        <v>134</v>
      </c>
      <c r="BL241" s="155" t="s">
        <v>134</v>
      </c>
      <c r="BM241" s="10"/>
      <c r="BN241" s="155" t="s">
        <v>134</v>
      </c>
      <c r="BP241" s="22" t="s">
        <v>219</v>
      </c>
      <c r="BQ241" s="150" t="s">
        <v>4</v>
      </c>
      <c r="BR241" s="150" t="s">
        <v>4</v>
      </c>
      <c r="BS241" s="150" t="s">
        <v>4</v>
      </c>
      <c r="BT241" s="150" t="s">
        <v>4</v>
      </c>
      <c r="BU241" s="150" t="s">
        <v>4</v>
      </c>
      <c r="BV241" s="150" t="s">
        <v>4</v>
      </c>
      <c r="BW241" s="150" t="s">
        <v>4</v>
      </c>
      <c r="BX241" s="10"/>
      <c r="BY241" s="150" t="s">
        <v>4</v>
      </c>
      <c r="CA241" s="22" t="s">
        <v>219</v>
      </c>
      <c r="CB241" s="177" t="s">
        <v>3</v>
      </c>
      <c r="CC241" s="177" t="s">
        <v>3</v>
      </c>
      <c r="CD241" s="177" t="s">
        <v>3</v>
      </c>
      <c r="CE241" s="177" t="s">
        <v>3</v>
      </c>
      <c r="CF241" s="177" t="s">
        <v>3</v>
      </c>
      <c r="CG241" s="177" t="s">
        <v>3</v>
      </c>
      <c r="CH241" s="177" t="s">
        <v>3</v>
      </c>
      <c r="CI241" s="10"/>
      <c r="CJ241" s="177" t="s">
        <v>3</v>
      </c>
    </row>
    <row r="242" spans="2:88" ht="15.75" thickBot="1" x14ac:dyDescent="0.3">
      <c r="B242" s="8"/>
      <c r="C242" s="231">
        <v>9</v>
      </c>
      <c r="D242" s="231">
        <v>56</v>
      </c>
      <c r="E242" s="231">
        <v>2</v>
      </c>
      <c r="F242" s="231">
        <v>5</v>
      </c>
      <c r="G242" s="231">
        <v>4</v>
      </c>
      <c r="H242" s="231">
        <v>23</v>
      </c>
      <c r="I242" s="231">
        <v>13</v>
      </c>
      <c r="J242" s="241">
        <v>254</v>
      </c>
      <c r="K242" s="178">
        <v>112</v>
      </c>
      <c r="M242" s="8"/>
      <c r="N242" s="143">
        <v>9</v>
      </c>
      <c r="O242" s="231">
        <v>33</v>
      </c>
      <c r="P242" s="143">
        <v>5</v>
      </c>
      <c r="Q242" s="143">
        <v>4</v>
      </c>
      <c r="R242" s="143">
        <v>4</v>
      </c>
      <c r="S242" s="231">
        <v>53</v>
      </c>
      <c r="T242" s="231">
        <v>1</v>
      </c>
      <c r="U242" s="241">
        <v>563</v>
      </c>
      <c r="V242" s="231">
        <v>65</v>
      </c>
      <c r="X242" s="8"/>
      <c r="Y242" s="143">
        <v>56</v>
      </c>
      <c r="Z242" s="143">
        <v>33</v>
      </c>
      <c r="AA242" s="143">
        <v>51</v>
      </c>
      <c r="AB242" s="143">
        <v>54</v>
      </c>
      <c r="AC242" s="143">
        <v>76</v>
      </c>
      <c r="AD242" s="143">
        <v>16</v>
      </c>
      <c r="AE242" s="143">
        <v>63</v>
      </c>
      <c r="AF242" s="241">
        <v>-688</v>
      </c>
      <c r="AG242" s="143">
        <v>349</v>
      </c>
      <c r="AI242" s="8"/>
      <c r="AJ242" s="143">
        <v>2</v>
      </c>
      <c r="AK242" s="231">
        <v>5</v>
      </c>
      <c r="AL242" s="231">
        <v>51</v>
      </c>
      <c r="AM242" s="231">
        <v>3</v>
      </c>
      <c r="AN242" s="231">
        <v>2</v>
      </c>
      <c r="AO242" s="231">
        <v>21</v>
      </c>
      <c r="AP242" s="231">
        <v>5</v>
      </c>
      <c r="AQ242" s="241">
        <v>331</v>
      </c>
      <c r="AR242" s="231">
        <v>85</v>
      </c>
      <c r="AT242" s="8"/>
      <c r="AU242" s="143">
        <v>5</v>
      </c>
      <c r="AV242" s="231">
        <v>4</v>
      </c>
      <c r="AW242" s="231">
        <v>54</v>
      </c>
      <c r="AX242" s="143">
        <v>3</v>
      </c>
      <c r="AY242" s="231">
        <v>1</v>
      </c>
      <c r="AZ242" s="231">
        <v>21</v>
      </c>
      <c r="BA242" s="231">
        <v>4</v>
      </c>
      <c r="BB242" s="241">
        <v>378</v>
      </c>
      <c r="BC242" s="231">
        <v>76</v>
      </c>
      <c r="BE242" s="8"/>
      <c r="BF242" s="143">
        <v>4</v>
      </c>
      <c r="BG242" s="231">
        <v>4</v>
      </c>
      <c r="BH242" s="231">
        <v>76</v>
      </c>
      <c r="BI242" s="143">
        <v>2</v>
      </c>
      <c r="BJ242" s="143">
        <v>1</v>
      </c>
      <c r="BK242" s="231">
        <v>34</v>
      </c>
      <c r="BL242" s="231">
        <v>3</v>
      </c>
      <c r="BM242" s="241">
        <v>-245</v>
      </c>
      <c r="BN242" s="231">
        <v>110</v>
      </c>
      <c r="BP242" s="8"/>
      <c r="BQ242" s="143">
        <v>23</v>
      </c>
      <c r="BR242" s="143">
        <v>53</v>
      </c>
      <c r="BS242" s="231">
        <v>16</v>
      </c>
      <c r="BT242" s="143">
        <v>21</v>
      </c>
      <c r="BU242" s="143">
        <v>21</v>
      </c>
      <c r="BV242" s="143">
        <v>34</v>
      </c>
      <c r="BW242" s="143">
        <v>24</v>
      </c>
      <c r="BX242" s="241">
        <v>-579</v>
      </c>
      <c r="BY242" s="143">
        <v>160</v>
      </c>
      <c r="CA242" s="8"/>
      <c r="CB242" s="143">
        <v>13</v>
      </c>
      <c r="CC242" s="143">
        <v>1</v>
      </c>
      <c r="CD242" s="231">
        <v>63</v>
      </c>
      <c r="CE242" s="143">
        <v>5</v>
      </c>
      <c r="CF242" s="143">
        <v>3</v>
      </c>
      <c r="CG242" s="231">
        <v>24</v>
      </c>
      <c r="CH242" s="143">
        <v>4</v>
      </c>
      <c r="CI242" s="241">
        <v>-14</v>
      </c>
      <c r="CJ242" s="231">
        <v>61</v>
      </c>
    </row>
    <row r="243" spans="2:88" ht="15.75" thickBot="1" x14ac:dyDescent="0.3"/>
    <row r="244" spans="2:88" ht="15.75" thickBot="1" x14ac:dyDescent="0.3">
      <c r="C244" t="s">
        <v>0</v>
      </c>
      <c r="D244" t="s">
        <v>0</v>
      </c>
      <c r="E244" t="s">
        <v>0</v>
      </c>
      <c r="F244" t="s">
        <v>0</v>
      </c>
      <c r="G244" s="21" t="s">
        <v>9</v>
      </c>
      <c r="O244" t="s">
        <v>0</v>
      </c>
      <c r="P244" t="s">
        <v>0</v>
      </c>
      <c r="R244" s="27" t="s">
        <v>8</v>
      </c>
      <c r="U244" t="s">
        <v>0</v>
      </c>
      <c r="W244" t="s">
        <v>0</v>
      </c>
      <c r="Z244" t="s">
        <v>0</v>
      </c>
      <c r="AB244" t="s">
        <v>0</v>
      </c>
      <c r="AC244" s="19" t="s">
        <v>7</v>
      </c>
      <c r="AF244" t="s">
        <v>0</v>
      </c>
      <c r="AL244" t="s">
        <v>0</v>
      </c>
      <c r="AN244" s="18" t="s">
        <v>6</v>
      </c>
      <c r="AX244" t="s">
        <v>0</v>
      </c>
      <c r="AY244" s="199" t="s">
        <v>31</v>
      </c>
      <c r="BI244" t="s">
        <v>0</v>
      </c>
      <c r="BJ244" s="17" t="s">
        <v>5</v>
      </c>
      <c r="BM244" t="s">
        <v>0</v>
      </c>
      <c r="BO244" t="s">
        <v>0</v>
      </c>
      <c r="BP244" t="s">
        <v>0</v>
      </c>
      <c r="BR244" t="s">
        <v>0</v>
      </c>
      <c r="BU244" s="16" t="s">
        <v>4</v>
      </c>
      <c r="BV244" t="s">
        <v>0</v>
      </c>
      <c r="BX244" t="s">
        <v>0</v>
      </c>
      <c r="BZ244" t="s">
        <v>0</v>
      </c>
      <c r="CA244" t="s">
        <v>0</v>
      </c>
      <c r="CF244" s="14" t="s">
        <v>3</v>
      </c>
      <c r="CG244" t="s">
        <v>0</v>
      </c>
      <c r="CH244" t="s">
        <v>0</v>
      </c>
      <c r="CI244" t="s">
        <v>0</v>
      </c>
    </row>
    <row r="245" spans="2:88" ht="16.5" thickBot="1" x14ac:dyDescent="0.3">
      <c r="B245" s="134" t="s">
        <v>65</v>
      </c>
      <c r="C245" s="28" t="s">
        <v>0</v>
      </c>
      <c r="D245" s="28" t="s">
        <v>0</v>
      </c>
      <c r="E245" s="28" t="s">
        <v>0</v>
      </c>
      <c r="F245" s="28" t="s">
        <v>0</v>
      </c>
      <c r="G245" s="28"/>
      <c r="H245" s="28"/>
      <c r="I245" s="28" t="s">
        <v>0</v>
      </c>
      <c r="J245" s="28"/>
      <c r="K245" s="22" t="s">
        <v>15</v>
      </c>
      <c r="M245" s="134" t="s">
        <v>65</v>
      </c>
      <c r="N245" s="28" t="s">
        <v>0</v>
      </c>
      <c r="O245" s="28" t="s">
        <v>0</v>
      </c>
      <c r="P245" s="28" t="s">
        <v>0</v>
      </c>
      <c r="Q245" s="28" t="s">
        <v>0</v>
      </c>
      <c r="R245" s="28"/>
      <c r="S245" s="28"/>
      <c r="T245" s="28" t="s">
        <v>0</v>
      </c>
      <c r="U245" s="28"/>
      <c r="V245" s="22" t="s">
        <v>15</v>
      </c>
      <c r="X245" s="134" t="s">
        <v>65</v>
      </c>
      <c r="Y245" s="28" t="s">
        <v>0</v>
      </c>
      <c r="Z245" s="28" t="s">
        <v>0</v>
      </c>
      <c r="AA245" s="28" t="s">
        <v>0</v>
      </c>
      <c r="AB245" s="28" t="s">
        <v>0</v>
      </c>
      <c r="AC245" s="28"/>
      <c r="AD245" s="28"/>
      <c r="AE245" s="28" t="s">
        <v>0</v>
      </c>
      <c r="AF245" s="28"/>
      <c r="AG245" s="22" t="s">
        <v>15</v>
      </c>
      <c r="AI245" s="134" t="s">
        <v>65</v>
      </c>
      <c r="AJ245" s="28" t="s">
        <v>0</v>
      </c>
      <c r="AK245" s="28" t="s">
        <v>0</v>
      </c>
      <c r="AL245" s="28" t="s">
        <v>0</v>
      </c>
      <c r="AM245" s="28" t="s">
        <v>0</v>
      </c>
      <c r="AN245" s="28"/>
      <c r="AO245" s="28"/>
      <c r="AP245" s="28" t="s">
        <v>0</v>
      </c>
      <c r="AQ245" s="28"/>
      <c r="AR245" s="22" t="s">
        <v>15</v>
      </c>
      <c r="AT245" s="134" t="s">
        <v>65</v>
      </c>
      <c r="AU245" s="28" t="s">
        <v>0</v>
      </c>
      <c r="AV245" s="28" t="s">
        <v>0</v>
      </c>
      <c r="AW245" s="28" t="s">
        <v>0</v>
      </c>
      <c r="AX245" s="28" t="s">
        <v>0</v>
      </c>
      <c r="AY245" s="28"/>
      <c r="AZ245" s="28"/>
      <c r="BA245" s="28" t="s">
        <v>0</v>
      </c>
      <c r="BB245" s="28"/>
      <c r="BC245" s="22" t="s">
        <v>15</v>
      </c>
      <c r="BE245" s="134" t="s">
        <v>65</v>
      </c>
      <c r="BF245" s="28" t="s">
        <v>0</v>
      </c>
      <c r="BG245" s="28" t="s">
        <v>0</v>
      </c>
      <c r="BH245" s="28" t="s">
        <v>0</v>
      </c>
      <c r="BI245" s="28" t="s">
        <v>0</v>
      </c>
      <c r="BJ245" s="28"/>
      <c r="BK245" s="28"/>
      <c r="BL245" s="28" t="s">
        <v>0</v>
      </c>
      <c r="BM245" s="28"/>
      <c r="BN245" s="22" t="s">
        <v>15</v>
      </c>
      <c r="BP245" s="134" t="s">
        <v>65</v>
      </c>
      <c r="BQ245" s="28" t="s">
        <v>0</v>
      </c>
      <c r="BR245" s="28" t="s">
        <v>0</v>
      </c>
      <c r="BS245" s="28" t="s">
        <v>0</v>
      </c>
      <c r="BT245" s="28" t="s">
        <v>0</v>
      </c>
      <c r="BU245" s="28"/>
      <c r="BV245" s="28"/>
      <c r="BW245" s="28" t="s">
        <v>0</v>
      </c>
      <c r="BX245" s="28"/>
      <c r="BY245" s="22" t="s">
        <v>15</v>
      </c>
      <c r="CA245" s="134" t="s">
        <v>65</v>
      </c>
      <c r="CB245" s="28" t="s">
        <v>0</v>
      </c>
      <c r="CC245" s="28" t="s">
        <v>0</v>
      </c>
      <c r="CD245" s="28" t="s">
        <v>0</v>
      </c>
      <c r="CE245" s="28" t="s">
        <v>0</v>
      </c>
      <c r="CF245" s="28"/>
      <c r="CG245" s="28" t="s">
        <v>0</v>
      </c>
      <c r="CH245" s="28" t="s">
        <v>0</v>
      </c>
      <c r="CI245" s="28"/>
      <c r="CJ245" s="22" t="s">
        <v>15</v>
      </c>
    </row>
    <row r="246" spans="2:88" ht="15.75" thickBot="1" x14ac:dyDescent="0.3">
      <c r="B246" s="11"/>
      <c r="C246" s="27" t="s">
        <v>8</v>
      </c>
      <c r="D246" s="19" t="s">
        <v>7</v>
      </c>
      <c r="E246" s="18" t="s">
        <v>6</v>
      </c>
      <c r="F246" s="199" t="s">
        <v>31</v>
      </c>
      <c r="G246" s="17" t="s">
        <v>5</v>
      </c>
      <c r="H246" s="16" t="s">
        <v>4</v>
      </c>
      <c r="I246" s="14" t="s">
        <v>3</v>
      </c>
      <c r="J246" s="10"/>
      <c r="K246" s="228" t="s">
        <v>145</v>
      </c>
      <c r="M246" s="11"/>
      <c r="N246" s="21" t="s">
        <v>9</v>
      </c>
      <c r="O246" s="19" t="s">
        <v>7</v>
      </c>
      <c r="P246" s="18" t="s">
        <v>6</v>
      </c>
      <c r="Q246" s="199" t="s">
        <v>31</v>
      </c>
      <c r="R246" s="17" t="s">
        <v>5</v>
      </c>
      <c r="S246" s="16" t="s">
        <v>4</v>
      </c>
      <c r="T246" s="14" t="s">
        <v>3</v>
      </c>
      <c r="U246" s="10"/>
      <c r="V246" s="228" t="s">
        <v>148</v>
      </c>
      <c r="X246" s="11"/>
      <c r="Y246" s="21" t="s">
        <v>9</v>
      </c>
      <c r="Z246" s="27" t="s">
        <v>8</v>
      </c>
      <c r="AA246" s="18" t="s">
        <v>6</v>
      </c>
      <c r="AB246" s="199" t="s">
        <v>31</v>
      </c>
      <c r="AC246" s="17" t="s">
        <v>5</v>
      </c>
      <c r="AD246" s="16" t="s">
        <v>4</v>
      </c>
      <c r="AE246" s="14" t="s">
        <v>3</v>
      </c>
      <c r="AF246" s="10" t="s">
        <v>0</v>
      </c>
      <c r="AG246" s="228" t="s">
        <v>151</v>
      </c>
      <c r="AH246" t="s">
        <v>0</v>
      </c>
      <c r="AI246" s="11"/>
      <c r="AJ246" s="21" t="s">
        <v>9</v>
      </c>
      <c r="AK246" s="27" t="s">
        <v>8</v>
      </c>
      <c r="AL246" s="19" t="s">
        <v>7</v>
      </c>
      <c r="AM246" s="199" t="s">
        <v>31</v>
      </c>
      <c r="AN246" s="17" t="s">
        <v>5</v>
      </c>
      <c r="AO246" s="16" t="s">
        <v>4</v>
      </c>
      <c r="AP246" s="14" t="s">
        <v>3</v>
      </c>
      <c r="AQ246" s="10" t="s">
        <v>0</v>
      </c>
      <c r="AR246" s="228" t="s">
        <v>144</v>
      </c>
      <c r="AS246" t="s">
        <v>0</v>
      </c>
      <c r="AT246" s="11"/>
      <c r="AU246" s="21" t="s">
        <v>9</v>
      </c>
      <c r="AV246" s="27" t="s">
        <v>8</v>
      </c>
      <c r="AW246" s="19" t="s">
        <v>7</v>
      </c>
      <c r="AX246" s="18" t="s">
        <v>6</v>
      </c>
      <c r="AY246" s="17" t="s">
        <v>5</v>
      </c>
      <c r="AZ246" s="16" t="s">
        <v>4</v>
      </c>
      <c r="BA246" s="14" t="s">
        <v>3</v>
      </c>
      <c r="BB246" s="10" t="s">
        <v>0</v>
      </c>
      <c r="BC246" s="228" t="s">
        <v>190</v>
      </c>
      <c r="BD246" t="s">
        <v>0</v>
      </c>
      <c r="BE246" s="11"/>
      <c r="BF246" s="21" t="s">
        <v>9</v>
      </c>
      <c r="BG246" s="27" t="s">
        <v>8</v>
      </c>
      <c r="BH246" s="19" t="s">
        <v>7</v>
      </c>
      <c r="BI246" s="18" t="s">
        <v>6</v>
      </c>
      <c r="BJ246" s="199" t="s">
        <v>31</v>
      </c>
      <c r="BK246" s="16" t="s">
        <v>4</v>
      </c>
      <c r="BL246" s="14" t="s">
        <v>3</v>
      </c>
      <c r="BM246" s="10"/>
      <c r="BN246" s="228" t="s">
        <v>151</v>
      </c>
      <c r="BO246" t="s">
        <v>0</v>
      </c>
      <c r="BP246" s="11"/>
      <c r="BQ246" s="21" t="s">
        <v>9</v>
      </c>
      <c r="BR246" s="27" t="s">
        <v>8</v>
      </c>
      <c r="BS246" s="19" t="s">
        <v>7</v>
      </c>
      <c r="BT246" s="18" t="s">
        <v>6</v>
      </c>
      <c r="BU246" s="199" t="s">
        <v>31</v>
      </c>
      <c r="BV246" s="17" t="s">
        <v>5</v>
      </c>
      <c r="BW246" s="14" t="s">
        <v>3</v>
      </c>
      <c r="BX246" s="10"/>
      <c r="BY246" s="228" t="s">
        <v>142</v>
      </c>
      <c r="CA246" s="11"/>
      <c r="CB246" s="21" t="s">
        <v>9</v>
      </c>
      <c r="CC246" s="27" t="s">
        <v>8</v>
      </c>
      <c r="CD246" s="19" t="s">
        <v>7</v>
      </c>
      <c r="CE246" s="18" t="s">
        <v>6</v>
      </c>
      <c r="CF246" s="17" t="s">
        <v>5</v>
      </c>
      <c r="CG246" s="16" t="s">
        <v>4</v>
      </c>
      <c r="CH246" s="199" t="s">
        <v>31</v>
      </c>
      <c r="CI246" s="10"/>
      <c r="CJ246" s="228" t="s">
        <v>142</v>
      </c>
    </row>
    <row r="247" spans="2:88" ht="15.75" thickBot="1" x14ac:dyDescent="0.3">
      <c r="B247" s="22" t="s">
        <v>220</v>
      </c>
      <c r="C247" s="146" t="s">
        <v>9</v>
      </c>
      <c r="D247" s="146" t="s">
        <v>9</v>
      </c>
      <c r="E247" s="146" t="s">
        <v>9</v>
      </c>
      <c r="F247" s="146" t="s">
        <v>9</v>
      </c>
      <c r="G247" s="146" t="s">
        <v>9</v>
      </c>
      <c r="H247" s="146" t="s">
        <v>9</v>
      </c>
      <c r="I247" s="146" t="s">
        <v>9</v>
      </c>
      <c r="J247" s="10"/>
      <c r="K247" s="234" t="s">
        <v>9</v>
      </c>
      <c r="M247" s="22" t="s">
        <v>220</v>
      </c>
      <c r="N247" s="145" t="s">
        <v>8</v>
      </c>
      <c r="O247" s="145" t="s">
        <v>8</v>
      </c>
      <c r="P247" s="145" t="s">
        <v>8</v>
      </c>
      <c r="Q247" s="145" t="s">
        <v>8</v>
      </c>
      <c r="R247" s="145" t="s">
        <v>8</v>
      </c>
      <c r="S247" s="145" t="s">
        <v>8</v>
      </c>
      <c r="T247" s="145" t="s">
        <v>8</v>
      </c>
      <c r="U247" s="10"/>
      <c r="V247" s="145" t="s">
        <v>8</v>
      </c>
      <c r="X247" s="22" t="s">
        <v>220</v>
      </c>
      <c r="Y247" s="149" t="s">
        <v>7</v>
      </c>
      <c r="Z247" s="149" t="s">
        <v>7</v>
      </c>
      <c r="AA247" s="149" t="s">
        <v>7</v>
      </c>
      <c r="AB247" s="149" t="s">
        <v>7</v>
      </c>
      <c r="AC247" s="149" t="s">
        <v>7</v>
      </c>
      <c r="AD247" s="149" t="s">
        <v>7</v>
      </c>
      <c r="AE247" s="144" t="s">
        <v>7</v>
      </c>
      <c r="AF247" s="10"/>
      <c r="AG247" s="144" t="s">
        <v>7</v>
      </c>
      <c r="AI247" s="22" t="s">
        <v>220</v>
      </c>
      <c r="AJ247" s="195" t="s">
        <v>6</v>
      </c>
      <c r="AK247" s="195" t="s">
        <v>6</v>
      </c>
      <c r="AL247" s="195" t="s">
        <v>6</v>
      </c>
      <c r="AM247" s="195" t="s">
        <v>6</v>
      </c>
      <c r="AN247" s="195" t="s">
        <v>6</v>
      </c>
      <c r="AO247" s="195" t="s">
        <v>6</v>
      </c>
      <c r="AP247" s="195" t="s">
        <v>6</v>
      </c>
      <c r="AQ247" s="10"/>
      <c r="AR247" s="195" t="s">
        <v>6</v>
      </c>
      <c r="AT247" s="22" t="s">
        <v>220</v>
      </c>
      <c r="AU247" s="197" t="s">
        <v>31</v>
      </c>
      <c r="AV247" s="197" t="s">
        <v>31</v>
      </c>
      <c r="AW247" s="197" t="s">
        <v>31</v>
      </c>
      <c r="AX247" s="197" t="s">
        <v>31</v>
      </c>
      <c r="AY247" s="197" t="s">
        <v>31</v>
      </c>
      <c r="AZ247" s="197" t="s">
        <v>31</v>
      </c>
      <c r="BA247" s="197" t="s">
        <v>31</v>
      </c>
      <c r="BB247" s="10"/>
      <c r="BC247" s="197" t="s">
        <v>31</v>
      </c>
      <c r="BE247" s="22" t="s">
        <v>220</v>
      </c>
      <c r="BF247" s="155" t="s">
        <v>134</v>
      </c>
      <c r="BG247" s="155" t="s">
        <v>134</v>
      </c>
      <c r="BH247" s="155" t="s">
        <v>134</v>
      </c>
      <c r="BI247" s="155" t="s">
        <v>134</v>
      </c>
      <c r="BJ247" s="155" t="s">
        <v>134</v>
      </c>
      <c r="BK247" s="155" t="s">
        <v>134</v>
      </c>
      <c r="BL247" s="155" t="s">
        <v>134</v>
      </c>
      <c r="BM247" s="10"/>
      <c r="BN247" s="155" t="s">
        <v>134</v>
      </c>
      <c r="BP247" s="22" t="s">
        <v>220</v>
      </c>
      <c r="BQ247" s="150" t="s">
        <v>4</v>
      </c>
      <c r="BR247" s="150" t="s">
        <v>4</v>
      </c>
      <c r="BS247" s="150" t="s">
        <v>4</v>
      </c>
      <c r="BT247" s="150" t="s">
        <v>4</v>
      </c>
      <c r="BU247" s="150" t="s">
        <v>4</v>
      </c>
      <c r="BV247" s="150" t="s">
        <v>4</v>
      </c>
      <c r="BW247" s="150" t="s">
        <v>4</v>
      </c>
      <c r="BX247" s="10"/>
      <c r="BY247" s="150" t="s">
        <v>4</v>
      </c>
      <c r="CA247" s="22" t="s">
        <v>220</v>
      </c>
      <c r="CB247" s="177" t="s">
        <v>3</v>
      </c>
      <c r="CC247" s="177" t="s">
        <v>3</v>
      </c>
      <c r="CD247" s="177" t="s">
        <v>3</v>
      </c>
      <c r="CE247" s="177" t="s">
        <v>3</v>
      </c>
      <c r="CF247" s="177" t="s">
        <v>3</v>
      </c>
      <c r="CG247" s="177" t="s">
        <v>3</v>
      </c>
      <c r="CH247" s="177" t="s">
        <v>3</v>
      </c>
      <c r="CI247" s="10"/>
      <c r="CJ247" s="177" t="s">
        <v>3</v>
      </c>
    </row>
    <row r="248" spans="2:88" ht="15.75" thickBot="1" x14ac:dyDescent="0.3">
      <c r="B248" s="11"/>
      <c r="C248" s="143">
        <v>5</v>
      </c>
      <c r="D248" s="231">
        <v>48</v>
      </c>
      <c r="E248" s="231">
        <v>1</v>
      </c>
      <c r="F248" s="231">
        <v>7</v>
      </c>
      <c r="G248" s="143">
        <v>7</v>
      </c>
      <c r="H248" s="231">
        <v>13</v>
      </c>
      <c r="I248" s="143">
        <v>7</v>
      </c>
      <c r="J248" s="12">
        <v>-554</v>
      </c>
      <c r="K248" s="178">
        <v>50</v>
      </c>
      <c r="M248" s="11"/>
      <c r="N248" s="231">
        <v>5</v>
      </c>
      <c r="O248" s="231">
        <v>39</v>
      </c>
      <c r="P248" s="231">
        <v>7</v>
      </c>
      <c r="Q248" s="231">
        <v>14</v>
      </c>
      <c r="R248" s="143">
        <v>10</v>
      </c>
      <c r="S248" s="231">
        <v>48</v>
      </c>
      <c r="T248" s="143">
        <v>1</v>
      </c>
      <c r="U248" s="240">
        <v>-33</v>
      </c>
      <c r="V248" s="231">
        <v>102</v>
      </c>
      <c r="X248" s="11"/>
      <c r="Y248" s="143">
        <v>48</v>
      </c>
      <c r="Z248" s="143">
        <v>39</v>
      </c>
      <c r="AA248" s="143">
        <v>45</v>
      </c>
      <c r="AB248" s="143">
        <v>43</v>
      </c>
      <c r="AC248" s="143">
        <v>95</v>
      </c>
      <c r="AD248" s="143">
        <v>36</v>
      </c>
      <c r="AE248" s="143">
        <v>77</v>
      </c>
      <c r="AF248" s="240">
        <v>-162</v>
      </c>
      <c r="AG248" s="143">
        <v>383</v>
      </c>
      <c r="AI248" s="11"/>
      <c r="AJ248" s="143">
        <v>1</v>
      </c>
      <c r="AK248" s="143">
        <v>7</v>
      </c>
      <c r="AL248" s="231">
        <v>45</v>
      </c>
      <c r="AM248" s="231">
        <v>6</v>
      </c>
      <c r="AN248" s="143">
        <v>8</v>
      </c>
      <c r="AO248" s="231">
        <v>12</v>
      </c>
      <c r="AP248" s="143">
        <v>4</v>
      </c>
      <c r="AQ248" s="240">
        <v>-453</v>
      </c>
      <c r="AR248" s="231">
        <v>43</v>
      </c>
      <c r="AT248" s="11"/>
      <c r="AU248" s="143">
        <v>7</v>
      </c>
      <c r="AV248" s="143">
        <v>14</v>
      </c>
      <c r="AW248" s="231">
        <v>43</v>
      </c>
      <c r="AX248" s="143">
        <v>6</v>
      </c>
      <c r="AY248" s="143">
        <v>12</v>
      </c>
      <c r="AZ248" s="231">
        <v>10</v>
      </c>
      <c r="BA248" s="143">
        <v>9</v>
      </c>
      <c r="BB248" s="240">
        <v>-660</v>
      </c>
      <c r="BC248" s="231">
        <v>5</v>
      </c>
      <c r="BE248" s="11"/>
      <c r="BF248" s="231">
        <v>7</v>
      </c>
      <c r="BG248" s="231">
        <v>10</v>
      </c>
      <c r="BH248" s="231">
        <v>95</v>
      </c>
      <c r="BI248" s="231">
        <v>8</v>
      </c>
      <c r="BJ248" s="231">
        <v>12</v>
      </c>
      <c r="BK248" s="231">
        <v>35</v>
      </c>
      <c r="BL248" s="231">
        <v>4</v>
      </c>
      <c r="BM248" s="240">
        <v>702</v>
      </c>
      <c r="BN248" s="231">
        <v>171</v>
      </c>
      <c r="BP248" s="11"/>
      <c r="BQ248" s="143">
        <v>13</v>
      </c>
      <c r="BR248" s="143">
        <v>48</v>
      </c>
      <c r="BS248" s="231">
        <v>36</v>
      </c>
      <c r="BT248" s="143">
        <v>12</v>
      </c>
      <c r="BU248" s="143">
        <v>10</v>
      </c>
      <c r="BV248" s="143">
        <v>35</v>
      </c>
      <c r="BW248" s="143">
        <v>23</v>
      </c>
      <c r="BX248" s="240">
        <v>773</v>
      </c>
      <c r="BY248" s="143">
        <v>105</v>
      </c>
      <c r="CA248" s="11"/>
      <c r="CB248" s="231">
        <v>7</v>
      </c>
      <c r="CC248" s="231">
        <v>1</v>
      </c>
      <c r="CD248" s="231">
        <v>77</v>
      </c>
      <c r="CE248" s="231">
        <v>4</v>
      </c>
      <c r="CF248" s="143">
        <v>4</v>
      </c>
      <c r="CG248" s="231">
        <v>23</v>
      </c>
      <c r="CH248" s="231">
        <v>9</v>
      </c>
      <c r="CI248" s="240">
        <v>387</v>
      </c>
      <c r="CJ248" s="231">
        <v>117</v>
      </c>
    </row>
    <row r="249" spans="2:88" ht="15.75" thickBot="1" x14ac:dyDescent="0.3"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t="s">
        <v>0</v>
      </c>
      <c r="M249" s="11"/>
      <c r="N249" s="10"/>
      <c r="O249" s="10"/>
      <c r="P249" s="10"/>
      <c r="Q249" s="10" t="s">
        <v>0</v>
      </c>
      <c r="R249" s="10"/>
      <c r="S249" s="10"/>
      <c r="T249" s="10"/>
      <c r="U249" s="10" t="s">
        <v>0</v>
      </c>
      <c r="V249" s="9"/>
      <c r="X249" s="11"/>
      <c r="Y249" s="10"/>
      <c r="Z249" s="10"/>
      <c r="AA249" s="10"/>
      <c r="AB249" s="10"/>
      <c r="AC249" s="10"/>
      <c r="AD249" s="10"/>
      <c r="AE249" s="10"/>
      <c r="AF249" s="10" t="s">
        <v>0</v>
      </c>
      <c r="AG249" s="9"/>
      <c r="AH249" t="s">
        <v>0</v>
      </c>
      <c r="AI249" s="11"/>
      <c r="AJ249" s="10"/>
      <c r="AK249" s="10"/>
      <c r="AL249" s="10"/>
      <c r="AM249" s="10"/>
      <c r="AN249" s="10"/>
      <c r="AO249" s="10"/>
      <c r="AP249" s="10"/>
      <c r="AQ249" s="10" t="s">
        <v>0</v>
      </c>
      <c r="AR249" s="9"/>
      <c r="AT249" s="11"/>
      <c r="AU249" s="10"/>
      <c r="AV249" s="10"/>
      <c r="AW249" s="10"/>
      <c r="AX249" s="10"/>
      <c r="AY249" s="10"/>
      <c r="AZ249" s="10"/>
      <c r="BA249" s="10"/>
      <c r="BB249" s="10" t="s">
        <v>0</v>
      </c>
      <c r="BC249" s="9" t="s">
        <v>0</v>
      </c>
      <c r="BE249" s="11"/>
      <c r="BF249" s="10"/>
      <c r="BG249" s="10"/>
      <c r="BH249" s="10"/>
      <c r="BI249" s="10"/>
      <c r="BJ249" s="10"/>
      <c r="BK249" s="10"/>
      <c r="BL249" s="10"/>
      <c r="BM249" s="10" t="s">
        <v>0</v>
      </c>
      <c r="BN249" s="9"/>
      <c r="BP249" s="11"/>
      <c r="BQ249" s="10"/>
      <c r="BR249" s="10"/>
      <c r="BS249" s="10"/>
      <c r="BT249" s="10"/>
      <c r="BU249" s="10"/>
      <c r="BV249" s="10"/>
      <c r="BW249" s="10"/>
      <c r="BX249" s="10" t="s">
        <v>0</v>
      </c>
      <c r="BY249" s="9"/>
      <c r="CA249" s="11"/>
      <c r="CB249" s="10" t="s">
        <v>0</v>
      </c>
      <c r="CC249" s="10"/>
      <c r="CD249" s="10"/>
      <c r="CE249" s="10"/>
      <c r="CF249" s="10"/>
      <c r="CG249" s="10"/>
      <c r="CH249" s="10"/>
      <c r="CI249" s="10" t="s">
        <v>0</v>
      </c>
      <c r="CJ249" s="9"/>
    </row>
    <row r="250" spans="2:88" ht="15.75" thickBot="1" x14ac:dyDescent="0.3">
      <c r="B250" s="11"/>
      <c r="C250" s="27" t="s">
        <v>8</v>
      </c>
      <c r="D250" s="19" t="s">
        <v>7</v>
      </c>
      <c r="E250" s="18" t="s">
        <v>6</v>
      </c>
      <c r="F250" s="199" t="s">
        <v>31</v>
      </c>
      <c r="G250" s="17" t="s">
        <v>5</v>
      </c>
      <c r="H250" s="16" t="s">
        <v>4</v>
      </c>
      <c r="I250" s="14" t="s">
        <v>3</v>
      </c>
      <c r="J250" s="10"/>
      <c r="K250" s="228" t="s">
        <v>145</v>
      </c>
      <c r="L250" s="233"/>
      <c r="M250" s="11"/>
      <c r="N250" s="21" t="s">
        <v>9</v>
      </c>
      <c r="O250" s="19" t="s">
        <v>7</v>
      </c>
      <c r="P250" s="18" t="s">
        <v>6</v>
      </c>
      <c r="Q250" s="199" t="s">
        <v>31</v>
      </c>
      <c r="R250" s="17" t="s">
        <v>5</v>
      </c>
      <c r="S250" s="16" t="s">
        <v>4</v>
      </c>
      <c r="T250" s="14" t="s">
        <v>3</v>
      </c>
      <c r="U250" s="10"/>
      <c r="V250" s="228" t="s">
        <v>142</v>
      </c>
      <c r="X250" s="11"/>
      <c r="Y250" s="21" t="s">
        <v>9</v>
      </c>
      <c r="Z250" s="27" t="s">
        <v>8</v>
      </c>
      <c r="AA250" s="18" t="s">
        <v>6</v>
      </c>
      <c r="AB250" s="199" t="s">
        <v>31</v>
      </c>
      <c r="AC250" s="17" t="s">
        <v>5</v>
      </c>
      <c r="AD250" s="16" t="s">
        <v>4</v>
      </c>
      <c r="AE250" s="14" t="s">
        <v>3</v>
      </c>
      <c r="AF250" s="10"/>
      <c r="AG250" s="228" t="s">
        <v>151</v>
      </c>
      <c r="AI250" s="11"/>
      <c r="AJ250" s="21" t="s">
        <v>9</v>
      </c>
      <c r="AK250" s="27" t="s">
        <v>8</v>
      </c>
      <c r="AL250" s="19" t="s">
        <v>7</v>
      </c>
      <c r="AM250" s="199" t="s">
        <v>31</v>
      </c>
      <c r="AN250" s="17" t="s">
        <v>5</v>
      </c>
      <c r="AO250" s="16" t="s">
        <v>4</v>
      </c>
      <c r="AP250" s="14" t="s">
        <v>3</v>
      </c>
      <c r="AQ250" s="10"/>
      <c r="AR250" s="228" t="s">
        <v>144</v>
      </c>
      <c r="AS250" s="10" t="s">
        <v>0</v>
      </c>
      <c r="AT250" s="11"/>
      <c r="AU250" s="21" t="s">
        <v>9</v>
      </c>
      <c r="AV250" s="27" t="s">
        <v>8</v>
      </c>
      <c r="AW250" s="19" t="s">
        <v>7</v>
      </c>
      <c r="AX250" s="18" t="s">
        <v>6</v>
      </c>
      <c r="AY250" s="17" t="s">
        <v>5</v>
      </c>
      <c r="AZ250" s="16" t="s">
        <v>4</v>
      </c>
      <c r="BA250" s="14" t="s">
        <v>3</v>
      </c>
      <c r="BB250" s="10"/>
      <c r="BC250" s="228" t="s">
        <v>142</v>
      </c>
      <c r="BE250" s="11"/>
      <c r="BF250" s="21" t="s">
        <v>9</v>
      </c>
      <c r="BG250" s="27" t="s">
        <v>8</v>
      </c>
      <c r="BH250" s="19" t="s">
        <v>7</v>
      </c>
      <c r="BI250" s="18" t="s">
        <v>6</v>
      </c>
      <c r="BJ250" s="199" t="s">
        <v>31</v>
      </c>
      <c r="BK250" s="16" t="s">
        <v>4</v>
      </c>
      <c r="BL250" s="14" t="s">
        <v>3</v>
      </c>
      <c r="BM250" s="10"/>
      <c r="BN250" s="228" t="s">
        <v>151</v>
      </c>
      <c r="BP250" s="11"/>
      <c r="BQ250" s="21" t="s">
        <v>9</v>
      </c>
      <c r="BR250" s="27" t="s">
        <v>8</v>
      </c>
      <c r="BS250" s="19" t="s">
        <v>7</v>
      </c>
      <c r="BT250" s="18" t="s">
        <v>6</v>
      </c>
      <c r="BU250" s="199" t="s">
        <v>31</v>
      </c>
      <c r="BV250" s="17" t="s">
        <v>5</v>
      </c>
      <c r="BW250" s="14" t="s">
        <v>3</v>
      </c>
      <c r="BX250" s="10"/>
      <c r="BY250" s="228" t="s">
        <v>148</v>
      </c>
      <c r="CA250" s="11"/>
      <c r="CB250" s="21" t="s">
        <v>9</v>
      </c>
      <c r="CC250" s="27" t="s">
        <v>8</v>
      </c>
      <c r="CD250" s="19" t="s">
        <v>7</v>
      </c>
      <c r="CE250" s="18" t="s">
        <v>6</v>
      </c>
      <c r="CF250" s="17" t="s">
        <v>5</v>
      </c>
      <c r="CG250" s="16" t="s">
        <v>4</v>
      </c>
      <c r="CH250" s="199" t="s">
        <v>31</v>
      </c>
      <c r="CI250" s="10"/>
      <c r="CJ250" s="228" t="s">
        <v>148</v>
      </c>
    </row>
    <row r="251" spans="2:88" ht="15.75" thickBot="1" x14ac:dyDescent="0.3">
      <c r="B251" s="22" t="s">
        <v>221</v>
      </c>
      <c r="C251" s="146" t="s">
        <v>9</v>
      </c>
      <c r="D251" s="146" t="s">
        <v>9</v>
      </c>
      <c r="E251" s="146" t="s">
        <v>9</v>
      </c>
      <c r="F251" s="146" t="s">
        <v>9</v>
      </c>
      <c r="G251" s="146" t="s">
        <v>9</v>
      </c>
      <c r="H251" s="146" t="s">
        <v>9</v>
      </c>
      <c r="I251" s="146" t="s">
        <v>9</v>
      </c>
      <c r="J251" s="10"/>
      <c r="K251" s="234" t="s">
        <v>9</v>
      </c>
      <c r="M251" s="22" t="s">
        <v>221</v>
      </c>
      <c r="N251" s="145" t="s">
        <v>8</v>
      </c>
      <c r="O251" s="145" t="s">
        <v>8</v>
      </c>
      <c r="P251" s="145" t="s">
        <v>8</v>
      </c>
      <c r="Q251" s="145" t="s">
        <v>8</v>
      </c>
      <c r="R251" s="145" t="s">
        <v>8</v>
      </c>
      <c r="S251" s="145" t="s">
        <v>8</v>
      </c>
      <c r="T251" s="145" t="s">
        <v>8</v>
      </c>
      <c r="U251" s="10"/>
      <c r="V251" s="145" t="s">
        <v>8</v>
      </c>
      <c r="X251" s="22" t="s">
        <v>221</v>
      </c>
      <c r="Y251" s="149" t="s">
        <v>7</v>
      </c>
      <c r="Z251" s="149" t="s">
        <v>7</v>
      </c>
      <c r="AA251" s="149" t="s">
        <v>7</v>
      </c>
      <c r="AB251" s="149" t="s">
        <v>7</v>
      </c>
      <c r="AC251" s="149" t="s">
        <v>7</v>
      </c>
      <c r="AD251" s="149" t="s">
        <v>7</v>
      </c>
      <c r="AE251" s="144" t="s">
        <v>7</v>
      </c>
      <c r="AF251" s="10"/>
      <c r="AG251" s="144" t="s">
        <v>7</v>
      </c>
      <c r="AI251" s="22" t="s">
        <v>221</v>
      </c>
      <c r="AJ251" s="195" t="s">
        <v>6</v>
      </c>
      <c r="AK251" s="195" t="s">
        <v>6</v>
      </c>
      <c r="AL251" s="195" t="s">
        <v>6</v>
      </c>
      <c r="AM251" s="195" t="s">
        <v>6</v>
      </c>
      <c r="AN251" s="195" t="s">
        <v>6</v>
      </c>
      <c r="AO251" s="195" t="s">
        <v>6</v>
      </c>
      <c r="AP251" s="195" t="s">
        <v>6</v>
      </c>
      <c r="AQ251" s="10"/>
      <c r="AR251" s="195" t="s">
        <v>6</v>
      </c>
      <c r="AT251" s="22" t="s">
        <v>221</v>
      </c>
      <c r="AU251" s="197" t="s">
        <v>31</v>
      </c>
      <c r="AV251" s="197" t="s">
        <v>31</v>
      </c>
      <c r="AW251" s="197" t="s">
        <v>31</v>
      </c>
      <c r="AX251" s="197" t="s">
        <v>31</v>
      </c>
      <c r="AY251" s="197" t="s">
        <v>31</v>
      </c>
      <c r="AZ251" s="197" t="s">
        <v>31</v>
      </c>
      <c r="BA251" s="197" t="s">
        <v>31</v>
      </c>
      <c r="BB251" s="10"/>
      <c r="BC251" s="197" t="s">
        <v>31</v>
      </c>
      <c r="BE251" s="22" t="s">
        <v>221</v>
      </c>
      <c r="BF251" s="155" t="s">
        <v>134</v>
      </c>
      <c r="BG251" s="155" t="s">
        <v>134</v>
      </c>
      <c r="BH251" s="155" t="s">
        <v>134</v>
      </c>
      <c r="BI251" s="155" t="s">
        <v>134</v>
      </c>
      <c r="BJ251" s="155" t="s">
        <v>134</v>
      </c>
      <c r="BK251" s="155" t="s">
        <v>134</v>
      </c>
      <c r="BL251" s="155" t="s">
        <v>134</v>
      </c>
      <c r="BM251" s="10"/>
      <c r="BN251" s="155" t="s">
        <v>134</v>
      </c>
      <c r="BP251" s="22" t="s">
        <v>221</v>
      </c>
      <c r="BQ251" s="150" t="s">
        <v>4</v>
      </c>
      <c r="BR251" s="150" t="s">
        <v>4</v>
      </c>
      <c r="BS251" s="150" t="s">
        <v>4</v>
      </c>
      <c r="BT251" s="150" t="s">
        <v>4</v>
      </c>
      <c r="BU251" s="150" t="s">
        <v>4</v>
      </c>
      <c r="BV251" s="150" t="s">
        <v>4</v>
      </c>
      <c r="BW251" s="150" t="s">
        <v>4</v>
      </c>
      <c r="BX251" s="10"/>
      <c r="BY251" s="150" t="s">
        <v>4</v>
      </c>
      <c r="CA251" s="22" t="s">
        <v>221</v>
      </c>
      <c r="CB251" s="177" t="s">
        <v>3</v>
      </c>
      <c r="CC251" s="177" t="s">
        <v>3</v>
      </c>
      <c r="CD251" s="177" t="s">
        <v>3</v>
      </c>
      <c r="CE251" s="177" t="s">
        <v>3</v>
      </c>
      <c r="CF251" s="177" t="s">
        <v>3</v>
      </c>
      <c r="CG251" s="177" t="s">
        <v>3</v>
      </c>
      <c r="CH251" s="177" t="s">
        <v>3</v>
      </c>
      <c r="CI251" s="10"/>
      <c r="CJ251" s="177" t="s">
        <v>3</v>
      </c>
    </row>
    <row r="252" spans="2:88" ht="15.75" thickBot="1" x14ac:dyDescent="0.3">
      <c r="B252" s="11"/>
      <c r="C252" s="143">
        <v>14</v>
      </c>
      <c r="D252" s="231">
        <v>34</v>
      </c>
      <c r="E252" s="231">
        <v>0</v>
      </c>
      <c r="F252" s="231">
        <v>13</v>
      </c>
      <c r="G252" s="143">
        <v>13</v>
      </c>
      <c r="H252" s="231">
        <v>2</v>
      </c>
      <c r="I252" s="143">
        <v>17</v>
      </c>
      <c r="J252" s="12">
        <v>-69</v>
      </c>
      <c r="K252" s="178">
        <v>5</v>
      </c>
      <c r="L252" t="s">
        <v>0</v>
      </c>
      <c r="M252" s="11"/>
      <c r="N252" s="231">
        <v>14</v>
      </c>
      <c r="O252" s="231">
        <v>35</v>
      </c>
      <c r="P252" s="231">
        <v>14</v>
      </c>
      <c r="Q252" s="231">
        <v>29</v>
      </c>
      <c r="R252" s="143">
        <v>15</v>
      </c>
      <c r="S252" s="231">
        <v>28</v>
      </c>
      <c r="T252" s="231">
        <v>1</v>
      </c>
      <c r="U252" s="240">
        <v>-59</v>
      </c>
      <c r="V252" s="231">
        <v>106</v>
      </c>
      <c r="W252" t="s">
        <v>0</v>
      </c>
      <c r="X252" s="11"/>
      <c r="Y252" s="143">
        <v>34</v>
      </c>
      <c r="Z252" s="143">
        <v>35</v>
      </c>
      <c r="AA252" s="143">
        <v>32</v>
      </c>
      <c r="AB252" s="143">
        <v>20</v>
      </c>
      <c r="AC252" s="143">
        <v>92</v>
      </c>
      <c r="AD252" s="143">
        <v>48</v>
      </c>
      <c r="AE252" s="143">
        <v>68</v>
      </c>
      <c r="AF252" s="240">
        <v>368</v>
      </c>
      <c r="AG252" s="143">
        <v>329</v>
      </c>
      <c r="AH252" t="s">
        <v>0</v>
      </c>
      <c r="AI252" s="11"/>
      <c r="AJ252" s="143">
        <v>0</v>
      </c>
      <c r="AK252" s="143">
        <v>14</v>
      </c>
      <c r="AL252" s="231">
        <v>32</v>
      </c>
      <c r="AM252" s="231">
        <v>12</v>
      </c>
      <c r="AN252" s="143">
        <v>14</v>
      </c>
      <c r="AO252" s="231">
        <v>2</v>
      </c>
      <c r="AP252" s="143">
        <v>9</v>
      </c>
      <c r="AQ252" s="240">
        <v>-53</v>
      </c>
      <c r="AR252" s="231">
        <v>9</v>
      </c>
      <c r="AS252" t="s">
        <v>0</v>
      </c>
      <c r="AT252" s="11"/>
      <c r="AU252" s="143">
        <v>13</v>
      </c>
      <c r="AV252" s="143">
        <v>29</v>
      </c>
      <c r="AW252" s="231">
        <v>20</v>
      </c>
      <c r="AX252" s="143">
        <v>12</v>
      </c>
      <c r="AY252" s="143">
        <v>23</v>
      </c>
      <c r="AZ252" s="143">
        <v>6</v>
      </c>
      <c r="BA252" s="143">
        <v>18</v>
      </c>
      <c r="BB252" s="240">
        <v>-401</v>
      </c>
      <c r="BC252" s="143">
        <v>81</v>
      </c>
      <c r="BD252" t="s">
        <v>0</v>
      </c>
      <c r="BE252" s="11"/>
      <c r="BF252" s="231">
        <v>13</v>
      </c>
      <c r="BG252" s="231">
        <v>15</v>
      </c>
      <c r="BH252" s="231">
        <v>92</v>
      </c>
      <c r="BI252" s="231">
        <v>14</v>
      </c>
      <c r="BJ252" s="231">
        <v>23</v>
      </c>
      <c r="BK252" s="231">
        <v>27</v>
      </c>
      <c r="BL252" s="231">
        <v>9</v>
      </c>
      <c r="BM252" s="240">
        <v>17</v>
      </c>
      <c r="BN252" s="231">
        <v>193</v>
      </c>
      <c r="BO252" t="s">
        <v>0</v>
      </c>
      <c r="BP252" s="11"/>
      <c r="BQ252" s="143">
        <v>2</v>
      </c>
      <c r="BR252" s="143">
        <v>28</v>
      </c>
      <c r="BS252" s="231">
        <v>48</v>
      </c>
      <c r="BT252" s="143">
        <v>2</v>
      </c>
      <c r="BU252" s="231">
        <v>6</v>
      </c>
      <c r="BV252" s="143">
        <v>27</v>
      </c>
      <c r="BW252" s="143">
        <v>13</v>
      </c>
      <c r="BX252" s="240">
        <v>360</v>
      </c>
      <c r="BY252" s="143">
        <v>18</v>
      </c>
      <c r="BZ252" t="s">
        <v>0</v>
      </c>
      <c r="CA252" s="11"/>
      <c r="CB252" s="231">
        <v>17</v>
      </c>
      <c r="CC252" s="143">
        <v>1</v>
      </c>
      <c r="CD252" s="231">
        <v>68</v>
      </c>
      <c r="CE252" s="231">
        <v>9</v>
      </c>
      <c r="CF252" s="143">
        <v>9</v>
      </c>
      <c r="CG252" s="231">
        <v>13</v>
      </c>
      <c r="CH252" s="231">
        <v>18</v>
      </c>
      <c r="CI252" s="240">
        <v>-163</v>
      </c>
      <c r="CJ252" s="231">
        <v>115</v>
      </c>
    </row>
    <row r="253" spans="2:88" ht="15.75" thickBot="1" x14ac:dyDescent="0.3">
      <c r="B253" s="11"/>
      <c r="C253" s="2"/>
      <c r="D253" s="2"/>
      <c r="E253" s="2"/>
      <c r="F253" s="2"/>
      <c r="G253" s="2"/>
      <c r="H253" s="2"/>
      <c r="I253" s="2"/>
      <c r="J253" s="10" t="s">
        <v>0</v>
      </c>
      <c r="K253" s="235"/>
      <c r="L253" s="232" t="s">
        <v>0</v>
      </c>
      <c r="M253" s="11"/>
      <c r="N253" s="10"/>
      <c r="O253" s="10"/>
      <c r="P253" s="10"/>
      <c r="Q253" s="10"/>
      <c r="R253" s="10"/>
      <c r="S253" s="10"/>
      <c r="T253" s="10"/>
      <c r="U253" s="10"/>
      <c r="V253" s="9"/>
      <c r="X253" s="11"/>
      <c r="Y253" s="10"/>
      <c r="Z253" s="10"/>
      <c r="AA253" s="10"/>
      <c r="AB253" s="10"/>
      <c r="AC253" s="10"/>
      <c r="AD253" s="10"/>
      <c r="AE253" s="10"/>
      <c r="AF253" s="10"/>
      <c r="AG253" s="9"/>
      <c r="AI253" s="11"/>
      <c r="AJ253" s="10"/>
      <c r="AK253" s="10"/>
      <c r="AL253" s="10"/>
      <c r="AM253" s="10"/>
      <c r="AN253" s="10"/>
      <c r="AO253" s="10"/>
      <c r="AP253" s="10"/>
      <c r="AQ253" s="10"/>
      <c r="AR253" s="9"/>
      <c r="AT253" s="11"/>
      <c r="AU253" s="10"/>
      <c r="AV253" s="10"/>
      <c r="AW253" s="10"/>
      <c r="AX253" s="10"/>
      <c r="AY253" s="10"/>
      <c r="AZ253" s="10"/>
      <c r="BA253" s="10"/>
      <c r="BB253" s="10"/>
      <c r="BC253" s="9"/>
      <c r="BE253" s="11"/>
      <c r="BF253" s="10"/>
      <c r="BG253" s="10"/>
      <c r="BH253" s="10"/>
      <c r="BI253" s="10"/>
      <c r="BJ253" s="10"/>
      <c r="BK253" s="10"/>
      <c r="BL253" s="10"/>
      <c r="BM253" s="10"/>
      <c r="BN253" s="9"/>
      <c r="BP253" s="11"/>
      <c r="BQ253" s="10"/>
      <c r="BR253" s="10"/>
      <c r="BS253" s="10"/>
      <c r="BT253" s="10"/>
      <c r="BU253" s="10"/>
      <c r="BV253" s="10"/>
      <c r="BW253" s="10"/>
      <c r="BX253" s="10"/>
      <c r="BY253" s="9"/>
      <c r="CA253" s="11"/>
      <c r="CB253" s="10"/>
      <c r="CC253" s="10"/>
      <c r="CD253" s="10"/>
      <c r="CE253" s="10"/>
      <c r="CF253" s="10"/>
      <c r="CG253" s="10"/>
      <c r="CH253" s="10"/>
      <c r="CI253" s="10"/>
      <c r="CJ253" s="9"/>
    </row>
    <row r="254" spans="2:88" ht="15.75" thickBot="1" x14ac:dyDescent="0.3">
      <c r="B254" s="11"/>
      <c r="C254" s="27" t="s">
        <v>8</v>
      </c>
      <c r="D254" s="19" t="s">
        <v>7</v>
      </c>
      <c r="E254" s="18" t="s">
        <v>6</v>
      </c>
      <c r="F254" s="199" t="s">
        <v>31</v>
      </c>
      <c r="G254" s="17" t="s">
        <v>5</v>
      </c>
      <c r="H254" s="16" t="s">
        <v>4</v>
      </c>
      <c r="I254" s="14" t="s">
        <v>3</v>
      </c>
      <c r="J254" s="10"/>
      <c r="K254" s="228" t="s">
        <v>148</v>
      </c>
      <c r="M254" s="11"/>
      <c r="N254" s="21" t="s">
        <v>9</v>
      </c>
      <c r="O254" s="19" t="s">
        <v>7</v>
      </c>
      <c r="P254" s="18" t="s">
        <v>6</v>
      </c>
      <c r="Q254" s="199" t="s">
        <v>31</v>
      </c>
      <c r="R254" s="17" t="s">
        <v>5</v>
      </c>
      <c r="S254" s="16" t="s">
        <v>4</v>
      </c>
      <c r="T254" s="14" t="s">
        <v>3</v>
      </c>
      <c r="U254" s="10"/>
      <c r="V254" s="228" t="s">
        <v>142</v>
      </c>
      <c r="X254" s="11"/>
      <c r="Y254" s="21" t="s">
        <v>9</v>
      </c>
      <c r="Z254" s="27" t="s">
        <v>8</v>
      </c>
      <c r="AA254" s="18" t="s">
        <v>6</v>
      </c>
      <c r="AB254" s="199" t="s">
        <v>31</v>
      </c>
      <c r="AC254" s="17" t="s">
        <v>5</v>
      </c>
      <c r="AD254" s="16" t="s">
        <v>4</v>
      </c>
      <c r="AE254" s="14" t="s">
        <v>3</v>
      </c>
      <c r="AF254" s="10"/>
      <c r="AG254" s="228" t="s">
        <v>151</v>
      </c>
      <c r="AI254" s="11"/>
      <c r="AJ254" s="21" t="s">
        <v>9</v>
      </c>
      <c r="AK254" s="27" t="s">
        <v>8</v>
      </c>
      <c r="AL254" s="19" t="s">
        <v>7</v>
      </c>
      <c r="AM254" s="199" t="s">
        <v>31</v>
      </c>
      <c r="AN254" s="17" t="s">
        <v>5</v>
      </c>
      <c r="AO254" s="16" t="s">
        <v>4</v>
      </c>
      <c r="AP254" s="14" t="s">
        <v>3</v>
      </c>
      <c r="AQ254" s="10"/>
      <c r="AR254" s="228" t="s">
        <v>144</v>
      </c>
      <c r="AT254" s="11"/>
      <c r="AU254" s="21" t="s">
        <v>9</v>
      </c>
      <c r="AV254" s="27" t="s">
        <v>8</v>
      </c>
      <c r="AW254" s="19" t="s">
        <v>7</v>
      </c>
      <c r="AX254" s="18" t="s">
        <v>6</v>
      </c>
      <c r="AY254" s="17" t="s">
        <v>5</v>
      </c>
      <c r="AZ254" s="16" t="s">
        <v>4</v>
      </c>
      <c r="BA254" s="14" t="s">
        <v>3</v>
      </c>
      <c r="BB254" s="10"/>
      <c r="BC254" s="228" t="s">
        <v>142</v>
      </c>
      <c r="BE254" s="11"/>
      <c r="BF254" s="21" t="s">
        <v>9</v>
      </c>
      <c r="BG254" s="27" t="s">
        <v>8</v>
      </c>
      <c r="BH254" s="19" t="s">
        <v>7</v>
      </c>
      <c r="BI254" s="18" t="s">
        <v>6</v>
      </c>
      <c r="BJ254" s="199" t="s">
        <v>31</v>
      </c>
      <c r="BK254" s="16" t="s">
        <v>4</v>
      </c>
      <c r="BL254" s="14" t="s">
        <v>3</v>
      </c>
      <c r="BM254" s="10"/>
      <c r="BN254" s="228" t="s">
        <v>151</v>
      </c>
      <c r="BP254" s="11"/>
      <c r="BQ254" s="21" t="s">
        <v>9</v>
      </c>
      <c r="BR254" s="27" t="s">
        <v>8</v>
      </c>
      <c r="BS254" s="19" t="s">
        <v>7</v>
      </c>
      <c r="BT254" s="18" t="s">
        <v>6</v>
      </c>
      <c r="BU254" s="199" t="s">
        <v>31</v>
      </c>
      <c r="BV254" s="17" t="s">
        <v>5</v>
      </c>
      <c r="BW254" s="14" t="s">
        <v>3</v>
      </c>
      <c r="BX254" s="10"/>
      <c r="BY254" s="228" t="s">
        <v>148</v>
      </c>
      <c r="CA254" s="11"/>
      <c r="CB254" s="21" t="s">
        <v>9</v>
      </c>
      <c r="CC254" s="27" t="s">
        <v>8</v>
      </c>
      <c r="CD254" s="19" t="s">
        <v>7</v>
      </c>
      <c r="CE254" s="18" t="s">
        <v>6</v>
      </c>
      <c r="CF254" s="17" t="s">
        <v>5</v>
      </c>
      <c r="CG254" s="16" t="s">
        <v>4</v>
      </c>
      <c r="CH254" s="199" t="s">
        <v>31</v>
      </c>
      <c r="CI254" s="10"/>
      <c r="CJ254" s="228" t="s">
        <v>145</v>
      </c>
    </row>
    <row r="255" spans="2:88" ht="15.75" thickBot="1" x14ac:dyDescent="0.3">
      <c r="B255" s="22" t="s">
        <v>222</v>
      </c>
      <c r="C255" s="146" t="s">
        <v>9</v>
      </c>
      <c r="D255" s="146" t="s">
        <v>9</v>
      </c>
      <c r="E255" s="146" t="s">
        <v>9</v>
      </c>
      <c r="F255" s="146" t="s">
        <v>9</v>
      </c>
      <c r="G255" s="146" t="s">
        <v>9</v>
      </c>
      <c r="H255" s="146" t="s">
        <v>9</v>
      </c>
      <c r="I255" s="146" t="s">
        <v>9</v>
      </c>
      <c r="J255" s="10"/>
      <c r="K255" s="234" t="s">
        <v>9</v>
      </c>
      <c r="M255" s="22" t="s">
        <v>222</v>
      </c>
      <c r="N255" s="145" t="s">
        <v>8</v>
      </c>
      <c r="O255" s="145" t="s">
        <v>8</v>
      </c>
      <c r="P255" s="145" t="s">
        <v>8</v>
      </c>
      <c r="Q255" s="145" t="s">
        <v>8</v>
      </c>
      <c r="R255" s="145" t="s">
        <v>8</v>
      </c>
      <c r="S255" s="145" t="s">
        <v>8</v>
      </c>
      <c r="T255" s="145" t="s">
        <v>8</v>
      </c>
      <c r="U255" s="10"/>
      <c r="V255" s="145" t="s">
        <v>8</v>
      </c>
      <c r="X255" s="22" t="s">
        <v>222</v>
      </c>
      <c r="Y255" s="149" t="s">
        <v>7</v>
      </c>
      <c r="Z255" s="149" t="s">
        <v>7</v>
      </c>
      <c r="AA255" s="149" t="s">
        <v>7</v>
      </c>
      <c r="AB255" s="149" t="s">
        <v>7</v>
      </c>
      <c r="AC255" s="149" t="s">
        <v>7</v>
      </c>
      <c r="AD255" s="149" t="s">
        <v>7</v>
      </c>
      <c r="AE255" s="144" t="s">
        <v>7</v>
      </c>
      <c r="AF255" s="10"/>
      <c r="AG255" s="144" t="s">
        <v>7</v>
      </c>
      <c r="AH255" t="s">
        <v>0</v>
      </c>
      <c r="AI255" s="22" t="s">
        <v>222</v>
      </c>
      <c r="AJ255" s="195" t="s">
        <v>6</v>
      </c>
      <c r="AK255" s="195" t="s">
        <v>6</v>
      </c>
      <c r="AL255" s="195" t="s">
        <v>6</v>
      </c>
      <c r="AM255" s="195" t="s">
        <v>6</v>
      </c>
      <c r="AN255" s="195" t="s">
        <v>6</v>
      </c>
      <c r="AO255" s="195" t="s">
        <v>6</v>
      </c>
      <c r="AP255" s="195" t="s">
        <v>6</v>
      </c>
      <c r="AQ255" s="10"/>
      <c r="AR255" s="195" t="s">
        <v>6</v>
      </c>
      <c r="AT255" s="22" t="s">
        <v>222</v>
      </c>
      <c r="AU255" s="197" t="s">
        <v>31</v>
      </c>
      <c r="AV255" s="197" t="s">
        <v>31</v>
      </c>
      <c r="AW255" s="197" t="s">
        <v>31</v>
      </c>
      <c r="AX255" s="197" t="s">
        <v>31</v>
      </c>
      <c r="AY255" s="197" t="s">
        <v>31</v>
      </c>
      <c r="AZ255" s="197" t="s">
        <v>31</v>
      </c>
      <c r="BA255" s="197" t="s">
        <v>31</v>
      </c>
      <c r="BB255" s="10"/>
      <c r="BC255" s="197" t="s">
        <v>31</v>
      </c>
      <c r="BE255" s="22" t="s">
        <v>222</v>
      </c>
      <c r="BF255" s="155" t="s">
        <v>134</v>
      </c>
      <c r="BG255" s="155" t="s">
        <v>134</v>
      </c>
      <c r="BH255" s="155" t="s">
        <v>134</v>
      </c>
      <c r="BI255" s="155" t="s">
        <v>134</v>
      </c>
      <c r="BJ255" s="155" t="s">
        <v>134</v>
      </c>
      <c r="BK255" s="155" t="s">
        <v>134</v>
      </c>
      <c r="BL255" s="155" t="s">
        <v>134</v>
      </c>
      <c r="BM255" s="10"/>
      <c r="BN255" s="155" t="s">
        <v>134</v>
      </c>
      <c r="BP255" s="22" t="s">
        <v>222</v>
      </c>
      <c r="BQ255" s="150" t="s">
        <v>4</v>
      </c>
      <c r="BR255" s="150" t="s">
        <v>4</v>
      </c>
      <c r="BS255" s="150" t="s">
        <v>4</v>
      </c>
      <c r="BT255" s="150" t="s">
        <v>4</v>
      </c>
      <c r="BU255" s="150" t="s">
        <v>4</v>
      </c>
      <c r="BV255" s="150" t="s">
        <v>4</v>
      </c>
      <c r="BW255" s="150" t="s">
        <v>4</v>
      </c>
      <c r="BX255" s="10"/>
      <c r="BY255" s="150" t="s">
        <v>4</v>
      </c>
      <c r="CA255" s="22" t="s">
        <v>222</v>
      </c>
      <c r="CB255" s="177" t="s">
        <v>3</v>
      </c>
      <c r="CC255" s="177" t="s">
        <v>3</v>
      </c>
      <c r="CD255" s="177" t="s">
        <v>3</v>
      </c>
      <c r="CE255" s="177" t="s">
        <v>3</v>
      </c>
      <c r="CF255" s="177" t="s">
        <v>3</v>
      </c>
      <c r="CG255" s="177" t="s">
        <v>3</v>
      </c>
      <c r="CH255" s="177" t="s">
        <v>3</v>
      </c>
      <c r="CI255" s="10"/>
      <c r="CJ255" s="177" t="s">
        <v>3</v>
      </c>
    </row>
    <row r="256" spans="2:88" ht="15.75" thickBot="1" x14ac:dyDescent="0.3">
      <c r="B256" s="11"/>
      <c r="C256" s="143">
        <v>25</v>
      </c>
      <c r="D256" s="231">
        <v>26</v>
      </c>
      <c r="E256" s="143">
        <v>8</v>
      </c>
      <c r="F256" s="231">
        <v>13</v>
      </c>
      <c r="G256" s="143">
        <v>24</v>
      </c>
      <c r="H256" s="143">
        <v>13</v>
      </c>
      <c r="I256" s="143">
        <v>27</v>
      </c>
      <c r="J256" s="240">
        <v>-292</v>
      </c>
      <c r="K256" s="237">
        <v>58</v>
      </c>
      <c r="L256" t="s">
        <v>0</v>
      </c>
      <c r="M256" s="11"/>
      <c r="N256" s="231">
        <v>25</v>
      </c>
      <c r="O256" s="231">
        <v>38</v>
      </c>
      <c r="P256" s="231">
        <v>15</v>
      </c>
      <c r="Q256" s="231">
        <v>41</v>
      </c>
      <c r="R256" s="143">
        <v>26</v>
      </c>
      <c r="S256" s="231">
        <v>2</v>
      </c>
      <c r="T256" s="231">
        <v>5</v>
      </c>
      <c r="U256" s="240">
        <v>-7</v>
      </c>
      <c r="V256" s="231">
        <v>100</v>
      </c>
      <c r="W256" t="s">
        <v>0</v>
      </c>
      <c r="X256" s="11"/>
      <c r="Y256" s="143">
        <v>26</v>
      </c>
      <c r="Z256" s="143">
        <v>38</v>
      </c>
      <c r="AA256" s="143">
        <v>35</v>
      </c>
      <c r="AB256" s="143">
        <v>11</v>
      </c>
      <c r="AC256" s="143">
        <v>111</v>
      </c>
      <c r="AD256" s="143">
        <v>85</v>
      </c>
      <c r="AE256" s="143">
        <v>68</v>
      </c>
      <c r="AF256" s="240">
        <v>-724</v>
      </c>
      <c r="AG256" s="143">
        <v>374</v>
      </c>
      <c r="AH256" t="s">
        <v>0</v>
      </c>
      <c r="AI256" s="11"/>
      <c r="AJ256" s="231">
        <v>8</v>
      </c>
      <c r="AK256" s="143">
        <v>15</v>
      </c>
      <c r="AL256" s="231">
        <v>35</v>
      </c>
      <c r="AM256" s="231">
        <v>23</v>
      </c>
      <c r="AN256" s="143">
        <v>18</v>
      </c>
      <c r="AO256" s="143">
        <v>8</v>
      </c>
      <c r="AP256" s="143">
        <v>7</v>
      </c>
      <c r="AQ256" s="240">
        <v>208</v>
      </c>
      <c r="AR256" s="231">
        <v>18</v>
      </c>
      <c r="AS256" t="s">
        <v>0</v>
      </c>
      <c r="AT256" s="11"/>
      <c r="AU256" s="143">
        <v>13</v>
      </c>
      <c r="AV256" s="143">
        <v>41</v>
      </c>
      <c r="AW256" s="231">
        <v>11</v>
      </c>
      <c r="AX256" s="143">
        <v>23</v>
      </c>
      <c r="AY256" s="143">
        <v>35</v>
      </c>
      <c r="AZ256" s="143">
        <v>22</v>
      </c>
      <c r="BA256" s="143">
        <v>24</v>
      </c>
      <c r="BB256" s="240">
        <v>-165</v>
      </c>
      <c r="BC256" s="143">
        <v>147</v>
      </c>
      <c r="BD256" t="s">
        <v>0</v>
      </c>
      <c r="BE256" s="11"/>
      <c r="BF256" s="231">
        <v>24</v>
      </c>
      <c r="BG256" s="231">
        <v>26</v>
      </c>
      <c r="BH256" s="231">
        <v>111</v>
      </c>
      <c r="BI256" s="231">
        <v>18</v>
      </c>
      <c r="BJ256" s="231">
        <v>35</v>
      </c>
      <c r="BK256" s="231">
        <v>17</v>
      </c>
      <c r="BL256" s="231">
        <v>16</v>
      </c>
      <c r="BM256" s="240">
        <v>422</v>
      </c>
      <c r="BN256" s="231">
        <v>245</v>
      </c>
      <c r="BO256" t="s">
        <v>0</v>
      </c>
      <c r="BP256" s="11"/>
      <c r="BQ256" s="231">
        <v>13</v>
      </c>
      <c r="BR256" s="143">
        <v>2</v>
      </c>
      <c r="BS256" s="231">
        <v>85</v>
      </c>
      <c r="BT256" s="231">
        <v>8</v>
      </c>
      <c r="BU256" s="231">
        <v>22</v>
      </c>
      <c r="BV256" s="143">
        <v>17</v>
      </c>
      <c r="BW256" s="231">
        <v>2</v>
      </c>
      <c r="BX256" s="240">
        <v>609</v>
      </c>
      <c r="BY256" s="231">
        <v>111</v>
      </c>
      <c r="BZ256" t="s">
        <v>0</v>
      </c>
      <c r="CA256" s="11"/>
      <c r="CB256" s="231">
        <v>27</v>
      </c>
      <c r="CC256" s="143">
        <v>5</v>
      </c>
      <c r="CD256" s="231">
        <v>68</v>
      </c>
      <c r="CE256" s="231">
        <v>7</v>
      </c>
      <c r="CF256" s="143">
        <v>16</v>
      </c>
      <c r="CG256" s="143">
        <v>2</v>
      </c>
      <c r="CH256" s="231">
        <v>24</v>
      </c>
      <c r="CI256" s="240">
        <v>-51</v>
      </c>
      <c r="CJ256" s="231">
        <v>103</v>
      </c>
    </row>
    <row r="257" spans="2:88" ht="15.75" thickBot="1" x14ac:dyDescent="0.3"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M257" s="11"/>
      <c r="N257" s="10"/>
      <c r="O257" s="10"/>
      <c r="P257" s="10"/>
      <c r="Q257" s="10"/>
      <c r="R257" s="10"/>
      <c r="S257" s="10"/>
      <c r="T257" s="10"/>
      <c r="U257" s="10"/>
      <c r="V257" s="9"/>
      <c r="X257" s="11"/>
      <c r="Y257" s="10"/>
      <c r="Z257" s="10"/>
      <c r="AA257" s="10"/>
      <c r="AB257" s="10"/>
      <c r="AC257" s="10"/>
      <c r="AD257" s="10"/>
      <c r="AE257" s="10"/>
      <c r="AF257" s="10"/>
      <c r="AG257" s="9"/>
      <c r="AI257" s="11"/>
      <c r="AJ257" s="10"/>
      <c r="AK257" s="10"/>
      <c r="AL257" s="10"/>
      <c r="AM257" s="10"/>
      <c r="AN257" s="10"/>
      <c r="AO257" s="10"/>
      <c r="AP257" s="10"/>
      <c r="AQ257" s="10"/>
      <c r="AR257" s="9"/>
      <c r="AT257" s="11"/>
      <c r="AU257" s="10"/>
      <c r="AV257" s="10"/>
      <c r="AW257" s="10"/>
      <c r="AX257" s="10"/>
      <c r="AY257" s="10"/>
      <c r="AZ257" s="10"/>
      <c r="BA257" s="10"/>
      <c r="BB257" s="10"/>
      <c r="BC257" s="9"/>
      <c r="BD257" t="s">
        <v>0</v>
      </c>
      <c r="BE257" s="11"/>
      <c r="BF257" s="10"/>
      <c r="BG257" s="10"/>
      <c r="BH257" s="10"/>
      <c r="BI257" s="10"/>
      <c r="BJ257" s="10"/>
      <c r="BK257" s="10"/>
      <c r="BL257" s="10"/>
      <c r="BM257" s="10"/>
      <c r="BN257" s="9"/>
      <c r="BP257" s="11"/>
      <c r="BQ257" s="10"/>
      <c r="BR257" s="10"/>
      <c r="BS257" s="10"/>
      <c r="BT257" s="10"/>
      <c r="BU257" s="10"/>
      <c r="BV257" s="10"/>
      <c r="BW257" s="10"/>
      <c r="BX257" s="10"/>
      <c r="BY257" s="9"/>
      <c r="CA257" s="11"/>
      <c r="CB257" s="10"/>
      <c r="CC257" s="10"/>
      <c r="CD257" s="10"/>
      <c r="CE257" s="10"/>
      <c r="CF257" s="10"/>
      <c r="CG257" s="10"/>
      <c r="CH257" s="10"/>
      <c r="CI257" s="10"/>
      <c r="CJ257" s="9"/>
    </row>
    <row r="258" spans="2:88" ht="15.75" thickBot="1" x14ac:dyDescent="0.3">
      <c r="B258" s="11"/>
      <c r="C258" s="27" t="s">
        <v>8</v>
      </c>
      <c r="D258" s="19" t="s">
        <v>7</v>
      </c>
      <c r="E258" s="18" t="s">
        <v>6</v>
      </c>
      <c r="F258" s="199" t="s">
        <v>31</v>
      </c>
      <c r="G258" s="17" t="s">
        <v>5</v>
      </c>
      <c r="H258" s="16" t="s">
        <v>4</v>
      </c>
      <c r="I258" s="14" t="s">
        <v>3</v>
      </c>
      <c r="J258" s="10"/>
      <c r="K258" s="228" t="s">
        <v>148</v>
      </c>
      <c r="M258" s="11"/>
      <c r="N258" s="21" t="s">
        <v>9</v>
      </c>
      <c r="O258" s="19" t="s">
        <v>7</v>
      </c>
      <c r="P258" s="18" t="s">
        <v>6</v>
      </c>
      <c r="Q258" s="199" t="s">
        <v>31</v>
      </c>
      <c r="R258" s="17" t="s">
        <v>5</v>
      </c>
      <c r="S258" s="16" t="s">
        <v>4</v>
      </c>
      <c r="T258" s="14" t="s">
        <v>3</v>
      </c>
      <c r="U258" s="10"/>
      <c r="V258" s="228" t="s">
        <v>148</v>
      </c>
      <c r="X258" s="11"/>
      <c r="Y258" s="21" t="s">
        <v>9</v>
      </c>
      <c r="Z258" s="27" t="s">
        <v>8</v>
      </c>
      <c r="AA258" s="18" t="s">
        <v>6</v>
      </c>
      <c r="AB258" s="199" t="s">
        <v>31</v>
      </c>
      <c r="AC258" s="17" t="s">
        <v>5</v>
      </c>
      <c r="AD258" s="16" t="s">
        <v>4</v>
      </c>
      <c r="AE258" s="14" t="s">
        <v>3</v>
      </c>
      <c r="AF258" s="10"/>
      <c r="AG258" s="228" t="s">
        <v>151</v>
      </c>
      <c r="AI258" s="11"/>
      <c r="AJ258" s="21" t="s">
        <v>9</v>
      </c>
      <c r="AK258" s="27" t="s">
        <v>8</v>
      </c>
      <c r="AL258" s="19" t="s">
        <v>7</v>
      </c>
      <c r="AM258" s="199" t="s">
        <v>31</v>
      </c>
      <c r="AN258" s="17" t="s">
        <v>5</v>
      </c>
      <c r="AO258" s="16" t="s">
        <v>4</v>
      </c>
      <c r="AP258" s="14" t="s">
        <v>3</v>
      </c>
      <c r="AQ258" s="10"/>
      <c r="AR258" s="228" t="s">
        <v>145</v>
      </c>
      <c r="AT258" s="11"/>
      <c r="AU258" s="21" t="s">
        <v>9</v>
      </c>
      <c r="AV258" s="27" t="s">
        <v>8</v>
      </c>
      <c r="AW258" s="19" t="s">
        <v>7</v>
      </c>
      <c r="AX258" s="18" t="s">
        <v>6</v>
      </c>
      <c r="AY258" s="17" t="s">
        <v>5</v>
      </c>
      <c r="AZ258" s="16" t="s">
        <v>4</v>
      </c>
      <c r="BA258" s="14" t="s">
        <v>3</v>
      </c>
      <c r="BB258" s="10"/>
      <c r="BC258" s="228" t="s">
        <v>142</v>
      </c>
      <c r="BE258" s="11"/>
      <c r="BF258" s="21" t="s">
        <v>9</v>
      </c>
      <c r="BG258" s="27" t="s">
        <v>8</v>
      </c>
      <c r="BH258" s="19" t="s">
        <v>7</v>
      </c>
      <c r="BI258" s="18" t="s">
        <v>6</v>
      </c>
      <c r="BJ258" s="199" t="s">
        <v>31</v>
      </c>
      <c r="BK258" s="16" t="s">
        <v>4</v>
      </c>
      <c r="BL258" s="14" t="s">
        <v>3</v>
      </c>
      <c r="BM258" s="10"/>
      <c r="BN258" s="228" t="s">
        <v>151</v>
      </c>
      <c r="BP258" s="11"/>
      <c r="BQ258" s="21" t="s">
        <v>9</v>
      </c>
      <c r="BR258" s="27" t="s">
        <v>8</v>
      </c>
      <c r="BS258" s="19" t="s">
        <v>7</v>
      </c>
      <c r="BT258" s="18" t="s">
        <v>6</v>
      </c>
      <c r="BU258" s="199" t="s">
        <v>31</v>
      </c>
      <c r="BV258" s="17" t="s">
        <v>5</v>
      </c>
      <c r="BW258" s="14" t="s">
        <v>3</v>
      </c>
      <c r="BX258" s="10"/>
      <c r="BY258" s="228" t="s">
        <v>142</v>
      </c>
      <c r="CA258" s="11"/>
      <c r="CB258" s="21" t="s">
        <v>9</v>
      </c>
      <c r="CC258" s="27" t="s">
        <v>8</v>
      </c>
      <c r="CD258" s="19" t="s">
        <v>7</v>
      </c>
      <c r="CE258" s="18" t="s">
        <v>6</v>
      </c>
      <c r="CF258" s="17" t="s">
        <v>5</v>
      </c>
      <c r="CG258" s="16" t="s">
        <v>4</v>
      </c>
      <c r="CH258" s="199" t="s">
        <v>31</v>
      </c>
      <c r="CI258" s="10"/>
      <c r="CJ258" s="228" t="s">
        <v>147</v>
      </c>
    </row>
    <row r="259" spans="2:88" ht="15.75" thickBot="1" x14ac:dyDescent="0.3">
      <c r="B259" s="22" t="s">
        <v>223</v>
      </c>
      <c r="C259" s="146" t="s">
        <v>9</v>
      </c>
      <c r="D259" s="146" t="s">
        <v>9</v>
      </c>
      <c r="E259" s="146" t="s">
        <v>9</v>
      </c>
      <c r="F259" s="146" t="s">
        <v>9</v>
      </c>
      <c r="G259" s="146" t="s">
        <v>9</v>
      </c>
      <c r="H259" s="146" t="s">
        <v>9</v>
      </c>
      <c r="I259" s="146" t="s">
        <v>9</v>
      </c>
      <c r="J259" s="10"/>
      <c r="K259" s="234" t="s">
        <v>9</v>
      </c>
      <c r="M259" s="22" t="s">
        <v>223</v>
      </c>
      <c r="N259" s="145" t="s">
        <v>8</v>
      </c>
      <c r="O259" s="145" t="s">
        <v>8</v>
      </c>
      <c r="P259" s="145" t="s">
        <v>8</v>
      </c>
      <c r="Q259" s="145" t="s">
        <v>8</v>
      </c>
      <c r="R259" s="145" t="s">
        <v>8</v>
      </c>
      <c r="S259" s="145" t="s">
        <v>8</v>
      </c>
      <c r="T259" s="145" t="s">
        <v>8</v>
      </c>
      <c r="U259" s="10"/>
      <c r="V259" s="145" t="s">
        <v>8</v>
      </c>
      <c r="W259" t="s">
        <v>0</v>
      </c>
      <c r="X259" s="22" t="s">
        <v>223</v>
      </c>
      <c r="Y259" s="149" t="s">
        <v>7</v>
      </c>
      <c r="Z259" s="149" t="s">
        <v>7</v>
      </c>
      <c r="AA259" s="149" t="s">
        <v>7</v>
      </c>
      <c r="AB259" s="149" t="s">
        <v>7</v>
      </c>
      <c r="AC259" s="149" t="s">
        <v>7</v>
      </c>
      <c r="AD259" s="149" t="s">
        <v>7</v>
      </c>
      <c r="AE259" s="144" t="s">
        <v>7</v>
      </c>
      <c r="AF259" s="10"/>
      <c r="AG259" s="144" t="s">
        <v>7</v>
      </c>
      <c r="AI259" s="22" t="s">
        <v>223</v>
      </c>
      <c r="AJ259" s="195" t="s">
        <v>6</v>
      </c>
      <c r="AK259" s="195" t="s">
        <v>6</v>
      </c>
      <c r="AL259" s="195" t="s">
        <v>6</v>
      </c>
      <c r="AM259" s="195" t="s">
        <v>6</v>
      </c>
      <c r="AN259" s="195" t="s">
        <v>6</v>
      </c>
      <c r="AO259" s="195" t="s">
        <v>6</v>
      </c>
      <c r="AP259" s="195" t="s">
        <v>6</v>
      </c>
      <c r="AQ259" s="10"/>
      <c r="AR259" s="195" t="s">
        <v>6</v>
      </c>
      <c r="AT259" s="22" t="s">
        <v>223</v>
      </c>
      <c r="AU259" s="197" t="s">
        <v>31</v>
      </c>
      <c r="AV259" s="197" t="s">
        <v>31</v>
      </c>
      <c r="AW259" s="197" t="s">
        <v>31</v>
      </c>
      <c r="AX259" s="197" t="s">
        <v>31</v>
      </c>
      <c r="AY259" s="197" t="s">
        <v>31</v>
      </c>
      <c r="AZ259" s="197" t="s">
        <v>31</v>
      </c>
      <c r="BA259" s="197" t="s">
        <v>31</v>
      </c>
      <c r="BB259" s="10"/>
      <c r="BC259" s="197" t="s">
        <v>31</v>
      </c>
      <c r="BE259" s="22" t="s">
        <v>223</v>
      </c>
      <c r="BF259" s="155" t="s">
        <v>134</v>
      </c>
      <c r="BG259" s="155" t="s">
        <v>134</v>
      </c>
      <c r="BH259" s="155" t="s">
        <v>134</v>
      </c>
      <c r="BI259" s="155" t="s">
        <v>134</v>
      </c>
      <c r="BJ259" s="155" t="s">
        <v>134</v>
      </c>
      <c r="BK259" s="155" t="s">
        <v>134</v>
      </c>
      <c r="BL259" s="155" t="s">
        <v>134</v>
      </c>
      <c r="BM259" s="10"/>
      <c r="BN259" s="155" t="s">
        <v>134</v>
      </c>
      <c r="BP259" s="22" t="s">
        <v>223</v>
      </c>
      <c r="BQ259" s="150" t="s">
        <v>4</v>
      </c>
      <c r="BR259" s="150" t="s">
        <v>4</v>
      </c>
      <c r="BS259" s="150" t="s">
        <v>4</v>
      </c>
      <c r="BT259" s="150" t="s">
        <v>4</v>
      </c>
      <c r="BU259" s="150" t="s">
        <v>4</v>
      </c>
      <c r="BV259" s="150" t="s">
        <v>4</v>
      </c>
      <c r="BW259" s="150" t="s">
        <v>4</v>
      </c>
      <c r="BX259" s="10"/>
      <c r="BY259" s="150" t="s">
        <v>4</v>
      </c>
      <c r="CA259" s="22" t="s">
        <v>223</v>
      </c>
      <c r="CB259" s="177" t="s">
        <v>3</v>
      </c>
      <c r="CC259" s="177" t="s">
        <v>3</v>
      </c>
      <c r="CD259" s="177" t="s">
        <v>3</v>
      </c>
      <c r="CE259" s="177" t="s">
        <v>3</v>
      </c>
      <c r="CF259" s="177" t="s">
        <v>3</v>
      </c>
      <c r="CG259" s="177" t="s">
        <v>3</v>
      </c>
      <c r="CH259" s="177" t="s">
        <v>3</v>
      </c>
      <c r="CI259" s="10"/>
      <c r="CJ259" s="177" t="s">
        <v>3</v>
      </c>
    </row>
    <row r="260" spans="2:88" ht="15.75" thickBot="1" x14ac:dyDescent="0.3">
      <c r="B260" s="11"/>
      <c r="C260" s="143">
        <v>25</v>
      </c>
      <c r="D260" s="231">
        <v>21</v>
      </c>
      <c r="E260" s="143">
        <v>6</v>
      </c>
      <c r="F260" s="231">
        <v>13</v>
      </c>
      <c r="G260" s="143">
        <v>24</v>
      </c>
      <c r="H260" s="143">
        <v>17</v>
      </c>
      <c r="I260" s="143">
        <v>23</v>
      </c>
      <c r="J260" s="240">
        <v>218</v>
      </c>
      <c r="K260" s="237">
        <v>61</v>
      </c>
      <c r="L260" t="s">
        <v>0</v>
      </c>
      <c r="M260" s="11"/>
      <c r="N260" s="231">
        <v>25</v>
      </c>
      <c r="O260" s="231">
        <v>36</v>
      </c>
      <c r="P260" s="231">
        <v>19</v>
      </c>
      <c r="Q260" s="231">
        <v>41</v>
      </c>
      <c r="R260" s="143">
        <v>24</v>
      </c>
      <c r="S260" s="143">
        <v>9</v>
      </c>
      <c r="T260" s="231">
        <v>10</v>
      </c>
      <c r="U260" s="240">
        <v>44</v>
      </c>
      <c r="V260" s="231">
        <v>98</v>
      </c>
      <c r="W260" t="s">
        <v>0</v>
      </c>
      <c r="X260" s="11"/>
      <c r="Y260" s="143">
        <v>21</v>
      </c>
      <c r="Z260" s="143">
        <v>36</v>
      </c>
      <c r="AA260" s="143">
        <v>27</v>
      </c>
      <c r="AB260" s="143">
        <v>7</v>
      </c>
      <c r="AC260" s="143">
        <v>104</v>
      </c>
      <c r="AD260" s="143">
        <v>91</v>
      </c>
      <c r="AE260" s="143">
        <v>58</v>
      </c>
      <c r="AF260" s="240">
        <v>221</v>
      </c>
      <c r="AG260" s="143">
        <v>344</v>
      </c>
      <c r="AH260" t="s">
        <v>0</v>
      </c>
      <c r="AI260" s="11"/>
      <c r="AJ260" s="231">
        <v>6</v>
      </c>
      <c r="AK260" s="143">
        <v>19</v>
      </c>
      <c r="AL260" s="231">
        <v>27</v>
      </c>
      <c r="AM260" s="231">
        <v>20</v>
      </c>
      <c r="AN260" s="143">
        <v>20</v>
      </c>
      <c r="AO260" s="143">
        <v>14</v>
      </c>
      <c r="AP260" s="143">
        <v>8</v>
      </c>
      <c r="AQ260" s="240">
        <v>-224</v>
      </c>
      <c r="AR260" s="143">
        <v>8</v>
      </c>
      <c r="AS260" t="s">
        <v>0</v>
      </c>
      <c r="AT260" s="11"/>
      <c r="AU260" s="143">
        <v>13</v>
      </c>
      <c r="AV260" s="143">
        <v>41</v>
      </c>
      <c r="AW260" s="231">
        <v>7</v>
      </c>
      <c r="AX260" s="143">
        <v>20</v>
      </c>
      <c r="AY260" s="143">
        <v>35</v>
      </c>
      <c r="AZ260" s="143">
        <v>26</v>
      </c>
      <c r="BA260" s="143">
        <v>22</v>
      </c>
      <c r="BB260" s="240">
        <v>142</v>
      </c>
      <c r="BC260" s="143">
        <v>150</v>
      </c>
      <c r="BD260" t="s">
        <v>0</v>
      </c>
      <c r="BE260" s="11"/>
      <c r="BF260" s="231">
        <v>24</v>
      </c>
      <c r="BG260" s="231">
        <v>24</v>
      </c>
      <c r="BH260" s="231">
        <v>104</v>
      </c>
      <c r="BI260" s="231">
        <v>20</v>
      </c>
      <c r="BJ260" s="231">
        <v>35</v>
      </c>
      <c r="BK260" s="231">
        <v>10</v>
      </c>
      <c r="BL260" s="231">
        <v>19</v>
      </c>
      <c r="BM260" s="240">
        <v>-178</v>
      </c>
      <c r="BN260" s="231">
        <v>236</v>
      </c>
      <c r="BO260" t="s">
        <v>0</v>
      </c>
      <c r="BP260" s="11"/>
      <c r="BQ260" s="231">
        <v>17</v>
      </c>
      <c r="BR260" s="231">
        <v>9</v>
      </c>
      <c r="BS260" s="231">
        <v>91</v>
      </c>
      <c r="BT260" s="231">
        <v>14</v>
      </c>
      <c r="BU260" s="231">
        <v>26</v>
      </c>
      <c r="BV260" s="143">
        <v>10</v>
      </c>
      <c r="BW260" s="231">
        <v>10</v>
      </c>
      <c r="BX260" s="240">
        <v>-105</v>
      </c>
      <c r="BY260" s="231">
        <v>157</v>
      </c>
      <c r="BZ260" t="s">
        <v>0</v>
      </c>
      <c r="CA260" s="11"/>
      <c r="CB260" s="231">
        <v>23</v>
      </c>
      <c r="CC260" s="143">
        <v>10</v>
      </c>
      <c r="CD260" s="231">
        <v>58</v>
      </c>
      <c r="CE260" s="231">
        <v>8</v>
      </c>
      <c r="CF260" s="143">
        <v>19</v>
      </c>
      <c r="CG260" s="143">
        <v>10</v>
      </c>
      <c r="CH260" s="231">
        <v>22</v>
      </c>
      <c r="CI260" s="240">
        <v>-118</v>
      </c>
      <c r="CJ260" s="231">
        <v>72</v>
      </c>
    </row>
    <row r="261" spans="2:88" ht="15.75" thickBot="1" x14ac:dyDescent="0.3"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M261" s="11"/>
      <c r="N261" s="10"/>
      <c r="O261" s="10"/>
      <c r="P261" s="10"/>
      <c r="Q261" s="10"/>
      <c r="R261" s="10"/>
      <c r="S261" s="10"/>
      <c r="T261" s="10"/>
      <c r="U261" s="10"/>
      <c r="V261" s="9"/>
      <c r="X261" s="11"/>
      <c r="Y261" s="10"/>
      <c r="Z261" s="10"/>
      <c r="AA261" s="10"/>
      <c r="AB261" s="10"/>
      <c r="AC261" s="10"/>
      <c r="AD261" s="10"/>
      <c r="AE261" s="10"/>
      <c r="AF261" s="10"/>
      <c r="AG261" s="9"/>
      <c r="AI261" s="11"/>
      <c r="AJ261" s="10"/>
      <c r="AK261" s="10"/>
      <c r="AL261" s="10"/>
      <c r="AM261" s="10"/>
      <c r="AN261" s="10"/>
      <c r="AO261" s="10"/>
      <c r="AP261" s="10"/>
      <c r="AQ261" s="10"/>
      <c r="AR261" s="9"/>
      <c r="AT261" s="11"/>
      <c r="AU261" s="10"/>
      <c r="AV261" s="10"/>
      <c r="AW261" s="10"/>
      <c r="AX261" s="10"/>
      <c r="AY261" s="10"/>
      <c r="AZ261" s="10"/>
      <c r="BA261" s="10"/>
      <c r="BB261" s="10"/>
      <c r="BC261" s="9"/>
      <c r="BD261" t="s">
        <v>0</v>
      </c>
      <c r="BE261" s="11"/>
      <c r="BF261" s="10"/>
      <c r="BG261" s="10"/>
      <c r="BH261" s="10"/>
      <c r="BI261" s="10"/>
      <c r="BJ261" s="10"/>
      <c r="BK261" s="10"/>
      <c r="BL261" s="10"/>
      <c r="BM261" s="10"/>
      <c r="BN261" s="9"/>
      <c r="BP261" s="11"/>
      <c r="BQ261" s="10"/>
      <c r="BR261" s="10"/>
      <c r="BS261" s="10"/>
      <c r="BT261" s="10"/>
      <c r="BU261" s="10"/>
      <c r="BV261" s="10"/>
      <c r="BW261" s="10"/>
      <c r="BX261" s="10"/>
      <c r="BY261" s="9"/>
      <c r="CA261" s="11"/>
      <c r="CB261" s="10"/>
      <c r="CC261" s="10"/>
      <c r="CD261" s="10"/>
      <c r="CE261" s="10"/>
      <c r="CF261" s="10"/>
      <c r="CG261" s="10"/>
      <c r="CH261" s="10"/>
      <c r="CI261" s="10"/>
      <c r="CJ261" s="9"/>
    </row>
    <row r="262" spans="2:88" ht="15.75" thickBot="1" x14ac:dyDescent="0.3">
      <c r="B262" s="11"/>
      <c r="C262" s="27" t="s">
        <v>8</v>
      </c>
      <c r="D262" s="19" t="s">
        <v>7</v>
      </c>
      <c r="E262" s="18" t="s">
        <v>6</v>
      </c>
      <c r="F262" s="199" t="s">
        <v>31</v>
      </c>
      <c r="G262" s="17" t="s">
        <v>5</v>
      </c>
      <c r="H262" s="16" t="s">
        <v>4</v>
      </c>
      <c r="I262" s="14" t="s">
        <v>3</v>
      </c>
      <c r="J262" s="10"/>
      <c r="K262" s="228" t="s">
        <v>148</v>
      </c>
      <c r="M262" s="11"/>
      <c r="N262" s="21" t="s">
        <v>9</v>
      </c>
      <c r="O262" s="19" t="s">
        <v>7</v>
      </c>
      <c r="P262" s="18" t="s">
        <v>6</v>
      </c>
      <c r="Q262" s="199" t="s">
        <v>31</v>
      </c>
      <c r="R262" s="17" t="s">
        <v>5</v>
      </c>
      <c r="S262" s="16" t="s">
        <v>4</v>
      </c>
      <c r="T262" s="14" t="s">
        <v>3</v>
      </c>
      <c r="U262" s="10"/>
      <c r="V262" s="228" t="s">
        <v>148</v>
      </c>
      <c r="W262" t="s">
        <v>0</v>
      </c>
      <c r="X262" s="11"/>
      <c r="Y262" s="21" t="s">
        <v>9</v>
      </c>
      <c r="Z262" s="27" t="s">
        <v>8</v>
      </c>
      <c r="AA262" s="18" t="s">
        <v>6</v>
      </c>
      <c r="AB262" s="199" t="s">
        <v>31</v>
      </c>
      <c r="AC262" s="17" t="s">
        <v>5</v>
      </c>
      <c r="AD262" s="16" t="s">
        <v>4</v>
      </c>
      <c r="AE262" s="14" t="s">
        <v>3</v>
      </c>
      <c r="AF262" s="10"/>
      <c r="AG262" s="228" t="s">
        <v>151</v>
      </c>
      <c r="AI262" s="11"/>
      <c r="AJ262" s="21" t="s">
        <v>9</v>
      </c>
      <c r="AK262" s="27" t="s">
        <v>8</v>
      </c>
      <c r="AL262" s="19" t="s">
        <v>7</v>
      </c>
      <c r="AM262" s="199" t="s">
        <v>31</v>
      </c>
      <c r="AN262" s="17" t="s">
        <v>5</v>
      </c>
      <c r="AO262" s="16" t="s">
        <v>4</v>
      </c>
      <c r="AP262" s="14" t="s">
        <v>3</v>
      </c>
      <c r="AQ262" s="10"/>
      <c r="AR262" s="228" t="s">
        <v>145</v>
      </c>
      <c r="AS262" t="s">
        <v>0</v>
      </c>
      <c r="AT262" s="11"/>
      <c r="AU262" s="21" t="s">
        <v>9</v>
      </c>
      <c r="AV262" s="27" t="s">
        <v>8</v>
      </c>
      <c r="AW262" s="19" t="s">
        <v>7</v>
      </c>
      <c r="AX262" s="18" t="s">
        <v>6</v>
      </c>
      <c r="AY262" s="17" t="s">
        <v>5</v>
      </c>
      <c r="AZ262" s="16" t="s">
        <v>4</v>
      </c>
      <c r="BA262" s="14" t="s">
        <v>3</v>
      </c>
      <c r="BB262" s="10"/>
      <c r="BC262" s="228" t="s">
        <v>142</v>
      </c>
      <c r="BE262" s="11"/>
      <c r="BF262" s="21" t="s">
        <v>9</v>
      </c>
      <c r="BG262" s="27" t="s">
        <v>8</v>
      </c>
      <c r="BH262" s="19" t="s">
        <v>7</v>
      </c>
      <c r="BI262" s="18" t="s">
        <v>6</v>
      </c>
      <c r="BJ262" s="199" t="s">
        <v>31</v>
      </c>
      <c r="BK262" s="16" t="s">
        <v>4</v>
      </c>
      <c r="BL262" s="14" t="s">
        <v>3</v>
      </c>
      <c r="BM262" s="10"/>
      <c r="BN262" s="228" t="s">
        <v>151</v>
      </c>
      <c r="BP262" s="11"/>
      <c r="BQ262" s="21" t="s">
        <v>9</v>
      </c>
      <c r="BR262" s="27" t="s">
        <v>8</v>
      </c>
      <c r="BS262" s="19" t="s">
        <v>7</v>
      </c>
      <c r="BT262" s="18" t="s">
        <v>6</v>
      </c>
      <c r="BU262" s="199" t="s">
        <v>31</v>
      </c>
      <c r="BV262" s="17" t="s">
        <v>5</v>
      </c>
      <c r="BW262" s="14" t="s">
        <v>3</v>
      </c>
      <c r="BX262" s="10"/>
      <c r="BY262" s="228" t="s">
        <v>142</v>
      </c>
      <c r="CA262" s="11"/>
      <c r="CB262" s="21" t="s">
        <v>9</v>
      </c>
      <c r="CC262" s="27" t="s">
        <v>8</v>
      </c>
      <c r="CD262" s="19" t="s">
        <v>7</v>
      </c>
      <c r="CE262" s="18" t="s">
        <v>6</v>
      </c>
      <c r="CF262" s="17" t="s">
        <v>5</v>
      </c>
      <c r="CG262" s="16" t="s">
        <v>4</v>
      </c>
      <c r="CH262" s="199" t="s">
        <v>31</v>
      </c>
      <c r="CI262" s="10"/>
      <c r="CJ262" s="228" t="s">
        <v>145</v>
      </c>
    </row>
    <row r="263" spans="2:88" ht="15.75" thickBot="1" x14ac:dyDescent="0.3">
      <c r="B263" s="22" t="s">
        <v>224</v>
      </c>
      <c r="C263" s="146" t="s">
        <v>9</v>
      </c>
      <c r="D263" s="146" t="s">
        <v>9</v>
      </c>
      <c r="E263" s="146" t="s">
        <v>9</v>
      </c>
      <c r="F263" s="146" t="s">
        <v>9</v>
      </c>
      <c r="G263" s="146" t="s">
        <v>9</v>
      </c>
      <c r="H263" s="146" t="s">
        <v>9</v>
      </c>
      <c r="I263" s="146" t="s">
        <v>9</v>
      </c>
      <c r="J263" s="10"/>
      <c r="K263" s="234" t="s">
        <v>9</v>
      </c>
      <c r="L263" s="230" t="s">
        <v>0</v>
      </c>
      <c r="M263" s="22" t="s">
        <v>224</v>
      </c>
      <c r="N263" s="145" t="s">
        <v>8</v>
      </c>
      <c r="O263" s="145" t="s">
        <v>8</v>
      </c>
      <c r="P263" s="145" t="s">
        <v>8</v>
      </c>
      <c r="Q263" s="145" t="s">
        <v>8</v>
      </c>
      <c r="R263" s="145" t="s">
        <v>8</v>
      </c>
      <c r="S263" s="145" t="s">
        <v>8</v>
      </c>
      <c r="T263" s="145" t="s">
        <v>8</v>
      </c>
      <c r="U263" s="10"/>
      <c r="V263" s="145" t="s">
        <v>8</v>
      </c>
      <c r="X263" s="22" t="s">
        <v>224</v>
      </c>
      <c r="Y263" s="149" t="s">
        <v>7</v>
      </c>
      <c r="Z263" s="149" t="s">
        <v>7</v>
      </c>
      <c r="AA263" s="149" t="s">
        <v>7</v>
      </c>
      <c r="AB263" s="149" t="s">
        <v>7</v>
      </c>
      <c r="AC263" s="149" t="s">
        <v>7</v>
      </c>
      <c r="AD263" s="149" t="s">
        <v>7</v>
      </c>
      <c r="AE263" s="144" t="s">
        <v>7</v>
      </c>
      <c r="AF263" s="10"/>
      <c r="AG263" s="144" t="s">
        <v>7</v>
      </c>
      <c r="AI263" s="22" t="s">
        <v>224</v>
      </c>
      <c r="AJ263" s="195" t="s">
        <v>6</v>
      </c>
      <c r="AK263" s="195" t="s">
        <v>6</v>
      </c>
      <c r="AL263" s="195" t="s">
        <v>6</v>
      </c>
      <c r="AM263" s="195" t="s">
        <v>6</v>
      </c>
      <c r="AN263" s="195" t="s">
        <v>6</v>
      </c>
      <c r="AO263" s="195" t="s">
        <v>6</v>
      </c>
      <c r="AP263" s="195" t="s">
        <v>6</v>
      </c>
      <c r="AQ263" s="10"/>
      <c r="AR263" s="195" t="s">
        <v>6</v>
      </c>
      <c r="AT263" s="22" t="s">
        <v>224</v>
      </c>
      <c r="AU263" s="197" t="s">
        <v>31</v>
      </c>
      <c r="AV263" s="197" t="s">
        <v>31</v>
      </c>
      <c r="AW263" s="197" t="s">
        <v>31</v>
      </c>
      <c r="AX263" s="197" t="s">
        <v>31</v>
      </c>
      <c r="AY263" s="197" t="s">
        <v>31</v>
      </c>
      <c r="AZ263" s="197" t="s">
        <v>31</v>
      </c>
      <c r="BA263" s="197" t="s">
        <v>31</v>
      </c>
      <c r="BB263" s="10"/>
      <c r="BC263" s="197" t="s">
        <v>31</v>
      </c>
      <c r="BE263" s="22" t="s">
        <v>224</v>
      </c>
      <c r="BF263" s="155" t="s">
        <v>134</v>
      </c>
      <c r="BG263" s="155" t="s">
        <v>134</v>
      </c>
      <c r="BH263" s="155" t="s">
        <v>134</v>
      </c>
      <c r="BI263" s="155" t="s">
        <v>134</v>
      </c>
      <c r="BJ263" s="155" t="s">
        <v>134</v>
      </c>
      <c r="BK263" s="155" t="s">
        <v>134</v>
      </c>
      <c r="BL263" s="155" t="s">
        <v>134</v>
      </c>
      <c r="BM263" s="10"/>
      <c r="BN263" s="155" t="s">
        <v>134</v>
      </c>
      <c r="BP263" s="22" t="s">
        <v>224</v>
      </c>
      <c r="BQ263" s="150" t="s">
        <v>4</v>
      </c>
      <c r="BR263" s="150" t="s">
        <v>4</v>
      </c>
      <c r="BS263" s="150" t="s">
        <v>4</v>
      </c>
      <c r="BT263" s="150" t="s">
        <v>4</v>
      </c>
      <c r="BU263" s="150" t="s">
        <v>4</v>
      </c>
      <c r="BV263" s="150" t="s">
        <v>4</v>
      </c>
      <c r="BW263" s="150" t="s">
        <v>4</v>
      </c>
      <c r="BX263" s="10"/>
      <c r="BY263" s="150" t="s">
        <v>4</v>
      </c>
      <c r="CA263" s="22" t="s">
        <v>224</v>
      </c>
      <c r="CB263" s="177" t="s">
        <v>3</v>
      </c>
      <c r="CC263" s="177" t="s">
        <v>3</v>
      </c>
      <c r="CD263" s="177" t="s">
        <v>3</v>
      </c>
      <c r="CE263" s="177" t="s">
        <v>3</v>
      </c>
      <c r="CF263" s="177" t="s">
        <v>3</v>
      </c>
      <c r="CG263" s="177" t="s">
        <v>3</v>
      </c>
      <c r="CH263" s="177" t="s">
        <v>3</v>
      </c>
      <c r="CI263" s="10"/>
      <c r="CJ263" s="177" t="s">
        <v>3</v>
      </c>
    </row>
    <row r="264" spans="2:88" ht="15.75" thickBot="1" x14ac:dyDescent="0.3">
      <c r="B264" s="8"/>
      <c r="C264" s="143">
        <v>17</v>
      </c>
      <c r="D264" s="231">
        <v>25</v>
      </c>
      <c r="E264" s="143">
        <v>2</v>
      </c>
      <c r="F264" s="231">
        <v>12</v>
      </c>
      <c r="G264" s="143">
        <v>19</v>
      </c>
      <c r="H264" s="143">
        <v>14</v>
      </c>
      <c r="I264" s="143">
        <v>13</v>
      </c>
      <c r="J264" s="241">
        <v>218</v>
      </c>
      <c r="K264" s="237">
        <v>28</v>
      </c>
      <c r="L264" t="s">
        <v>0</v>
      </c>
      <c r="M264" s="8"/>
      <c r="N264" s="231">
        <v>17</v>
      </c>
      <c r="O264" s="231">
        <v>32</v>
      </c>
      <c r="P264" s="231">
        <v>15</v>
      </c>
      <c r="Q264" s="231">
        <v>33</v>
      </c>
      <c r="R264" s="143">
        <v>22</v>
      </c>
      <c r="S264" s="143">
        <v>15</v>
      </c>
      <c r="T264" s="231">
        <v>9</v>
      </c>
      <c r="U264" s="241">
        <v>-194</v>
      </c>
      <c r="V264" s="231">
        <v>69</v>
      </c>
      <c r="W264" t="s">
        <v>0</v>
      </c>
      <c r="X264" s="8"/>
      <c r="Y264" s="143">
        <v>25</v>
      </c>
      <c r="Z264" s="143">
        <v>32</v>
      </c>
      <c r="AA264" s="143">
        <v>27</v>
      </c>
      <c r="AB264" s="143">
        <v>12</v>
      </c>
      <c r="AC264" s="143">
        <v>93</v>
      </c>
      <c r="AD264" s="143">
        <v>91</v>
      </c>
      <c r="AE264" s="143">
        <v>52</v>
      </c>
      <c r="AF264" s="241">
        <v>-224</v>
      </c>
      <c r="AG264" s="143">
        <v>332</v>
      </c>
      <c r="AH264" t="s">
        <v>0</v>
      </c>
      <c r="AI264" s="8"/>
      <c r="AJ264" s="231">
        <v>2</v>
      </c>
      <c r="AK264" s="143">
        <v>15</v>
      </c>
      <c r="AL264" s="231">
        <v>27</v>
      </c>
      <c r="AM264" s="231">
        <v>16</v>
      </c>
      <c r="AN264" s="143">
        <v>17</v>
      </c>
      <c r="AO264" s="143">
        <v>13</v>
      </c>
      <c r="AP264" s="143">
        <v>5</v>
      </c>
      <c r="AQ264" s="241">
        <v>132</v>
      </c>
      <c r="AR264" s="143">
        <v>5</v>
      </c>
      <c r="AS264" t="s">
        <v>0</v>
      </c>
      <c r="AT264" s="8"/>
      <c r="AU264" s="143">
        <v>12</v>
      </c>
      <c r="AV264" s="143">
        <v>33</v>
      </c>
      <c r="AW264" s="231">
        <v>12</v>
      </c>
      <c r="AX264" s="143">
        <v>16</v>
      </c>
      <c r="AY264" s="143">
        <v>29</v>
      </c>
      <c r="AZ264" s="143">
        <v>24</v>
      </c>
      <c r="BA264" s="143">
        <v>16</v>
      </c>
      <c r="BB264" s="241">
        <v>215</v>
      </c>
      <c r="BC264" s="143">
        <v>118</v>
      </c>
      <c r="BD264" t="s">
        <v>0</v>
      </c>
      <c r="BE264" s="8"/>
      <c r="BF264" s="231">
        <v>19</v>
      </c>
      <c r="BG264" s="231">
        <v>22</v>
      </c>
      <c r="BH264" s="231">
        <v>93</v>
      </c>
      <c r="BI264" s="231">
        <v>17</v>
      </c>
      <c r="BJ264" s="231">
        <v>29</v>
      </c>
      <c r="BK264" s="231">
        <v>6</v>
      </c>
      <c r="BL264" s="231">
        <v>19</v>
      </c>
      <c r="BM264" s="241">
        <v>-89</v>
      </c>
      <c r="BN264" s="231">
        <v>205</v>
      </c>
      <c r="BO264" t="s">
        <v>0</v>
      </c>
      <c r="BP264" s="8"/>
      <c r="BQ264" s="231">
        <v>14</v>
      </c>
      <c r="BR264" s="231">
        <v>15</v>
      </c>
      <c r="BS264" s="231">
        <v>91</v>
      </c>
      <c r="BT264" s="231">
        <v>13</v>
      </c>
      <c r="BU264" s="231">
        <v>24</v>
      </c>
      <c r="BV264" s="143">
        <v>6</v>
      </c>
      <c r="BW264" s="231">
        <v>13</v>
      </c>
      <c r="BX264" s="241">
        <v>-28</v>
      </c>
      <c r="BY264" s="231">
        <v>164</v>
      </c>
      <c r="BZ264" t="s">
        <v>0</v>
      </c>
      <c r="CA264" s="8"/>
      <c r="CB264" s="231">
        <v>13</v>
      </c>
      <c r="CC264" s="143">
        <v>9</v>
      </c>
      <c r="CD264" s="231">
        <v>52</v>
      </c>
      <c r="CE264" s="231">
        <v>5</v>
      </c>
      <c r="CF264" s="143">
        <v>19</v>
      </c>
      <c r="CG264" s="143">
        <v>13</v>
      </c>
      <c r="CH264" s="231">
        <v>16</v>
      </c>
      <c r="CI264" s="241">
        <v>-30</v>
      </c>
      <c r="CJ264" s="231">
        <v>45</v>
      </c>
    </row>
    <row r="265" spans="2:88" ht="15.75" thickBot="1" x14ac:dyDescent="0.3"/>
    <row r="266" spans="2:88" ht="15.75" thickBot="1" x14ac:dyDescent="0.3">
      <c r="C266" t="s">
        <v>0</v>
      </c>
      <c r="D266" t="s">
        <v>0</v>
      </c>
      <c r="E266" t="s">
        <v>0</v>
      </c>
      <c r="F266" t="s">
        <v>0</v>
      </c>
      <c r="G266" s="21" t="s">
        <v>9</v>
      </c>
      <c r="L266" t="s">
        <v>0</v>
      </c>
      <c r="O266" t="s">
        <v>0</v>
      </c>
      <c r="P266" t="s">
        <v>0</v>
      </c>
      <c r="R266" s="27" t="s">
        <v>8</v>
      </c>
      <c r="W266" t="s">
        <v>0</v>
      </c>
      <c r="Z266" t="s">
        <v>0</v>
      </c>
      <c r="AB266" t="s">
        <v>0</v>
      </c>
      <c r="AC266" s="19" t="s">
        <v>7</v>
      </c>
      <c r="AF266" t="s">
        <v>0</v>
      </c>
      <c r="AL266" t="s">
        <v>0</v>
      </c>
      <c r="AN266" s="18" t="s">
        <v>6</v>
      </c>
      <c r="AS266" t="s">
        <v>0</v>
      </c>
      <c r="AX266" t="s">
        <v>0</v>
      </c>
      <c r="AY266" s="199" t="s">
        <v>31</v>
      </c>
      <c r="BI266" t="s">
        <v>0</v>
      </c>
      <c r="BJ266" s="17" t="s">
        <v>5</v>
      </c>
      <c r="BM266" t="s">
        <v>0</v>
      </c>
      <c r="BP266" t="s">
        <v>0</v>
      </c>
      <c r="BR266" t="s">
        <v>0</v>
      </c>
      <c r="BU266" s="16" t="s">
        <v>4</v>
      </c>
      <c r="BV266" t="s">
        <v>0</v>
      </c>
      <c r="BX266" t="s">
        <v>0</v>
      </c>
      <c r="CA266" t="s">
        <v>0</v>
      </c>
      <c r="CF266" s="14" t="s">
        <v>3</v>
      </c>
      <c r="CG266" t="s">
        <v>0</v>
      </c>
      <c r="CH266" t="s">
        <v>0</v>
      </c>
      <c r="CI266" t="s">
        <v>0</v>
      </c>
    </row>
    <row r="267" spans="2:88" ht="16.5" thickBot="1" x14ac:dyDescent="0.3">
      <c r="B267" s="134" t="s">
        <v>23</v>
      </c>
      <c r="C267" s="28" t="s">
        <v>0</v>
      </c>
      <c r="D267" s="28" t="s">
        <v>0</v>
      </c>
      <c r="E267" s="28" t="s">
        <v>0</v>
      </c>
      <c r="F267" s="28" t="s">
        <v>0</v>
      </c>
      <c r="G267" s="28"/>
      <c r="H267" s="28"/>
      <c r="I267" s="28" t="s">
        <v>0</v>
      </c>
      <c r="J267" s="28"/>
      <c r="K267" s="22" t="s">
        <v>15</v>
      </c>
      <c r="M267" s="134" t="s">
        <v>23</v>
      </c>
      <c r="N267" s="28" t="s">
        <v>0</v>
      </c>
      <c r="O267" s="28" t="s">
        <v>0</v>
      </c>
      <c r="P267" s="28" t="s">
        <v>0</v>
      </c>
      <c r="Q267" s="28" t="s">
        <v>0</v>
      </c>
      <c r="R267" s="28"/>
      <c r="S267" s="28"/>
      <c r="T267" s="28" t="s">
        <v>0</v>
      </c>
      <c r="U267" s="28"/>
      <c r="V267" s="22" t="s">
        <v>15</v>
      </c>
      <c r="X267" s="134" t="s">
        <v>23</v>
      </c>
      <c r="Y267" s="28" t="s">
        <v>0</v>
      </c>
      <c r="Z267" s="28" t="s">
        <v>0</v>
      </c>
      <c r="AA267" s="28" t="s">
        <v>0</v>
      </c>
      <c r="AB267" s="28" t="s">
        <v>0</v>
      </c>
      <c r="AC267" s="28"/>
      <c r="AD267" s="28"/>
      <c r="AE267" s="28" t="s">
        <v>0</v>
      </c>
      <c r="AF267" s="28"/>
      <c r="AG267" s="22" t="s">
        <v>15</v>
      </c>
      <c r="AH267" t="s">
        <v>0</v>
      </c>
      <c r="AI267" s="134" t="s">
        <v>23</v>
      </c>
      <c r="AJ267" s="28" t="s">
        <v>0</v>
      </c>
      <c r="AK267" s="28" t="s">
        <v>0</v>
      </c>
      <c r="AL267" s="28" t="s">
        <v>0</v>
      </c>
      <c r="AM267" s="28" t="s">
        <v>0</v>
      </c>
      <c r="AN267" s="28"/>
      <c r="AO267" s="28"/>
      <c r="AP267" s="28" t="s">
        <v>0</v>
      </c>
      <c r="AQ267" s="28"/>
      <c r="AR267" s="22" t="s">
        <v>15</v>
      </c>
      <c r="AT267" s="134" t="s">
        <v>23</v>
      </c>
      <c r="AU267" s="28" t="s">
        <v>0</v>
      </c>
      <c r="AV267" s="28" t="s">
        <v>0</v>
      </c>
      <c r="AW267" s="28" t="s">
        <v>0</v>
      </c>
      <c r="AX267" s="28" t="s">
        <v>0</v>
      </c>
      <c r="AY267" s="28"/>
      <c r="AZ267" s="28"/>
      <c r="BA267" s="28" t="s">
        <v>0</v>
      </c>
      <c r="BB267" s="28"/>
      <c r="BC267" s="22" t="s">
        <v>15</v>
      </c>
      <c r="BE267" s="134" t="s">
        <v>23</v>
      </c>
      <c r="BF267" s="28" t="s">
        <v>0</v>
      </c>
      <c r="BG267" s="28" t="s">
        <v>0</v>
      </c>
      <c r="BH267" s="28" t="s">
        <v>0</v>
      </c>
      <c r="BI267" s="28" t="s">
        <v>0</v>
      </c>
      <c r="BJ267" s="28"/>
      <c r="BK267" s="28"/>
      <c r="BL267" s="28" t="s">
        <v>0</v>
      </c>
      <c r="BM267" s="28"/>
      <c r="BN267" s="22" t="s">
        <v>15</v>
      </c>
      <c r="BO267" t="s">
        <v>0</v>
      </c>
      <c r="BP267" s="134" t="s">
        <v>23</v>
      </c>
      <c r="BQ267" s="28" t="s">
        <v>0</v>
      </c>
      <c r="BR267" s="28" t="s">
        <v>0</v>
      </c>
      <c r="BS267" s="28" t="s">
        <v>0</v>
      </c>
      <c r="BT267" s="28" t="s">
        <v>0</v>
      </c>
      <c r="BU267" s="28"/>
      <c r="BV267" s="28"/>
      <c r="BW267" s="28" t="s">
        <v>0</v>
      </c>
      <c r="BX267" s="28"/>
      <c r="BY267" s="22" t="s">
        <v>15</v>
      </c>
      <c r="CA267" s="134" t="s">
        <v>23</v>
      </c>
      <c r="CB267" s="28" t="s">
        <v>0</v>
      </c>
      <c r="CC267" s="28" t="s">
        <v>0</v>
      </c>
      <c r="CD267" s="28" t="s">
        <v>0</v>
      </c>
      <c r="CE267" s="28" t="s">
        <v>0</v>
      </c>
      <c r="CF267" s="28"/>
      <c r="CG267" s="28" t="s">
        <v>0</v>
      </c>
      <c r="CH267" s="28" t="s">
        <v>0</v>
      </c>
      <c r="CI267" s="28"/>
      <c r="CJ267" s="22" t="s">
        <v>15</v>
      </c>
    </row>
    <row r="268" spans="2:88" ht="15.75" thickBot="1" x14ac:dyDescent="0.3">
      <c r="B268" s="11"/>
      <c r="C268" s="27" t="s">
        <v>8</v>
      </c>
      <c r="D268" s="19" t="s">
        <v>7</v>
      </c>
      <c r="E268" s="18" t="s">
        <v>6</v>
      </c>
      <c r="F268" s="199" t="s">
        <v>31</v>
      </c>
      <c r="G268" s="17" t="s">
        <v>5</v>
      </c>
      <c r="H268" s="16" t="s">
        <v>4</v>
      </c>
      <c r="I268" s="14" t="s">
        <v>3</v>
      </c>
      <c r="J268" s="10"/>
      <c r="K268" s="228" t="s">
        <v>145</v>
      </c>
      <c r="L268" t="s">
        <v>0</v>
      </c>
      <c r="M268" s="11"/>
      <c r="N268" s="21" t="s">
        <v>9</v>
      </c>
      <c r="O268" s="19" t="s">
        <v>7</v>
      </c>
      <c r="P268" s="18" t="s">
        <v>6</v>
      </c>
      <c r="Q268" s="199" t="s">
        <v>31</v>
      </c>
      <c r="R268" s="17" t="s">
        <v>5</v>
      </c>
      <c r="S268" s="16" t="s">
        <v>4</v>
      </c>
      <c r="T268" s="14" t="s">
        <v>3</v>
      </c>
      <c r="U268" s="10"/>
      <c r="V268" s="228" t="s">
        <v>148</v>
      </c>
      <c r="X268" s="11"/>
      <c r="Y268" s="21" t="s">
        <v>9</v>
      </c>
      <c r="Z268" s="27" t="s">
        <v>8</v>
      </c>
      <c r="AA268" s="18" t="s">
        <v>6</v>
      </c>
      <c r="AB268" s="199" t="s">
        <v>31</v>
      </c>
      <c r="AC268" s="17" t="s">
        <v>5</v>
      </c>
      <c r="AD268" s="16" t="s">
        <v>4</v>
      </c>
      <c r="AE268" s="14" t="s">
        <v>3</v>
      </c>
      <c r="AF268" s="10" t="s">
        <v>0</v>
      </c>
      <c r="AG268" s="228" t="s">
        <v>151</v>
      </c>
      <c r="AI268" s="11"/>
      <c r="AJ268" s="21" t="s">
        <v>9</v>
      </c>
      <c r="AK268" s="27" t="s">
        <v>8</v>
      </c>
      <c r="AL268" s="19" t="s">
        <v>7</v>
      </c>
      <c r="AM268" s="199" t="s">
        <v>31</v>
      </c>
      <c r="AN268" s="17" t="s">
        <v>5</v>
      </c>
      <c r="AO268" s="16" t="s">
        <v>4</v>
      </c>
      <c r="AP268" s="14" t="s">
        <v>3</v>
      </c>
      <c r="AQ268" s="10" t="s">
        <v>0</v>
      </c>
      <c r="AR268" s="228" t="s">
        <v>148</v>
      </c>
      <c r="AT268" s="11"/>
      <c r="AU268" s="21" t="s">
        <v>9</v>
      </c>
      <c r="AV268" s="27" t="s">
        <v>8</v>
      </c>
      <c r="AW268" s="19" t="s">
        <v>7</v>
      </c>
      <c r="AX268" s="18" t="s">
        <v>6</v>
      </c>
      <c r="AY268" s="17" t="s">
        <v>5</v>
      </c>
      <c r="AZ268" s="16" t="s">
        <v>4</v>
      </c>
      <c r="BA268" s="14" t="s">
        <v>3</v>
      </c>
      <c r="BB268" s="10" t="s">
        <v>0</v>
      </c>
      <c r="BC268" s="228" t="s">
        <v>142</v>
      </c>
      <c r="BE268" s="11"/>
      <c r="BF268" s="21" t="s">
        <v>9</v>
      </c>
      <c r="BG268" s="27" t="s">
        <v>8</v>
      </c>
      <c r="BH268" s="19" t="s">
        <v>7</v>
      </c>
      <c r="BI268" s="18" t="s">
        <v>6</v>
      </c>
      <c r="BJ268" s="199" t="s">
        <v>31</v>
      </c>
      <c r="BK268" s="16" t="s">
        <v>4</v>
      </c>
      <c r="BL268" s="14" t="s">
        <v>3</v>
      </c>
      <c r="BM268" s="10"/>
      <c r="BN268" s="228" t="s">
        <v>151</v>
      </c>
      <c r="BP268" s="11"/>
      <c r="BQ268" s="21" t="s">
        <v>9</v>
      </c>
      <c r="BR268" s="27" t="s">
        <v>8</v>
      </c>
      <c r="BS268" s="19" t="s">
        <v>7</v>
      </c>
      <c r="BT268" s="18" t="s">
        <v>6</v>
      </c>
      <c r="BU268" s="199" t="s">
        <v>31</v>
      </c>
      <c r="BV268" s="17" t="s">
        <v>5</v>
      </c>
      <c r="BW268" s="14" t="s">
        <v>3</v>
      </c>
      <c r="BX268" s="10"/>
      <c r="BY268" s="228" t="s">
        <v>142</v>
      </c>
      <c r="CA268" s="11"/>
      <c r="CB268" s="21" t="s">
        <v>9</v>
      </c>
      <c r="CC268" s="27" t="s">
        <v>8</v>
      </c>
      <c r="CD268" s="19" t="s">
        <v>7</v>
      </c>
      <c r="CE268" s="18" t="s">
        <v>6</v>
      </c>
      <c r="CF268" s="17" t="s">
        <v>5</v>
      </c>
      <c r="CG268" s="16" t="s">
        <v>4</v>
      </c>
      <c r="CH268" s="199" t="s">
        <v>31</v>
      </c>
      <c r="CI268" s="10"/>
      <c r="CJ268" s="228" t="s">
        <v>145</v>
      </c>
    </row>
    <row r="269" spans="2:88" ht="15.75" thickBot="1" x14ac:dyDescent="0.3">
      <c r="B269" s="22" t="s">
        <v>225</v>
      </c>
      <c r="C269" s="146" t="s">
        <v>9</v>
      </c>
      <c r="D269" s="146" t="s">
        <v>9</v>
      </c>
      <c r="E269" s="146" t="s">
        <v>9</v>
      </c>
      <c r="F269" s="146" t="s">
        <v>9</v>
      </c>
      <c r="G269" s="146" t="s">
        <v>9</v>
      </c>
      <c r="H269" s="146" t="s">
        <v>9</v>
      </c>
      <c r="I269" s="146" t="s">
        <v>9</v>
      </c>
      <c r="J269" s="10"/>
      <c r="K269" s="234" t="s">
        <v>9</v>
      </c>
      <c r="M269" s="22" t="s">
        <v>225</v>
      </c>
      <c r="N269" s="145" t="s">
        <v>8</v>
      </c>
      <c r="O269" s="145" t="s">
        <v>8</v>
      </c>
      <c r="P269" s="145" t="s">
        <v>8</v>
      </c>
      <c r="Q269" s="145" t="s">
        <v>8</v>
      </c>
      <c r="R269" s="145" t="s">
        <v>8</v>
      </c>
      <c r="S269" s="145" t="s">
        <v>8</v>
      </c>
      <c r="T269" s="145" t="s">
        <v>8</v>
      </c>
      <c r="U269" s="10"/>
      <c r="V269" s="145" t="s">
        <v>8</v>
      </c>
      <c r="X269" s="22" t="s">
        <v>225</v>
      </c>
      <c r="Y269" s="149" t="s">
        <v>7</v>
      </c>
      <c r="Z269" s="149" t="s">
        <v>7</v>
      </c>
      <c r="AA269" s="149" t="s">
        <v>7</v>
      </c>
      <c r="AB269" s="149" t="s">
        <v>7</v>
      </c>
      <c r="AC269" s="149" t="s">
        <v>7</v>
      </c>
      <c r="AD269" s="149" t="s">
        <v>7</v>
      </c>
      <c r="AE269" s="144" t="s">
        <v>7</v>
      </c>
      <c r="AF269" s="10"/>
      <c r="AG269" s="144" t="s">
        <v>7</v>
      </c>
      <c r="AI269" s="22" t="s">
        <v>225</v>
      </c>
      <c r="AJ269" s="195" t="s">
        <v>6</v>
      </c>
      <c r="AK269" s="195" t="s">
        <v>6</v>
      </c>
      <c r="AL269" s="195" t="s">
        <v>6</v>
      </c>
      <c r="AM269" s="195" t="s">
        <v>6</v>
      </c>
      <c r="AN269" s="195" t="s">
        <v>6</v>
      </c>
      <c r="AO269" s="195" t="s">
        <v>6</v>
      </c>
      <c r="AP269" s="195" t="s">
        <v>6</v>
      </c>
      <c r="AQ269" s="10"/>
      <c r="AR269" s="195" t="s">
        <v>6</v>
      </c>
      <c r="AT269" s="22" t="s">
        <v>225</v>
      </c>
      <c r="AU269" s="197" t="s">
        <v>31</v>
      </c>
      <c r="AV269" s="197" t="s">
        <v>31</v>
      </c>
      <c r="AW269" s="197" t="s">
        <v>31</v>
      </c>
      <c r="AX269" s="197" t="s">
        <v>31</v>
      </c>
      <c r="AY269" s="197" t="s">
        <v>31</v>
      </c>
      <c r="AZ269" s="197" t="s">
        <v>31</v>
      </c>
      <c r="BA269" s="197" t="s">
        <v>31</v>
      </c>
      <c r="BB269" s="10"/>
      <c r="BC269" s="197" t="s">
        <v>31</v>
      </c>
      <c r="BE269" s="22" t="s">
        <v>225</v>
      </c>
      <c r="BF269" s="155" t="s">
        <v>134</v>
      </c>
      <c r="BG269" s="155" t="s">
        <v>134</v>
      </c>
      <c r="BH269" s="155" t="s">
        <v>134</v>
      </c>
      <c r="BI269" s="155" t="s">
        <v>134</v>
      </c>
      <c r="BJ269" s="155" t="s">
        <v>134</v>
      </c>
      <c r="BK269" s="155" t="s">
        <v>134</v>
      </c>
      <c r="BL269" s="155" t="s">
        <v>134</v>
      </c>
      <c r="BM269" s="10"/>
      <c r="BN269" s="155" t="s">
        <v>134</v>
      </c>
      <c r="BP269" s="22" t="s">
        <v>225</v>
      </c>
      <c r="BQ269" s="150" t="s">
        <v>4</v>
      </c>
      <c r="BR269" s="150" t="s">
        <v>4</v>
      </c>
      <c r="BS269" s="150" t="s">
        <v>4</v>
      </c>
      <c r="BT269" s="150" t="s">
        <v>4</v>
      </c>
      <c r="BU269" s="150" t="s">
        <v>4</v>
      </c>
      <c r="BV269" s="150" t="s">
        <v>4</v>
      </c>
      <c r="BW269" s="150" t="s">
        <v>4</v>
      </c>
      <c r="BX269" s="10"/>
      <c r="BY269" s="150" t="s">
        <v>4</v>
      </c>
      <c r="CA269" s="22" t="s">
        <v>225</v>
      </c>
      <c r="CB269" s="177" t="s">
        <v>3</v>
      </c>
      <c r="CC269" s="177" t="s">
        <v>3</v>
      </c>
      <c r="CD269" s="177" t="s">
        <v>3</v>
      </c>
      <c r="CE269" s="177" t="s">
        <v>3</v>
      </c>
      <c r="CF269" s="177" t="s">
        <v>3</v>
      </c>
      <c r="CG269" s="177" t="s">
        <v>3</v>
      </c>
      <c r="CH269" s="177" t="s">
        <v>3</v>
      </c>
      <c r="CI269" s="10"/>
      <c r="CJ269" s="177" t="s">
        <v>3</v>
      </c>
    </row>
    <row r="270" spans="2:88" ht="15.75" thickBot="1" x14ac:dyDescent="0.3">
      <c r="B270" s="11"/>
      <c r="C270" s="143">
        <v>11</v>
      </c>
      <c r="D270" s="231">
        <v>22</v>
      </c>
      <c r="E270" s="231">
        <v>0</v>
      </c>
      <c r="F270" s="231">
        <v>13</v>
      </c>
      <c r="G270" s="143">
        <v>15</v>
      </c>
      <c r="H270" s="143">
        <v>13</v>
      </c>
      <c r="I270" s="143">
        <v>10</v>
      </c>
      <c r="J270" s="12">
        <v>-42</v>
      </c>
      <c r="K270" s="237">
        <v>14</v>
      </c>
      <c r="L270" t="s">
        <v>0</v>
      </c>
      <c r="M270" s="11"/>
      <c r="N270" s="231">
        <v>11</v>
      </c>
      <c r="O270" s="231">
        <v>26</v>
      </c>
      <c r="P270" s="231">
        <v>12</v>
      </c>
      <c r="Q270" s="231">
        <v>26</v>
      </c>
      <c r="R270" s="143">
        <v>24</v>
      </c>
      <c r="S270" s="143">
        <v>21</v>
      </c>
      <c r="T270" s="231">
        <v>5</v>
      </c>
      <c r="U270" s="12">
        <v>-67</v>
      </c>
      <c r="V270" s="231">
        <v>35</v>
      </c>
      <c r="W270" t="s">
        <v>0</v>
      </c>
      <c r="X270" s="11"/>
      <c r="Y270" s="143">
        <v>22</v>
      </c>
      <c r="Z270" s="143">
        <v>26</v>
      </c>
      <c r="AA270" s="143">
        <v>22</v>
      </c>
      <c r="AB270" s="143">
        <v>8</v>
      </c>
      <c r="AC270" s="143">
        <v>81</v>
      </c>
      <c r="AD270" s="143">
        <v>82</v>
      </c>
      <c r="AE270" s="143">
        <v>43</v>
      </c>
      <c r="AF270" s="12">
        <v>124</v>
      </c>
      <c r="AG270" s="143">
        <v>284</v>
      </c>
      <c r="AH270" t="s">
        <v>0</v>
      </c>
      <c r="AI270" s="11"/>
      <c r="AJ270" s="143">
        <v>0</v>
      </c>
      <c r="AK270" s="143">
        <v>12</v>
      </c>
      <c r="AL270" s="231">
        <v>22</v>
      </c>
      <c r="AM270" s="231">
        <v>12</v>
      </c>
      <c r="AN270" s="143">
        <v>15</v>
      </c>
      <c r="AO270" s="143">
        <v>13</v>
      </c>
      <c r="AP270" s="143">
        <v>5</v>
      </c>
      <c r="AQ270" s="12">
        <v>-56</v>
      </c>
      <c r="AR270" s="143">
        <v>11</v>
      </c>
      <c r="AS270" t="s">
        <v>0</v>
      </c>
      <c r="AT270" s="11"/>
      <c r="AU270" s="143">
        <v>13</v>
      </c>
      <c r="AV270" s="143">
        <v>26</v>
      </c>
      <c r="AW270" s="231">
        <v>8</v>
      </c>
      <c r="AX270" s="143">
        <v>12</v>
      </c>
      <c r="AY270" s="143">
        <v>25</v>
      </c>
      <c r="AZ270" s="143">
        <v>22</v>
      </c>
      <c r="BA270" s="143">
        <v>14</v>
      </c>
      <c r="BB270" s="12">
        <v>-89</v>
      </c>
      <c r="BC270" s="143">
        <v>104</v>
      </c>
      <c r="BD270" t="s">
        <v>0</v>
      </c>
      <c r="BE270" s="11"/>
      <c r="BF270" s="231">
        <v>15</v>
      </c>
      <c r="BG270" s="231">
        <v>24</v>
      </c>
      <c r="BH270" s="231">
        <v>81</v>
      </c>
      <c r="BI270" s="231">
        <v>15</v>
      </c>
      <c r="BJ270" s="231">
        <v>25</v>
      </c>
      <c r="BK270" s="231">
        <v>3</v>
      </c>
      <c r="BL270" s="231">
        <v>16</v>
      </c>
      <c r="BM270" s="12">
        <v>65</v>
      </c>
      <c r="BN270" s="231">
        <v>179</v>
      </c>
      <c r="BO270" t="s">
        <v>0</v>
      </c>
      <c r="BP270" s="11"/>
      <c r="BQ270" s="231">
        <v>13</v>
      </c>
      <c r="BR270" s="231">
        <v>21</v>
      </c>
      <c r="BS270" s="231">
        <v>82</v>
      </c>
      <c r="BT270" s="231">
        <v>13</v>
      </c>
      <c r="BU270" s="231">
        <v>22</v>
      </c>
      <c r="BV270" s="143">
        <v>3</v>
      </c>
      <c r="BW270" s="231">
        <v>13</v>
      </c>
      <c r="BX270" s="12">
        <v>0</v>
      </c>
      <c r="BY270" s="231">
        <v>161</v>
      </c>
      <c r="BZ270" t="s">
        <v>0</v>
      </c>
      <c r="CA270" s="11"/>
      <c r="CB270" s="231">
        <v>10</v>
      </c>
      <c r="CC270" s="143">
        <v>5</v>
      </c>
      <c r="CD270" s="231">
        <v>43</v>
      </c>
      <c r="CE270" s="231">
        <v>5</v>
      </c>
      <c r="CF270" s="143">
        <v>16</v>
      </c>
      <c r="CG270" s="143">
        <v>13</v>
      </c>
      <c r="CH270" s="231">
        <v>14</v>
      </c>
      <c r="CI270" s="12">
        <v>65</v>
      </c>
      <c r="CJ270" s="231">
        <v>38</v>
      </c>
    </row>
    <row r="271" spans="2:88" ht="15.75" thickBot="1" x14ac:dyDescent="0.3"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M271" s="11"/>
      <c r="N271" s="10"/>
      <c r="O271" s="10"/>
      <c r="P271" s="10"/>
      <c r="Q271" s="10" t="s">
        <v>0</v>
      </c>
      <c r="R271" s="10"/>
      <c r="S271" s="10"/>
      <c r="T271" s="10"/>
      <c r="U271" s="10"/>
      <c r="V271" s="9"/>
      <c r="X271" s="11"/>
      <c r="Y271" s="10"/>
      <c r="Z271" s="10"/>
      <c r="AA271" s="10"/>
      <c r="AB271" s="10"/>
      <c r="AC271" s="10"/>
      <c r="AD271" s="10"/>
      <c r="AE271" s="10"/>
      <c r="AF271" s="10"/>
      <c r="AG271" s="9"/>
      <c r="AI271" s="11"/>
      <c r="AJ271" s="10"/>
      <c r="AK271" s="10"/>
      <c r="AL271" s="10"/>
      <c r="AM271" s="10"/>
      <c r="AN271" s="10"/>
      <c r="AO271" s="10"/>
      <c r="AP271" s="10"/>
      <c r="AQ271" s="10"/>
      <c r="AR271" s="9"/>
      <c r="AT271" s="11"/>
      <c r="AU271" s="10"/>
      <c r="AV271" s="10"/>
      <c r="AW271" s="10"/>
      <c r="AX271" s="10"/>
      <c r="AY271" s="10"/>
      <c r="AZ271" s="10"/>
      <c r="BA271" s="10"/>
      <c r="BB271" s="10"/>
      <c r="BC271" s="9"/>
      <c r="BE271" s="11"/>
      <c r="BF271" s="10"/>
      <c r="BG271" s="10"/>
      <c r="BH271" s="10"/>
      <c r="BI271" s="10"/>
      <c r="BJ271" s="10"/>
      <c r="BK271" s="10"/>
      <c r="BL271" s="10"/>
      <c r="BM271" s="10"/>
      <c r="BN271" s="9"/>
      <c r="BP271" s="11"/>
      <c r="BQ271" s="10"/>
      <c r="BR271" s="10"/>
      <c r="BS271" s="10"/>
      <c r="BT271" s="10"/>
      <c r="BU271" s="10"/>
      <c r="BV271" s="10"/>
      <c r="BW271" s="10"/>
      <c r="BX271" s="10"/>
      <c r="BY271" s="9"/>
      <c r="CA271" s="11"/>
      <c r="CB271" s="10" t="s">
        <v>0</v>
      </c>
      <c r="CC271" s="10"/>
      <c r="CD271" s="10"/>
      <c r="CE271" s="10"/>
      <c r="CF271" s="10"/>
      <c r="CG271" s="10"/>
      <c r="CH271" s="10"/>
      <c r="CI271" s="10"/>
      <c r="CJ271" s="9"/>
    </row>
    <row r="272" spans="2:88" ht="15.75" thickBot="1" x14ac:dyDescent="0.3">
      <c r="B272" s="11"/>
      <c r="C272" s="27" t="s">
        <v>8</v>
      </c>
      <c r="D272" s="19" t="s">
        <v>7</v>
      </c>
      <c r="E272" s="18" t="s">
        <v>6</v>
      </c>
      <c r="F272" s="199" t="s">
        <v>31</v>
      </c>
      <c r="G272" s="17" t="s">
        <v>5</v>
      </c>
      <c r="H272" s="16" t="s">
        <v>4</v>
      </c>
      <c r="I272" s="14" t="s">
        <v>3</v>
      </c>
      <c r="J272" s="10"/>
      <c r="K272" s="228" t="s">
        <v>142</v>
      </c>
      <c r="M272" s="11"/>
      <c r="N272" s="21" t="s">
        <v>9</v>
      </c>
      <c r="O272" s="19" t="s">
        <v>7</v>
      </c>
      <c r="P272" s="18" t="s">
        <v>6</v>
      </c>
      <c r="Q272" s="199" t="s">
        <v>31</v>
      </c>
      <c r="R272" s="17" t="s">
        <v>5</v>
      </c>
      <c r="S272" s="16" t="s">
        <v>4</v>
      </c>
      <c r="T272" s="14" t="s">
        <v>3</v>
      </c>
      <c r="U272" s="10"/>
      <c r="V272" s="228" t="s">
        <v>144</v>
      </c>
      <c r="X272" s="11"/>
      <c r="Y272" s="21" t="s">
        <v>9</v>
      </c>
      <c r="Z272" s="27" t="s">
        <v>8</v>
      </c>
      <c r="AA272" s="18" t="s">
        <v>6</v>
      </c>
      <c r="AB272" s="199" t="s">
        <v>31</v>
      </c>
      <c r="AC272" s="17" t="s">
        <v>5</v>
      </c>
      <c r="AD272" s="16" t="s">
        <v>4</v>
      </c>
      <c r="AE272" s="14" t="s">
        <v>3</v>
      </c>
      <c r="AF272" s="10"/>
      <c r="AG272" s="228" t="s">
        <v>148</v>
      </c>
      <c r="AI272" s="11"/>
      <c r="AJ272" s="21" t="s">
        <v>9</v>
      </c>
      <c r="AK272" s="27" t="s">
        <v>8</v>
      </c>
      <c r="AL272" s="19" t="s">
        <v>7</v>
      </c>
      <c r="AM272" s="199" t="s">
        <v>31</v>
      </c>
      <c r="AN272" s="17" t="s">
        <v>5</v>
      </c>
      <c r="AO272" s="16" t="s">
        <v>4</v>
      </c>
      <c r="AP272" s="14" t="s">
        <v>3</v>
      </c>
      <c r="AQ272" s="10"/>
      <c r="AR272" s="228" t="s">
        <v>145</v>
      </c>
      <c r="AT272" s="11"/>
      <c r="AU272" s="21" t="s">
        <v>9</v>
      </c>
      <c r="AV272" s="27" t="s">
        <v>8</v>
      </c>
      <c r="AW272" s="19" t="s">
        <v>7</v>
      </c>
      <c r="AX272" s="18" t="s">
        <v>6</v>
      </c>
      <c r="AY272" s="17" t="s">
        <v>5</v>
      </c>
      <c r="AZ272" s="16" t="s">
        <v>4</v>
      </c>
      <c r="BA272" s="14" t="s">
        <v>3</v>
      </c>
      <c r="BB272" s="10"/>
      <c r="BC272" s="228" t="s">
        <v>151</v>
      </c>
      <c r="BE272" s="11"/>
      <c r="BF272" s="21" t="s">
        <v>9</v>
      </c>
      <c r="BG272" s="27" t="s">
        <v>8</v>
      </c>
      <c r="BH272" s="19" t="s">
        <v>7</v>
      </c>
      <c r="BI272" s="18" t="s">
        <v>6</v>
      </c>
      <c r="BJ272" s="199" t="s">
        <v>31</v>
      </c>
      <c r="BK272" s="16" t="s">
        <v>4</v>
      </c>
      <c r="BL272" s="14" t="s">
        <v>3</v>
      </c>
      <c r="BM272" s="10"/>
      <c r="BN272" s="228" t="s">
        <v>151</v>
      </c>
      <c r="BP272" s="11"/>
      <c r="BQ272" s="21" t="s">
        <v>9</v>
      </c>
      <c r="BR272" s="27" t="s">
        <v>8</v>
      </c>
      <c r="BS272" s="19" t="s">
        <v>7</v>
      </c>
      <c r="BT272" s="18" t="s">
        <v>6</v>
      </c>
      <c r="BU272" s="199" t="s">
        <v>31</v>
      </c>
      <c r="BV272" s="17" t="s">
        <v>5</v>
      </c>
      <c r="BW272" s="14" t="s">
        <v>3</v>
      </c>
      <c r="BX272" s="10"/>
      <c r="BY272" s="228" t="s">
        <v>142</v>
      </c>
      <c r="CA272" s="11"/>
      <c r="CB272" s="21" t="s">
        <v>9</v>
      </c>
      <c r="CC272" s="27" t="s">
        <v>8</v>
      </c>
      <c r="CD272" s="19" t="s">
        <v>7</v>
      </c>
      <c r="CE272" s="18" t="s">
        <v>6</v>
      </c>
      <c r="CF272" s="17" t="s">
        <v>5</v>
      </c>
      <c r="CG272" s="16" t="s">
        <v>4</v>
      </c>
      <c r="CH272" s="199" t="s">
        <v>31</v>
      </c>
      <c r="CI272" s="10"/>
      <c r="CJ272" s="228" t="s">
        <v>148</v>
      </c>
    </row>
    <row r="273" spans="2:88" ht="15.75" thickBot="1" x14ac:dyDescent="0.3">
      <c r="B273" s="22" t="s">
        <v>226</v>
      </c>
      <c r="C273" s="146" t="s">
        <v>9</v>
      </c>
      <c r="D273" s="146" t="s">
        <v>9</v>
      </c>
      <c r="E273" s="146" t="s">
        <v>9</v>
      </c>
      <c r="F273" s="146" t="s">
        <v>9</v>
      </c>
      <c r="G273" s="146" t="s">
        <v>9</v>
      </c>
      <c r="H273" s="146" t="s">
        <v>9</v>
      </c>
      <c r="I273" s="146" t="s">
        <v>9</v>
      </c>
      <c r="J273" s="10"/>
      <c r="K273" s="234" t="s">
        <v>9</v>
      </c>
      <c r="M273" s="22" t="s">
        <v>226</v>
      </c>
      <c r="N273" s="145" t="s">
        <v>8</v>
      </c>
      <c r="O273" s="145" t="s">
        <v>8</v>
      </c>
      <c r="P273" s="145" t="s">
        <v>8</v>
      </c>
      <c r="Q273" s="145" t="s">
        <v>8</v>
      </c>
      <c r="R273" s="145" t="s">
        <v>8</v>
      </c>
      <c r="S273" s="145" t="s">
        <v>8</v>
      </c>
      <c r="T273" s="145" t="s">
        <v>8</v>
      </c>
      <c r="U273" s="10"/>
      <c r="V273" s="145" t="s">
        <v>8</v>
      </c>
      <c r="X273" s="22" t="s">
        <v>226</v>
      </c>
      <c r="Y273" s="149" t="s">
        <v>7</v>
      </c>
      <c r="Z273" s="149" t="s">
        <v>7</v>
      </c>
      <c r="AA273" s="149" t="s">
        <v>7</v>
      </c>
      <c r="AB273" s="149" t="s">
        <v>7</v>
      </c>
      <c r="AC273" s="149" t="s">
        <v>7</v>
      </c>
      <c r="AD273" s="149" t="s">
        <v>7</v>
      </c>
      <c r="AE273" s="144" t="s">
        <v>7</v>
      </c>
      <c r="AF273" s="10"/>
      <c r="AG273" s="144" t="s">
        <v>7</v>
      </c>
      <c r="AI273" s="22" t="s">
        <v>226</v>
      </c>
      <c r="AJ273" s="195" t="s">
        <v>6</v>
      </c>
      <c r="AK273" s="195" t="s">
        <v>6</v>
      </c>
      <c r="AL273" s="195" t="s">
        <v>6</v>
      </c>
      <c r="AM273" s="195" t="s">
        <v>6</v>
      </c>
      <c r="AN273" s="195" t="s">
        <v>6</v>
      </c>
      <c r="AO273" s="195" t="s">
        <v>6</v>
      </c>
      <c r="AP273" s="195" t="s">
        <v>6</v>
      </c>
      <c r="AQ273" s="10"/>
      <c r="AR273" s="195" t="s">
        <v>6</v>
      </c>
      <c r="AT273" s="22" t="s">
        <v>226</v>
      </c>
      <c r="AU273" s="197" t="s">
        <v>31</v>
      </c>
      <c r="AV273" s="197" t="s">
        <v>31</v>
      </c>
      <c r="AW273" s="197" t="s">
        <v>31</v>
      </c>
      <c r="AX273" s="197" t="s">
        <v>31</v>
      </c>
      <c r="AY273" s="197" t="s">
        <v>31</v>
      </c>
      <c r="AZ273" s="197" t="s">
        <v>31</v>
      </c>
      <c r="BA273" s="197" t="s">
        <v>31</v>
      </c>
      <c r="BB273" s="10"/>
      <c r="BC273" s="197" t="s">
        <v>31</v>
      </c>
      <c r="BE273" s="22" t="s">
        <v>226</v>
      </c>
      <c r="BF273" s="155" t="s">
        <v>134</v>
      </c>
      <c r="BG273" s="155" t="s">
        <v>134</v>
      </c>
      <c r="BH273" s="155" t="s">
        <v>134</v>
      </c>
      <c r="BI273" s="155" t="s">
        <v>134</v>
      </c>
      <c r="BJ273" s="155" t="s">
        <v>134</v>
      </c>
      <c r="BK273" s="155" t="s">
        <v>134</v>
      </c>
      <c r="BL273" s="155" t="s">
        <v>134</v>
      </c>
      <c r="BM273" s="10"/>
      <c r="BN273" s="155" t="s">
        <v>134</v>
      </c>
      <c r="BP273" s="22" t="s">
        <v>226</v>
      </c>
      <c r="BQ273" s="150" t="s">
        <v>4</v>
      </c>
      <c r="BR273" s="150" t="s">
        <v>4</v>
      </c>
      <c r="BS273" s="150" t="s">
        <v>4</v>
      </c>
      <c r="BT273" s="150" t="s">
        <v>4</v>
      </c>
      <c r="BU273" s="150" t="s">
        <v>4</v>
      </c>
      <c r="BV273" s="150" t="s">
        <v>4</v>
      </c>
      <c r="BW273" s="150" t="s">
        <v>4</v>
      </c>
      <c r="BX273" s="10"/>
      <c r="BY273" s="150" t="s">
        <v>4</v>
      </c>
      <c r="CA273" s="22" t="s">
        <v>226</v>
      </c>
      <c r="CB273" s="177" t="s">
        <v>3</v>
      </c>
      <c r="CC273" s="177" t="s">
        <v>3</v>
      </c>
      <c r="CD273" s="177" t="s">
        <v>3</v>
      </c>
      <c r="CE273" s="177" t="s">
        <v>3</v>
      </c>
      <c r="CF273" s="177" t="s">
        <v>3</v>
      </c>
      <c r="CG273" s="177" t="s">
        <v>3</v>
      </c>
      <c r="CH273" s="177" t="s">
        <v>3</v>
      </c>
      <c r="CI273" s="10"/>
      <c r="CJ273" s="177" t="s">
        <v>3</v>
      </c>
    </row>
    <row r="274" spans="2:88" ht="15.75" thickBot="1" x14ac:dyDescent="0.3">
      <c r="B274" s="11"/>
      <c r="C274" s="143">
        <v>19</v>
      </c>
      <c r="D274" s="143">
        <v>0</v>
      </c>
      <c r="E274" s="143">
        <v>7</v>
      </c>
      <c r="F274" s="231">
        <v>10</v>
      </c>
      <c r="G274" s="143">
        <v>28</v>
      </c>
      <c r="H274" s="143">
        <v>25</v>
      </c>
      <c r="I274" s="143">
        <v>34</v>
      </c>
      <c r="J274" s="12">
        <v>-722</v>
      </c>
      <c r="K274" s="237">
        <v>103</v>
      </c>
      <c r="L274" t="s">
        <v>0</v>
      </c>
      <c r="M274" s="11"/>
      <c r="N274" s="231">
        <v>19</v>
      </c>
      <c r="O274" s="231">
        <v>15</v>
      </c>
      <c r="P274" s="231">
        <v>11</v>
      </c>
      <c r="Q274" s="231">
        <v>30</v>
      </c>
      <c r="R274" s="143">
        <v>42</v>
      </c>
      <c r="S274" s="143">
        <v>42</v>
      </c>
      <c r="T274" s="143">
        <v>12</v>
      </c>
      <c r="U274" s="12">
        <v>-237</v>
      </c>
      <c r="V274" s="143">
        <v>21</v>
      </c>
      <c r="W274" t="s">
        <v>0</v>
      </c>
      <c r="X274" s="11"/>
      <c r="Y274" s="231">
        <v>0</v>
      </c>
      <c r="Z274" s="143">
        <v>15</v>
      </c>
      <c r="AA274" s="143">
        <v>8</v>
      </c>
      <c r="AB274" s="231">
        <v>12</v>
      </c>
      <c r="AC274" s="143">
        <v>80</v>
      </c>
      <c r="AD274" s="143">
        <v>81</v>
      </c>
      <c r="AE274" s="143">
        <v>42</v>
      </c>
      <c r="AF274" s="12">
        <v>214</v>
      </c>
      <c r="AG274" s="143">
        <v>214</v>
      </c>
      <c r="AH274" t="s">
        <v>0</v>
      </c>
      <c r="AI274" s="11"/>
      <c r="AJ274" s="231">
        <v>7</v>
      </c>
      <c r="AK274" s="143">
        <v>11</v>
      </c>
      <c r="AL274" s="231">
        <v>8</v>
      </c>
      <c r="AM274" s="231">
        <v>18</v>
      </c>
      <c r="AN274" s="143">
        <v>23</v>
      </c>
      <c r="AO274" s="143">
        <v>19</v>
      </c>
      <c r="AP274" s="143">
        <v>13</v>
      </c>
      <c r="AQ274" s="12">
        <v>-159</v>
      </c>
      <c r="AR274" s="143">
        <v>33</v>
      </c>
      <c r="AS274" t="s">
        <v>0</v>
      </c>
      <c r="AT274" s="11"/>
      <c r="AU274" s="143">
        <v>10</v>
      </c>
      <c r="AV274" s="143">
        <v>30</v>
      </c>
      <c r="AW274" s="143">
        <v>12</v>
      </c>
      <c r="AX274" s="143">
        <v>18</v>
      </c>
      <c r="AY274" s="143">
        <v>36</v>
      </c>
      <c r="AZ274" s="143">
        <v>32</v>
      </c>
      <c r="BA274" s="143">
        <v>26</v>
      </c>
      <c r="BB274" s="12">
        <v>-567</v>
      </c>
      <c r="BC274" s="143">
        <v>164</v>
      </c>
      <c r="BD274" t="s">
        <v>0</v>
      </c>
      <c r="BE274" s="11"/>
      <c r="BF274" s="231">
        <v>28</v>
      </c>
      <c r="BG274" s="231">
        <v>42</v>
      </c>
      <c r="BH274" s="231">
        <v>80</v>
      </c>
      <c r="BI274" s="231">
        <v>23</v>
      </c>
      <c r="BJ274" s="231">
        <v>36</v>
      </c>
      <c r="BK274" s="231">
        <v>2</v>
      </c>
      <c r="BL274" s="231">
        <v>16</v>
      </c>
      <c r="BM274" s="12">
        <v>514</v>
      </c>
      <c r="BN274" s="231">
        <v>227</v>
      </c>
      <c r="BO274" t="s">
        <v>0</v>
      </c>
      <c r="BP274" s="11"/>
      <c r="BQ274" s="231">
        <v>25</v>
      </c>
      <c r="BR274" s="231">
        <v>42</v>
      </c>
      <c r="BS274" s="231">
        <v>81</v>
      </c>
      <c r="BT274" s="231">
        <v>19</v>
      </c>
      <c r="BU274" s="231">
        <v>32</v>
      </c>
      <c r="BV274" s="143">
        <v>2</v>
      </c>
      <c r="BW274" s="231">
        <v>13</v>
      </c>
      <c r="BX274" s="12">
        <v>455</v>
      </c>
      <c r="BY274" s="231">
        <v>210</v>
      </c>
      <c r="BZ274" t="s">
        <v>0</v>
      </c>
      <c r="CA274" s="11"/>
      <c r="CB274" s="231">
        <v>34</v>
      </c>
      <c r="CC274" s="231">
        <v>12</v>
      </c>
      <c r="CD274" s="231">
        <v>42</v>
      </c>
      <c r="CE274" s="231">
        <v>13</v>
      </c>
      <c r="CF274" s="143">
        <v>16</v>
      </c>
      <c r="CG274" s="143">
        <v>13</v>
      </c>
      <c r="CH274" s="231">
        <v>26</v>
      </c>
      <c r="CI274" s="12">
        <v>502</v>
      </c>
      <c r="CJ274" s="231">
        <v>98</v>
      </c>
    </row>
    <row r="275" spans="2:88" ht="15.75" thickBot="1" x14ac:dyDescent="0.3">
      <c r="B275" s="11"/>
      <c r="C275" s="2"/>
      <c r="D275" s="2"/>
      <c r="E275" s="2"/>
      <c r="F275" s="2"/>
      <c r="G275" s="2"/>
      <c r="H275" s="2"/>
      <c r="I275" s="2"/>
      <c r="J275" s="10" t="s">
        <v>0</v>
      </c>
      <c r="K275" s="235"/>
      <c r="M275" s="11"/>
      <c r="N275" s="10"/>
      <c r="O275" s="10"/>
      <c r="P275" s="10"/>
      <c r="Q275" s="10"/>
      <c r="R275" s="10"/>
      <c r="S275" s="10"/>
      <c r="T275" s="10"/>
      <c r="U275" s="10" t="s">
        <v>0</v>
      </c>
      <c r="V275" s="9"/>
      <c r="X275" s="11"/>
      <c r="Y275" s="10"/>
      <c r="Z275" s="10"/>
      <c r="AA275" s="10"/>
      <c r="AB275" s="10"/>
      <c r="AC275" s="10"/>
      <c r="AD275" s="10"/>
      <c r="AE275" s="10"/>
      <c r="AF275" s="10" t="s">
        <v>0</v>
      </c>
      <c r="AG275" s="9"/>
      <c r="AI275" s="11"/>
      <c r="AJ275" s="10"/>
      <c r="AK275" s="10"/>
      <c r="AL275" s="10"/>
      <c r="AM275" s="10"/>
      <c r="AN275" s="10"/>
      <c r="AO275" s="10"/>
      <c r="AP275" s="10"/>
      <c r="AQ275" s="10" t="s">
        <v>0</v>
      </c>
      <c r="AR275" s="9"/>
      <c r="AT275" s="11"/>
      <c r="AU275" s="10"/>
      <c r="AV275" s="10"/>
      <c r="AW275" s="10"/>
      <c r="AX275" s="10"/>
      <c r="AY275" s="10"/>
      <c r="AZ275" s="10"/>
      <c r="BA275" s="10"/>
      <c r="BB275" s="10" t="s">
        <v>0</v>
      </c>
      <c r="BC275" s="9"/>
      <c r="BE275" s="11"/>
      <c r="BF275" s="10"/>
      <c r="BG275" s="10"/>
      <c r="BH275" s="10"/>
      <c r="BI275" s="10"/>
      <c r="BJ275" s="10"/>
      <c r="BK275" s="10"/>
      <c r="BL275" s="10"/>
      <c r="BM275" s="10" t="s">
        <v>0</v>
      </c>
      <c r="BN275" s="9"/>
      <c r="BP275" s="11"/>
      <c r="BQ275" s="10"/>
      <c r="BR275" s="10"/>
      <c r="BS275" s="10"/>
      <c r="BT275" s="10"/>
      <c r="BU275" s="10"/>
      <c r="BV275" s="10"/>
      <c r="BW275" s="10"/>
      <c r="BX275" s="10" t="s">
        <v>0</v>
      </c>
      <c r="BY275" s="9"/>
      <c r="CA275" s="11"/>
      <c r="CB275" s="10"/>
      <c r="CC275" s="10"/>
      <c r="CD275" s="10"/>
      <c r="CE275" s="10"/>
      <c r="CF275" s="10"/>
      <c r="CG275" s="10"/>
      <c r="CH275" s="10"/>
      <c r="CI275" s="10" t="s">
        <v>0</v>
      </c>
      <c r="CJ275" s="9"/>
    </row>
    <row r="276" spans="2:88" ht="15.75" thickBot="1" x14ac:dyDescent="0.3">
      <c r="B276" s="11"/>
      <c r="C276" s="27" t="s">
        <v>8</v>
      </c>
      <c r="D276" s="19" t="s">
        <v>7</v>
      </c>
      <c r="E276" s="18" t="s">
        <v>6</v>
      </c>
      <c r="F276" s="199" t="s">
        <v>31</v>
      </c>
      <c r="G276" s="17" t="s">
        <v>5</v>
      </c>
      <c r="H276" s="16" t="s">
        <v>4</v>
      </c>
      <c r="I276" s="14" t="s">
        <v>3</v>
      </c>
      <c r="J276" s="10"/>
      <c r="K276" s="228" t="s">
        <v>142</v>
      </c>
      <c r="M276" s="11"/>
      <c r="N276" s="21" t="s">
        <v>9</v>
      </c>
      <c r="O276" s="19" t="s">
        <v>7</v>
      </c>
      <c r="P276" s="18" t="s">
        <v>6</v>
      </c>
      <c r="Q276" s="199" t="s">
        <v>31</v>
      </c>
      <c r="R276" s="17" t="s">
        <v>5</v>
      </c>
      <c r="S276" s="16" t="s">
        <v>4</v>
      </c>
      <c r="T276" s="14" t="s">
        <v>3</v>
      </c>
      <c r="U276" s="10"/>
      <c r="V276" s="228" t="s">
        <v>145</v>
      </c>
      <c r="X276" s="11"/>
      <c r="Y276" s="21" t="s">
        <v>9</v>
      </c>
      <c r="Z276" s="27" t="s">
        <v>8</v>
      </c>
      <c r="AA276" s="18" t="s">
        <v>6</v>
      </c>
      <c r="AB276" s="199" t="s">
        <v>31</v>
      </c>
      <c r="AC276" s="17" t="s">
        <v>5</v>
      </c>
      <c r="AD276" s="16" t="s">
        <v>4</v>
      </c>
      <c r="AE276" s="14" t="s">
        <v>3</v>
      </c>
      <c r="AF276" s="10"/>
      <c r="AG276" s="228" t="s">
        <v>148</v>
      </c>
      <c r="AI276" s="11"/>
      <c r="AJ276" s="21" t="s">
        <v>9</v>
      </c>
      <c r="AK276" s="27" t="s">
        <v>8</v>
      </c>
      <c r="AL276" s="19" t="s">
        <v>7</v>
      </c>
      <c r="AM276" s="199" t="s">
        <v>31</v>
      </c>
      <c r="AN276" s="17" t="s">
        <v>5</v>
      </c>
      <c r="AO276" s="16" t="s">
        <v>4</v>
      </c>
      <c r="AP276" s="14" t="s">
        <v>3</v>
      </c>
      <c r="AQ276" s="10"/>
      <c r="AR276" s="228" t="s">
        <v>145</v>
      </c>
      <c r="AT276" s="11"/>
      <c r="AU276" s="21" t="s">
        <v>9</v>
      </c>
      <c r="AV276" s="27" t="s">
        <v>8</v>
      </c>
      <c r="AW276" s="19" t="s">
        <v>7</v>
      </c>
      <c r="AX276" s="18" t="s">
        <v>6</v>
      </c>
      <c r="AY276" s="17" t="s">
        <v>5</v>
      </c>
      <c r="AZ276" s="16" t="s">
        <v>4</v>
      </c>
      <c r="BA276" s="14" t="s">
        <v>3</v>
      </c>
      <c r="BB276" s="10"/>
      <c r="BC276" s="228" t="s">
        <v>151</v>
      </c>
      <c r="BE276" s="11"/>
      <c r="BF276" s="21" t="s">
        <v>9</v>
      </c>
      <c r="BG276" s="27" t="s">
        <v>8</v>
      </c>
      <c r="BH276" s="19" t="s">
        <v>7</v>
      </c>
      <c r="BI276" s="18" t="s">
        <v>6</v>
      </c>
      <c r="BJ276" s="199" t="s">
        <v>31</v>
      </c>
      <c r="BK276" s="16" t="s">
        <v>4</v>
      </c>
      <c r="BL276" s="14" t="s">
        <v>3</v>
      </c>
      <c r="BM276" s="10"/>
      <c r="BN276" s="228" t="s">
        <v>142</v>
      </c>
      <c r="BP276" s="11"/>
      <c r="BQ276" s="21" t="s">
        <v>9</v>
      </c>
      <c r="BR276" s="27" t="s">
        <v>8</v>
      </c>
      <c r="BS276" s="19" t="s">
        <v>7</v>
      </c>
      <c r="BT276" s="18" t="s">
        <v>6</v>
      </c>
      <c r="BU276" s="199" t="s">
        <v>31</v>
      </c>
      <c r="BV276" s="17" t="s">
        <v>5</v>
      </c>
      <c r="BW276" s="14" t="s">
        <v>3</v>
      </c>
      <c r="BX276" s="10"/>
      <c r="BY276" s="228" t="s">
        <v>151</v>
      </c>
      <c r="CA276" s="11"/>
      <c r="CB276" s="21" t="s">
        <v>9</v>
      </c>
      <c r="CC276" s="27" t="s">
        <v>8</v>
      </c>
      <c r="CD276" s="19" t="s">
        <v>7</v>
      </c>
      <c r="CE276" s="18" t="s">
        <v>6</v>
      </c>
      <c r="CF276" s="17" t="s">
        <v>5</v>
      </c>
      <c r="CG276" s="16" t="s">
        <v>4</v>
      </c>
      <c r="CH276" s="199" t="s">
        <v>31</v>
      </c>
      <c r="CI276" s="10"/>
      <c r="CJ276" s="228" t="s">
        <v>148</v>
      </c>
    </row>
    <row r="277" spans="2:88" ht="15.75" thickBot="1" x14ac:dyDescent="0.3">
      <c r="B277" s="22" t="s">
        <v>227</v>
      </c>
      <c r="C277" s="146" t="s">
        <v>9</v>
      </c>
      <c r="D277" s="146" t="s">
        <v>9</v>
      </c>
      <c r="E277" s="146" t="s">
        <v>9</v>
      </c>
      <c r="F277" s="146" t="s">
        <v>9</v>
      </c>
      <c r="G277" s="146" t="s">
        <v>9</v>
      </c>
      <c r="H277" s="146" t="s">
        <v>9</v>
      </c>
      <c r="I277" s="146" t="s">
        <v>9</v>
      </c>
      <c r="J277" s="10"/>
      <c r="K277" s="234" t="s">
        <v>9</v>
      </c>
      <c r="M277" s="22" t="s">
        <v>227</v>
      </c>
      <c r="N277" s="145" t="s">
        <v>8</v>
      </c>
      <c r="O277" s="145" t="s">
        <v>8</v>
      </c>
      <c r="P277" s="145" t="s">
        <v>8</v>
      </c>
      <c r="Q277" s="145" t="s">
        <v>8</v>
      </c>
      <c r="R277" s="145" t="s">
        <v>8</v>
      </c>
      <c r="S277" s="145" t="s">
        <v>8</v>
      </c>
      <c r="T277" s="145" t="s">
        <v>8</v>
      </c>
      <c r="U277" s="10"/>
      <c r="V277" s="145" t="s">
        <v>8</v>
      </c>
      <c r="X277" s="22" t="s">
        <v>227</v>
      </c>
      <c r="Y277" s="149" t="s">
        <v>7</v>
      </c>
      <c r="Z277" s="149" t="s">
        <v>7</v>
      </c>
      <c r="AA277" s="149" t="s">
        <v>7</v>
      </c>
      <c r="AB277" s="149" t="s">
        <v>7</v>
      </c>
      <c r="AC277" s="149" t="s">
        <v>7</v>
      </c>
      <c r="AD277" s="149" t="s">
        <v>7</v>
      </c>
      <c r="AE277" s="144" t="s">
        <v>7</v>
      </c>
      <c r="AF277" s="10"/>
      <c r="AG277" s="144" t="s">
        <v>7</v>
      </c>
      <c r="AI277" s="22" t="s">
        <v>227</v>
      </c>
      <c r="AJ277" s="195" t="s">
        <v>6</v>
      </c>
      <c r="AK277" s="195" t="s">
        <v>6</v>
      </c>
      <c r="AL277" s="195" t="s">
        <v>6</v>
      </c>
      <c r="AM277" s="195" t="s">
        <v>6</v>
      </c>
      <c r="AN277" s="195" t="s">
        <v>6</v>
      </c>
      <c r="AO277" s="195" t="s">
        <v>6</v>
      </c>
      <c r="AP277" s="195" t="s">
        <v>6</v>
      </c>
      <c r="AQ277" s="10"/>
      <c r="AR277" s="195" t="s">
        <v>6</v>
      </c>
      <c r="AT277" s="22" t="s">
        <v>227</v>
      </c>
      <c r="AU277" s="197" t="s">
        <v>31</v>
      </c>
      <c r="AV277" s="197" t="s">
        <v>31</v>
      </c>
      <c r="AW277" s="197" t="s">
        <v>31</v>
      </c>
      <c r="AX277" s="197" t="s">
        <v>31</v>
      </c>
      <c r="AY277" s="197" t="s">
        <v>31</v>
      </c>
      <c r="AZ277" s="197" t="s">
        <v>31</v>
      </c>
      <c r="BA277" s="197" t="s">
        <v>31</v>
      </c>
      <c r="BB277" s="10"/>
      <c r="BC277" s="197" t="s">
        <v>31</v>
      </c>
      <c r="BE277" s="22" t="s">
        <v>227</v>
      </c>
      <c r="BF277" s="155" t="s">
        <v>134</v>
      </c>
      <c r="BG277" s="155" t="s">
        <v>134</v>
      </c>
      <c r="BH277" s="155" t="s">
        <v>134</v>
      </c>
      <c r="BI277" s="155" t="s">
        <v>134</v>
      </c>
      <c r="BJ277" s="155" t="s">
        <v>134</v>
      </c>
      <c r="BK277" s="155" t="s">
        <v>134</v>
      </c>
      <c r="BL277" s="155" t="s">
        <v>134</v>
      </c>
      <c r="BM277" s="10"/>
      <c r="BN277" s="155" t="s">
        <v>134</v>
      </c>
      <c r="BP277" s="22" t="s">
        <v>227</v>
      </c>
      <c r="BQ277" s="150" t="s">
        <v>4</v>
      </c>
      <c r="BR277" s="150" t="s">
        <v>4</v>
      </c>
      <c r="BS277" s="150" t="s">
        <v>4</v>
      </c>
      <c r="BT277" s="150" t="s">
        <v>4</v>
      </c>
      <c r="BU277" s="150" t="s">
        <v>4</v>
      </c>
      <c r="BV277" s="150" t="s">
        <v>4</v>
      </c>
      <c r="BW277" s="150" t="s">
        <v>4</v>
      </c>
      <c r="BX277" s="10"/>
      <c r="BY277" s="150" t="s">
        <v>4</v>
      </c>
      <c r="CA277" s="22" t="s">
        <v>227</v>
      </c>
      <c r="CB277" s="177" t="s">
        <v>3</v>
      </c>
      <c r="CC277" s="177" t="s">
        <v>3</v>
      </c>
      <c r="CD277" s="177" t="s">
        <v>3</v>
      </c>
      <c r="CE277" s="177" t="s">
        <v>3</v>
      </c>
      <c r="CF277" s="177" t="s">
        <v>3</v>
      </c>
      <c r="CG277" s="177" t="s">
        <v>3</v>
      </c>
      <c r="CH277" s="177" t="s">
        <v>3</v>
      </c>
      <c r="CI277" s="10"/>
      <c r="CJ277" s="177" t="s">
        <v>3</v>
      </c>
    </row>
    <row r="278" spans="2:88" ht="15.75" thickBot="1" x14ac:dyDescent="0.3">
      <c r="B278" s="11"/>
      <c r="C278" s="143">
        <v>25</v>
      </c>
      <c r="D278" s="143">
        <v>2</v>
      </c>
      <c r="E278" s="143">
        <v>7</v>
      </c>
      <c r="F278" s="231">
        <v>9</v>
      </c>
      <c r="G278" s="143">
        <v>28</v>
      </c>
      <c r="H278" s="143">
        <v>27</v>
      </c>
      <c r="I278" s="143">
        <v>49</v>
      </c>
      <c r="J278" s="12">
        <v>115</v>
      </c>
      <c r="K278" s="237">
        <v>129</v>
      </c>
      <c r="L278" t="s">
        <v>0</v>
      </c>
      <c r="M278" s="11"/>
      <c r="N278" s="231">
        <v>25</v>
      </c>
      <c r="O278" s="231">
        <v>19</v>
      </c>
      <c r="P278" s="231">
        <v>17</v>
      </c>
      <c r="Q278" s="231">
        <v>37</v>
      </c>
      <c r="R278" s="143">
        <v>34</v>
      </c>
      <c r="S278" s="143">
        <v>40</v>
      </c>
      <c r="T278" s="143">
        <v>19</v>
      </c>
      <c r="U278" s="12">
        <v>380</v>
      </c>
      <c r="V278" s="231">
        <v>5</v>
      </c>
      <c r="W278" t="s">
        <v>0</v>
      </c>
      <c r="X278" s="11"/>
      <c r="Y278" s="231">
        <v>2</v>
      </c>
      <c r="Z278" s="143">
        <v>19</v>
      </c>
      <c r="AA278" s="143">
        <v>6</v>
      </c>
      <c r="AB278" s="231">
        <v>14</v>
      </c>
      <c r="AC278" s="143">
        <v>78</v>
      </c>
      <c r="AD278" s="143">
        <v>87</v>
      </c>
      <c r="AE278" s="143">
        <v>58</v>
      </c>
      <c r="AF278" s="12">
        <v>-482</v>
      </c>
      <c r="AG278" s="143">
        <v>232</v>
      </c>
      <c r="AH278" t="s">
        <v>0</v>
      </c>
      <c r="AI278" s="11"/>
      <c r="AJ278" s="231">
        <v>7</v>
      </c>
      <c r="AK278" s="143">
        <v>17</v>
      </c>
      <c r="AL278" s="231">
        <v>6</v>
      </c>
      <c r="AM278" s="231">
        <v>17</v>
      </c>
      <c r="AN278" s="143">
        <v>23</v>
      </c>
      <c r="AO278" s="143">
        <v>22</v>
      </c>
      <c r="AP278" s="143">
        <v>20</v>
      </c>
      <c r="AQ278" s="12">
        <v>-77</v>
      </c>
      <c r="AR278" s="143">
        <v>52</v>
      </c>
      <c r="AS278" t="s">
        <v>0</v>
      </c>
      <c r="AT278" s="11"/>
      <c r="AU278" s="143">
        <v>9</v>
      </c>
      <c r="AV278" s="143">
        <v>37</v>
      </c>
      <c r="AW278" s="143">
        <v>14</v>
      </c>
      <c r="AX278" s="143">
        <v>17</v>
      </c>
      <c r="AY278" s="143">
        <v>37</v>
      </c>
      <c r="AZ278" s="143">
        <v>35</v>
      </c>
      <c r="BA278" s="143">
        <v>34</v>
      </c>
      <c r="BB278" s="12">
        <v>5</v>
      </c>
      <c r="BC278" s="143">
        <v>183</v>
      </c>
      <c r="BD278" t="s">
        <v>0</v>
      </c>
      <c r="BE278" s="11"/>
      <c r="BF278" s="231">
        <v>28</v>
      </c>
      <c r="BG278" s="231">
        <v>34</v>
      </c>
      <c r="BH278" s="231">
        <v>78</v>
      </c>
      <c r="BI278" s="231">
        <v>23</v>
      </c>
      <c r="BJ278" s="231">
        <v>37</v>
      </c>
      <c r="BK278" s="143">
        <v>2</v>
      </c>
      <c r="BL278" s="231">
        <v>7</v>
      </c>
      <c r="BM278" s="12">
        <v>-254</v>
      </c>
      <c r="BN278" s="231">
        <v>205</v>
      </c>
      <c r="BO278" t="s">
        <v>0</v>
      </c>
      <c r="BP278" s="11"/>
      <c r="BQ278" s="231">
        <v>27</v>
      </c>
      <c r="BR278" s="231">
        <v>40</v>
      </c>
      <c r="BS278" s="231">
        <v>87</v>
      </c>
      <c r="BT278" s="231">
        <v>22</v>
      </c>
      <c r="BU278" s="231">
        <v>35</v>
      </c>
      <c r="BV278" s="231">
        <v>2</v>
      </c>
      <c r="BW278" s="231">
        <v>9</v>
      </c>
      <c r="BX278" s="12">
        <v>22</v>
      </c>
      <c r="BY278" s="231">
        <v>222</v>
      </c>
      <c r="BZ278" t="s">
        <v>0</v>
      </c>
      <c r="CA278" s="11"/>
      <c r="CB278" s="231">
        <v>49</v>
      </c>
      <c r="CC278" s="231">
        <v>19</v>
      </c>
      <c r="CD278" s="231">
        <v>58</v>
      </c>
      <c r="CE278" s="231">
        <v>20</v>
      </c>
      <c r="CF278" s="143">
        <v>7</v>
      </c>
      <c r="CG278" s="143">
        <v>9</v>
      </c>
      <c r="CH278" s="231">
        <v>34</v>
      </c>
      <c r="CI278" s="12">
        <v>291</v>
      </c>
      <c r="CJ278" s="231">
        <v>164</v>
      </c>
    </row>
    <row r="279" spans="2:88" ht="15.75" thickBot="1" x14ac:dyDescent="0.3"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M279" s="11"/>
      <c r="N279" s="10"/>
      <c r="O279" s="10"/>
      <c r="P279" s="10"/>
      <c r="Q279" s="10"/>
      <c r="R279" s="10"/>
      <c r="S279" s="10"/>
      <c r="T279" s="10"/>
      <c r="U279" s="10"/>
      <c r="V279" s="9"/>
      <c r="X279" s="11"/>
      <c r="Y279" s="10"/>
      <c r="Z279" s="10"/>
      <c r="AA279" s="10"/>
      <c r="AB279" s="10"/>
      <c r="AC279" s="10"/>
      <c r="AD279" s="10"/>
      <c r="AE279" s="10"/>
      <c r="AF279" s="10"/>
      <c r="AG279" s="9"/>
      <c r="AI279" s="11"/>
      <c r="AJ279" s="10"/>
      <c r="AK279" s="10"/>
      <c r="AL279" s="10"/>
      <c r="AM279" s="10"/>
      <c r="AN279" s="10"/>
      <c r="AO279" s="10"/>
      <c r="AP279" s="10"/>
      <c r="AQ279" s="10"/>
      <c r="AR279" s="9"/>
      <c r="AT279" s="11"/>
      <c r="AU279" s="10"/>
      <c r="AV279" s="10"/>
      <c r="AW279" s="10"/>
      <c r="AX279" s="10"/>
      <c r="AY279" s="10"/>
      <c r="AZ279" s="10"/>
      <c r="BA279" s="10"/>
      <c r="BB279" s="10"/>
      <c r="BC279" s="9"/>
      <c r="BE279" s="11"/>
      <c r="BF279" s="10"/>
      <c r="BG279" s="10"/>
      <c r="BH279" s="10"/>
      <c r="BI279" s="10"/>
      <c r="BJ279" s="10"/>
      <c r="BK279" s="10"/>
      <c r="BL279" s="10"/>
      <c r="BM279" s="10"/>
      <c r="BN279" s="9"/>
      <c r="BP279" s="11"/>
      <c r="BQ279" s="10"/>
      <c r="BR279" s="10"/>
      <c r="BS279" s="10"/>
      <c r="BT279" s="10"/>
      <c r="BU279" s="10"/>
      <c r="BV279" s="10"/>
      <c r="BW279" s="10"/>
      <c r="BX279" s="10"/>
      <c r="BY279" s="9"/>
      <c r="CA279" s="11"/>
      <c r="CB279" s="10"/>
      <c r="CC279" s="10"/>
      <c r="CD279" s="10"/>
      <c r="CE279" s="10"/>
      <c r="CF279" s="10"/>
      <c r="CG279" s="10"/>
      <c r="CH279" s="10"/>
      <c r="CI279" s="10"/>
      <c r="CJ279" s="9"/>
    </row>
    <row r="280" spans="2:88" ht="15.75" thickBot="1" x14ac:dyDescent="0.3">
      <c r="B280" s="11"/>
      <c r="C280" s="27" t="s">
        <v>8</v>
      </c>
      <c r="D280" s="19" t="s">
        <v>7</v>
      </c>
      <c r="E280" s="18" t="s">
        <v>6</v>
      </c>
      <c r="F280" s="199" t="s">
        <v>31</v>
      </c>
      <c r="G280" s="17" t="s">
        <v>5</v>
      </c>
      <c r="H280" s="16" t="s">
        <v>4</v>
      </c>
      <c r="I280" s="14" t="s">
        <v>3</v>
      </c>
      <c r="J280" s="10"/>
      <c r="K280" s="228" t="s">
        <v>142</v>
      </c>
      <c r="M280" s="11"/>
      <c r="N280" s="21" t="s">
        <v>9</v>
      </c>
      <c r="O280" s="19" t="s">
        <v>7</v>
      </c>
      <c r="P280" s="18" t="s">
        <v>6</v>
      </c>
      <c r="Q280" s="199" t="s">
        <v>31</v>
      </c>
      <c r="R280" s="17" t="s">
        <v>5</v>
      </c>
      <c r="S280" s="16" t="s">
        <v>4</v>
      </c>
      <c r="T280" s="14" t="s">
        <v>3</v>
      </c>
      <c r="U280" s="10"/>
      <c r="V280" s="228" t="s">
        <v>145</v>
      </c>
      <c r="X280" s="11"/>
      <c r="Y280" s="21" t="s">
        <v>9</v>
      </c>
      <c r="Z280" s="27" t="s">
        <v>8</v>
      </c>
      <c r="AA280" s="18" t="s">
        <v>6</v>
      </c>
      <c r="AB280" s="199" t="s">
        <v>31</v>
      </c>
      <c r="AC280" s="17" t="s">
        <v>5</v>
      </c>
      <c r="AD280" s="16" t="s">
        <v>4</v>
      </c>
      <c r="AE280" s="14" t="s">
        <v>3</v>
      </c>
      <c r="AF280" s="10"/>
      <c r="AG280" s="228" t="s">
        <v>143</v>
      </c>
      <c r="AI280" s="11"/>
      <c r="AJ280" s="21" t="s">
        <v>9</v>
      </c>
      <c r="AK280" s="27" t="s">
        <v>8</v>
      </c>
      <c r="AL280" s="19" t="s">
        <v>7</v>
      </c>
      <c r="AM280" s="199" t="s">
        <v>31</v>
      </c>
      <c r="AN280" s="17" t="s">
        <v>5</v>
      </c>
      <c r="AO280" s="16" t="s">
        <v>4</v>
      </c>
      <c r="AP280" s="14" t="s">
        <v>3</v>
      </c>
      <c r="AQ280" s="10"/>
      <c r="AR280" s="228" t="s">
        <v>145</v>
      </c>
      <c r="AT280" s="11"/>
      <c r="AU280" s="21" t="s">
        <v>9</v>
      </c>
      <c r="AV280" s="27" t="s">
        <v>8</v>
      </c>
      <c r="AW280" s="19" t="s">
        <v>7</v>
      </c>
      <c r="AX280" s="18" t="s">
        <v>6</v>
      </c>
      <c r="AY280" s="17" t="s">
        <v>5</v>
      </c>
      <c r="AZ280" s="16" t="s">
        <v>4</v>
      </c>
      <c r="BA280" s="14" t="s">
        <v>3</v>
      </c>
      <c r="BB280" s="10"/>
      <c r="BC280" s="228" t="s">
        <v>151</v>
      </c>
      <c r="BE280" s="11"/>
      <c r="BF280" s="21" t="s">
        <v>9</v>
      </c>
      <c r="BG280" s="27" t="s">
        <v>8</v>
      </c>
      <c r="BH280" s="19" t="s">
        <v>7</v>
      </c>
      <c r="BI280" s="18" t="s">
        <v>6</v>
      </c>
      <c r="BJ280" s="199" t="s">
        <v>31</v>
      </c>
      <c r="BK280" s="16" t="s">
        <v>4</v>
      </c>
      <c r="BL280" s="14" t="s">
        <v>3</v>
      </c>
      <c r="BM280" s="10"/>
      <c r="BN280" s="228" t="s">
        <v>142</v>
      </c>
      <c r="BP280" s="11"/>
      <c r="BQ280" s="21" t="s">
        <v>9</v>
      </c>
      <c r="BR280" s="27" t="s">
        <v>8</v>
      </c>
      <c r="BS280" s="19" t="s">
        <v>7</v>
      </c>
      <c r="BT280" s="18" t="s">
        <v>6</v>
      </c>
      <c r="BU280" s="199" t="s">
        <v>31</v>
      </c>
      <c r="BV280" s="17" t="s">
        <v>5</v>
      </c>
      <c r="BW280" s="14" t="s">
        <v>3</v>
      </c>
      <c r="BX280" s="10"/>
      <c r="BY280" s="228" t="s">
        <v>151</v>
      </c>
      <c r="CA280" s="11"/>
      <c r="CB280" s="21" t="s">
        <v>9</v>
      </c>
      <c r="CC280" s="27" t="s">
        <v>8</v>
      </c>
      <c r="CD280" s="19" t="s">
        <v>7</v>
      </c>
      <c r="CE280" s="18" t="s">
        <v>6</v>
      </c>
      <c r="CF280" s="17" t="s">
        <v>5</v>
      </c>
      <c r="CG280" s="16" t="s">
        <v>4</v>
      </c>
      <c r="CH280" s="199" t="s">
        <v>31</v>
      </c>
      <c r="CI280" s="10"/>
      <c r="CJ280" s="228" t="s">
        <v>148</v>
      </c>
    </row>
    <row r="281" spans="2:88" ht="15.75" thickBot="1" x14ac:dyDescent="0.3">
      <c r="B281" s="22" t="s">
        <v>228</v>
      </c>
      <c r="C281" s="146" t="s">
        <v>9</v>
      </c>
      <c r="D281" s="146" t="s">
        <v>9</v>
      </c>
      <c r="E281" s="146" t="s">
        <v>9</v>
      </c>
      <c r="F281" s="146" t="s">
        <v>9</v>
      </c>
      <c r="G281" s="146" t="s">
        <v>9</v>
      </c>
      <c r="H281" s="146" t="s">
        <v>9</v>
      </c>
      <c r="I281" s="146" t="s">
        <v>9</v>
      </c>
      <c r="J281" s="10"/>
      <c r="K281" s="234" t="s">
        <v>9</v>
      </c>
      <c r="M281" s="22" t="s">
        <v>228</v>
      </c>
      <c r="N281" s="145" t="s">
        <v>8</v>
      </c>
      <c r="O281" s="145" t="s">
        <v>8</v>
      </c>
      <c r="P281" s="145" t="s">
        <v>8</v>
      </c>
      <c r="Q281" s="145" t="s">
        <v>8</v>
      </c>
      <c r="R281" s="145" t="s">
        <v>8</v>
      </c>
      <c r="S281" s="145" t="s">
        <v>8</v>
      </c>
      <c r="T281" s="145" t="s">
        <v>8</v>
      </c>
      <c r="U281" s="10"/>
      <c r="V281" s="145" t="s">
        <v>8</v>
      </c>
      <c r="X281" s="22" t="s">
        <v>228</v>
      </c>
      <c r="Y281" s="149" t="s">
        <v>7</v>
      </c>
      <c r="Z281" s="149" t="s">
        <v>7</v>
      </c>
      <c r="AA281" s="149" t="s">
        <v>7</v>
      </c>
      <c r="AB281" s="149" t="s">
        <v>7</v>
      </c>
      <c r="AC281" s="149" t="s">
        <v>7</v>
      </c>
      <c r="AD281" s="149" t="s">
        <v>7</v>
      </c>
      <c r="AE281" s="144" t="s">
        <v>7</v>
      </c>
      <c r="AF281" s="10"/>
      <c r="AG281" s="144" t="s">
        <v>7</v>
      </c>
      <c r="AI281" s="22" t="s">
        <v>228</v>
      </c>
      <c r="AJ281" s="195" t="s">
        <v>6</v>
      </c>
      <c r="AK281" s="195" t="s">
        <v>6</v>
      </c>
      <c r="AL281" s="195" t="s">
        <v>6</v>
      </c>
      <c r="AM281" s="195" t="s">
        <v>6</v>
      </c>
      <c r="AN281" s="195" t="s">
        <v>6</v>
      </c>
      <c r="AO281" s="195" t="s">
        <v>6</v>
      </c>
      <c r="AP281" s="195" t="s">
        <v>6</v>
      </c>
      <c r="AQ281" s="10"/>
      <c r="AR281" s="195" t="s">
        <v>6</v>
      </c>
      <c r="AT281" s="22" t="s">
        <v>228</v>
      </c>
      <c r="AU281" s="197" t="s">
        <v>31</v>
      </c>
      <c r="AV281" s="197" t="s">
        <v>31</v>
      </c>
      <c r="AW281" s="197" t="s">
        <v>31</v>
      </c>
      <c r="AX281" s="197" t="s">
        <v>31</v>
      </c>
      <c r="AY281" s="197" t="s">
        <v>31</v>
      </c>
      <c r="AZ281" s="197" t="s">
        <v>31</v>
      </c>
      <c r="BA281" s="197" t="s">
        <v>31</v>
      </c>
      <c r="BB281" s="10"/>
      <c r="BC281" s="197" t="s">
        <v>31</v>
      </c>
      <c r="BE281" s="22" t="s">
        <v>228</v>
      </c>
      <c r="BF281" s="155" t="s">
        <v>134</v>
      </c>
      <c r="BG281" s="155" t="s">
        <v>134</v>
      </c>
      <c r="BH281" s="155" t="s">
        <v>134</v>
      </c>
      <c r="BI281" s="155" t="s">
        <v>134</v>
      </c>
      <c r="BJ281" s="155" t="s">
        <v>134</v>
      </c>
      <c r="BK281" s="155" t="s">
        <v>134</v>
      </c>
      <c r="BL281" s="155" t="s">
        <v>134</v>
      </c>
      <c r="BM281" s="10"/>
      <c r="BN281" s="155" t="s">
        <v>134</v>
      </c>
      <c r="BP281" s="22" t="s">
        <v>228</v>
      </c>
      <c r="BQ281" s="150" t="s">
        <v>4</v>
      </c>
      <c r="BR281" s="150" t="s">
        <v>4</v>
      </c>
      <c r="BS281" s="150" t="s">
        <v>4</v>
      </c>
      <c r="BT281" s="150" t="s">
        <v>4</v>
      </c>
      <c r="BU281" s="150" t="s">
        <v>4</v>
      </c>
      <c r="BV281" s="150" t="s">
        <v>4</v>
      </c>
      <c r="BW281" s="150" t="s">
        <v>4</v>
      </c>
      <c r="BX281" s="10"/>
      <c r="BY281" s="150" t="s">
        <v>4</v>
      </c>
      <c r="CA281" s="22" t="s">
        <v>228</v>
      </c>
      <c r="CB281" s="177" t="s">
        <v>3</v>
      </c>
      <c r="CC281" s="177" t="s">
        <v>3</v>
      </c>
      <c r="CD281" s="177" t="s">
        <v>3</v>
      </c>
      <c r="CE281" s="177" t="s">
        <v>3</v>
      </c>
      <c r="CF281" s="177" t="s">
        <v>3</v>
      </c>
      <c r="CG281" s="177" t="s">
        <v>3</v>
      </c>
      <c r="CH281" s="177" t="s">
        <v>3</v>
      </c>
      <c r="CI281" s="10"/>
      <c r="CJ281" s="177" t="s">
        <v>3</v>
      </c>
    </row>
    <row r="282" spans="2:88" ht="15.75" thickBot="1" x14ac:dyDescent="0.3">
      <c r="B282" s="11"/>
      <c r="C282" s="143">
        <v>36</v>
      </c>
      <c r="D282" s="143">
        <v>11</v>
      </c>
      <c r="E282" s="143">
        <v>12</v>
      </c>
      <c r="F282" s="231">
        <v>8</v>
      </c>
      <c r="G282" s="143">
        <v>28</v>
      </c>
      <c r="H282" s="143">
        <v>30</v>
      </c>
      <c r="I282" s="143">
        <v>51</v>
      </c>
      <c r="J282" s="12">
        <v>-205</v>
      </c>
      <c r="K282" s="237">
        <v>160</v>
      </c>
      <c r="L282" t="s">
        <v>0</v>
      </c>
      <c r="M282" s="11"/>
      <c r="N282" s="231">
        <v>36</v>
      </c>
      <c r="O282" s="231">
        <v>21</v>
      </c>
      <c r="P282" s="231">
        <v>22</v>
      </c>
      <c r="Q282" s="231">
        <v>47</v>
      </c>
      <c r="R282" s="143">
        <v>17</v>
      </c>
      <c r="S282" s="143">
        <v>30</v>
      </c>
      <c r="T282" s="143">
        <v>7</v>
      </c>
      <c r="U282" s="12">
        <v>405</v>
      </c>
      <c r="V282" s="231">
        <v>72</v>
      </c>
      <c r="W282" t="s">
        <v>0</v>
      </c>
      <c r="X282" s="11"/>
      <c r="Y282" s="231">
        <v>11</v>
      </c>
      <c r="Z282" s="143">
        <v>21</v>
      </c>
      <c r="AA282" s="143">
        <v>3</v>
      </c>
      <c r="AB282" s="231">
        <v>21</v>
      </c>
      <c r="AC282" s="143">
        <v>64</v>
      </c>
      <c r="AD282" s="143">
        <v>80</v>
      </c>
      <c r="AE282" s="143">
        <v>48</v>
      </c>
      <c r="AF282" s="12">
        <v>291</v>
      </c>
      <c r="AG282" s="143">
        <v>184</v>
      </c>
      <c r="AH282" t="s">
        <v>0</v>
      </c>
      <c r="AI282" s="11"/>
      <c r="AJ282" s="231">
        <v>12</v>
      </c>
      <c r="AK282" s="143">
        <v>22</v>
      </c>
      <c r="AL282" s="231">
        <v>3</v>
      </c>
      <c r="AM282" s="231">
        <v>21</v>
      </c>
      <c r="AN282" s="143">
        <v>20</v>
      </c>
      <c r="AO282" s="143">
        <v>22</v>
      </c>
      <c r="AP282" s="143">
        <v>18</v>
      </c>
      <c r="AQ282" s="12">
        <v>96</v>
      </c>
      <c r="AR282" s="143">
        <v>46</v>
      </c>
      <c r="AS282" t="s">
        <v>0</v>
      </c>
      <c r="AT282" s="11"/>
      <c r="AU282" s="143">
        <v>8</v>
      </c>
      <c r="AV282" s="143">
        <v>47</v>
      </c>
      <c r="AW282" s="143">
        <v>21</v>
      </c>
      <c r="AX282" s="143">
        <v>21</v>
      </c>
      <c r="AY282" s="143">
        <v>35</v>
      </c>
      <c r="AZ282" s="143">
        <v>37</v>
      </c>
      <c r="BA282" s="143">
        <v>34</v>
      </c>
      <c r="BB282" s="12">
        <v>-170</v>
      </c>
      <c r="BC282" s="143">
        <v>203</v>
      </c>
      <c r="BD282" t="s">
        <v>0</v>
      </c>
      <c r="BE282" s="11"/>
      <c r="BF282" s="231">
        <v>28</v>
      </c>
      <c r="BG282" s="231">
        <v>17</v>
      </c>
      <c r="BH282" s="231">
        <v>64</v>
      </c>
      <c r="BI282" s="231">
        <v>20</v>
      </c>
      <c r="BJ282" s="231">
        <v>35</v>
      </c>
      <c r="BK282" s="143">
        <v>7</v>
      </c>
      <c r="BL282" s="231">
        <v>6</v>
      </c>
      <c r="BM282" s="12">
        <v>-87</v>
      </c>
      <c r="BN282" s="231">
        <v>163</v>
      </c>
      <c r="BO282" t="s">
        <v>0</v>
      </c>
      <c r="BP282" s="11"/>
      <c r="BQ282" s="231">
        <v>30</v>
      </c>
      <c r="BR282" s="231">
        <v>30</v>
      </c>
      <c r="BS282" s="231">
        <v>80</v>
      </c>
      <c r="BT282" s="231">
        <v>22</v>
      </c>
      <c r="BU282" s="231">
        <v>37</v>
      </c>
      <c r="BV282" s="231">
        <v>7</v>
      </c>
      <c r="BW282" s="231">
        <v>11</v>
      </c>
      <c r="BX282" s="12">
        <v>5</v>
      </c>
      <c r="BY282" s="231">
        <v>217</v>
      </c>
      <c r="BZ282" t="s">
        <v>0</v>
      </c>
      <c r="CA282" s="11"/>
      <c r="CB282" s="231">
        <v>51</v>
      </c>
      <c r="CC282" s="231">
        <v>7</v>
      </c>
      <c r="CD282" s="231">
        <v>48</v>
      </c>
      <c r="CE282" s="231">
        <v>18</v>
      </c>
      <c r="CF282" s="143">
        <v>6</v>
      </c>
      <c r="CG282" s="143">
        <v>11</v>
      </c>
      <c r="CH282" s="231">
        <v>34</v>
      </c>
      <c r="CI282" s="12">
        <v>-335</v>
      </c>
      <c r="CJ282" s="231">
        <v>141</v>
      </c>
    </row>
    <row r="283" spans="2:88" ht="15.75" thickBot="1" x14ac:dyDescent="0.3"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M283" s="11"/>
      <c r="N283" s="10"/>
      <c r="O283" s="10"/>
      <c r="P283" s="10"/>
      <c r="Q283" s="10"/>
      <c r="R283" s="10"/>
      <c r="S283" s="10"/>
      <c r="T283" s="10"/>
      <c r="U283" s="10"/>
      <c r="V283" s="9"/>
      <c r="X283" s="11"/>
      <c r="Y283" s="10"/>
      <c r="Z283" s="10"/>
      <c r="AA283" s="10"/>
      <c r="AB283" s="10"/>
      <c r="AC283" s="10"/>
      <c r="AD283" s="10"/>
      <c r="AE283" s="10"/>
      <c r="AF283" s="10"/>
      <c r="AG283" s="9"/>
      <c r="AI283" s="11"/>
      <c r="AJ283" s="10"/>
      <c r="AK283" s="10"/>
      <c r="AL283" s="10"/>
      <c r="AM283" s="10"/>
      <c r="AN283" s="10"/>
      <c r="AO283" s="10"/>
      <c r="AP283" s="10"/>
      <c r="AQ283" s="10"/>
      <c r="AR283" s="9"/>
      <c r="AT283" s="11"/>
      <c r="AU283" s="10"/>
      <c r="AV283" s="10"/>
      <c r="AW283" s="10"/>
      <c r="AX283" s="10"/>
      <c r="AY283" s="10"/>
      <c r="AZ283" s="10"/>
      <c r="BA283" s="10"/>
      <c r="BB283" s="10"/>
      <c r="BC283" s="9"/>
      <c r="BE283" s="11"/>
      <c r="BF283" s="10"/>
      <c r="BG283" s="10"/>
      <c r="BH283" s="10"/>
      <c r="BI283" s="10"/>
      <c r="BJ283" s="10"/>
      <c r="BK283" s="10"/>
      <c r="BL283" s="10"/>
      <c r="BM283" s="10"/>
      <c r="BN283" s="9"/>
      <c r="BO283" t="s">
        <v>0</v>
      </c>
      <c r="BP283" s="11"/>
      <c r="BQ283" s="10"/>
      <c r="BR283" s="10"/>
      <c r="BS283" s="10"/>
      <c r="BT283" s="10"/>
      <c r="BU283" s="10"/>
      <c r="BV283" s="10"/>
      <c r="BW283" s="10"/>
      <c r="BX283" s="10"/>
      <c r="BY283" s="9"/>
      <c r="CA283" s="11"/>
      <c r="CB283" s="10"/>
      <c r="CC283" s="10"/>
      <c r="CD283" s="10"/>
      <c r="CE283" s="10"/>
      <c r="CF283" s="10"/>
      <c r="CG283" s="10"/>
      <c r="CH283" s="10"/>
      <c r="CI283" s="10"/>
      <c r="CJ283" s="9"/>
    </row>
    <row r="284" spans="2:88" ht="15.75" thickBot="1" x14ac:dyDescent="0.3">
      <c r="B284" s="11"/>
      <c r="C284" s="27" t="s">
        <v>8</v>
      </c>
      <c r="D284" s="19" t="s">
        <v>7</v>
      </c>
      <c r="E284" s="18" t="s">
        <v>6</v>
      </c>
      <c r="F284" s="199" t="s">
        <v>31</v>
      </c>
      <c r="G284" s="17" t="s">
        <v>5</v>
      </c>
      <c r="H284" s="16" t="s">
        <v>4</v>
      </c>
      <c r="I284" s="14" t="s">
        <v>3</v>
      </c>
      <c r="J284" s="10"/>
      <c r="K284" s="228" t="s">
        <v>149</v>
      </c>
      <c r="M284" s="11"/>
      <c r="N284" s="21" t="s">
        <v>9</v>
      </c>
      <c r="O284" s="19" t="s">
        <v>7</v>
      </c>
      <c r="P284" s="18" t="s">
        <v>6</v>
      </c>
      <c r="Q284" s="199" t="s">
        <v>31</v>
      </c>
      <c r="R284" s="17" t="s">
        <v>5</v>
      </c>
      <c r="S284" s="16" t="s">
        <v>4</v>
      </c>
      <c r="T284" s="14" t="s">
        <v>3</v>
      </c>
      <c r="U284" s="10"/>
      <c r="V284" s="228" t="s">
        <v>148</v>
      </c>
      <c r="X284" s="11"/>
      <c r="Y284" s="21" t="s">
        <v>9</v>
      </c>
      <c r="Z284" s="27" t="s">
        <v>8</v>
      </c>
      <c r="AA284" s="18" t="s">
        <v>6</v>
      </c>
      <c r="AB284" s="199" t="s">
        <v>31</v>
      </c>
      <c r="AC284" s="17" t="s">
        <v>5</v>
      </c>
      <c r="AD284" s="16" t="s">
        <v>4</v>
      </c>
      <c r="AE284" s="14" t="s">
        <v>3</v>
      </c>
      <c r="AF284" s="10"/>
      <c r="AG284" s="228" t="s">
        <v>148</v>
      </c>
      <c r="AI284" s="11"/>
      <c r="AJ284" s="21" t="s">
        <v>9</v>
      </c>
      <c r="AK284" s="27" t="s">
        <v>8</v>
      </c>
      <c r="AL284" s="19" t="s">
        <v>7</v>
      </c>
      <c r="AM284" s="199" t="s">
        <v>31</v>
      </c>
      <c r="AN284" s="17" t="s">
        <v>5</v>
      </c>
      <c r="AO284" s="16" t="s">
        <v>4</v>
      </c>
      <c r="AP284" s="14" t="s">
        <v>3</v>
      </c>
      <c r="AQ284" s="10"/>
      <c r="AR284" s="228" t="s">
        <v>145</v>
      </c>
      <c r="AT284" s="11"/>
      <c r="AU284" s="21" t="s">
        <v>9</v>
      </c>
      <c r="AV284" s="27" t="s">
        <v>8</v>
      </c>
      <c r="AW284" s="19" t="s">
        <v>7</v>
      </c>
      <c r="AX284" s="18" t="s">
        <v>6</v>
      </c>
      <c r="AY284" s="17" t="s">
        <v>5</v>
      </c>
      <c r="AZ284" s="16" t="s">
        <v>4</v>
      </c>
      <c r="BA284" s="14" t="s">
        <v>3</v>
      </c>
      <c r="BB284" s="10"/>
      <c r="BC284" s="228" t="s">
        <v>151</v>
      </c>
      <c r="BE284" s="11"/>
      <c r="BF284" s="21" t="s">
        <v>9</v>
      </c>
      <c r="BG284" s="27" t="s">
        <v>8</v>
      </c>
      <c r="BH284" s="19" t="s">
        <v>7</v>
      </c>
      <c r="BI284" s="18" t="s">
        <v>6</v>
      </c>
      <c r="BJ284" s="199" t="s">
        <v>31</v>
      </c>
      <c r="BK284" s="16" t="s">
        <v>4</v>
      </c>
      <c r="BL284" s="14" t="s">
        <v>3</v>
      </c>
      <c r="BM284" s="10"/>
      <c r="BN284" s="228" t="s">
        <v>142</v>
      </c>
      <c r="BP284" s="11"/>
      <c r="BQ284" s="21" t="s">
        <v>9</v>
      </c>
      <c r="BR284" s="27" t="s">
        <v>8</v>
      </c>
      <c r="BS284" s="19" t="s">
        <v>7</v>
      </c>
      <c r="BT284" s="18" t="s">
        <v>6</v>
      </c>
      <c r="BU284" s="199" t="s">
        <v>31</v>
      </c>
      <c r="BV284" s="17" t="s">
        <v>5</v>
      </c>
      <c r="BW284" s="14" t="s">
        <v>3</v>
      </c>
      <c r="BX284" s="10"/>
      <c r="BY284" s="228" t="s">
        <v>151</v>
      </c>
      <c r="CA284" s="11"/>
      <c r="CB284" s="21" t="s">
        <v>9</v>
      </c>
      <c r="CC284" s="27" t="s">
        <v>8</v>
      </c>
      <c r="CD284" s="19" t="s">
        <v>7</v>
      </c>
      <c r="CE284" s="18" t="s">
        <v>6</v>
      </c>
      <c r="CF284" s="17" t="s">
        <v>5</v>
      </c>
      <c r="CG284" s="16" t="s">
        <v>4</v>
      </c>
      <c r="CH284" s="199" t="s">
        <v>31</v>
      </c>
      <c r="CI284" s="10"/>
      <c r="CJ284" s="228" t="s">
        <v>145</v>
      </c>
    </row>
    <row r="285" spans="2:88" ht="15.75" thickBot="1" x14ac:dyDescent="0.3">
      <c r="B285" s="22" t="s">
        <v>229</v>
      </c>
      <c r="C285" s="146" t="s">
        <v>9</v>
      </c>
      <c r="D285" s="146" t="s">
        <v>9</v>
      </c>
      <c r="E285" s="146" t="s">
        <v>9</v>
      </c>
      <c r="F285" s="146" t="s">
        <v>9</v>
      </c>
      <c r="G285" s="146" t="s">
        <v>9</v>
      </c>
      <c r="H285" s="146" t="s">
        <v>9</v>
      </c>
      <c r="I285" s="146" t="s">
        <v>9</v>
      </c>
      <c r="J285" s="10"/>
      <c r="K285" s="234" t="s">
        <v>9</v>
      </c>
      <c r="M285" s="22" t="s">
        <v>229</v>
      </c>
      <c r="N285" s="145" t="s">
        <v>8</v>
      </c>
      <c r="O285" s="145" t="s">
        <v>8</v>
      </c>
      <c r="P285" s="145" t="s">
        <v>8</v>
      </c>
      <c r="Q285" s="145" t="s">
        <v>8</v>
      </c>
      <c r="R285" s="145" t="s">
        <v>8</v>
      </c>
      <c r="S285" s="145" t="s">
        <v>8</v>
      </c>
      <c r="T285" s="145" t="s">
        <v>8</v>
      </c>
      <c r="U285" s="10"/>
      <c r="V285" s="145" t="s">
        <v>8</v>
      </c>
      <c r="X285" s="22" t="s">
        <v>229</v>
      </c>
      <c r="Y285" s="149" t="s">
        <v>7</v>
      </c>
      <c r="Z285" s="149" t="s">
        <v>7</v>
      </c>
      <c r="AA285" s="149" t="s">
        <v>7</v>
      </c>
      <c r="AB285" s="149" t="s">
        <v>7</v>
      </c>
      <c r="AC285" s="149" t="s">
        <v>7</v>
      </c>
      <c r="AD285" s="149" t="s">
        <v>7</v>
      </c>
      <c r="AE285" s="144" t="s">
        <v>7</v>
      </c>
      <c r="AF285" s="10"/>
      <c r="AG285" s="144" t="s">
        <v>7</v>
      </c>
      <c r="AI285" s="22" t="s">
        <v>229</v>
      </c>
      <c r="AJ285" s="195" t="s">
        <v>6</v>
      </c>
      <c r="AK285" s="195" t="s">
        <v>6</v>
      </c>
      <c r="AL285" s="195" t="s">
        <v>6</v>
      </c>
      <c r="AM285" s="195" t="s">
        <v>6</v>
      </c>
      <c r="AN285" s="195" t="s">
        <v>6</v>
      </c>
      <c r="AO285" s="195" t="s">
        <v>6</v>
      </c>
      <c r="AP285" s="195" t="s">
        <v>6</v>
      </c>
      <c r="AQ285" s="10"/>
      <c r="AR285" s="195" t="s">
        <v>6</v>
      </c>
      <c r="AT285" s="22" t="s">
        <v>229</v>
      </c>
      <c r="AU285" s="197" t="s">
        <v>31</v>
      </c>
      <c r="AV285" s="197" t="s">
        <v>31</v>
      </c>
      <c r="AW285" s="197" t="s">
        <v>31</v>
      </c>
      <c r="AX285" s="197" t="s">
        <v>31</v>
      </c>
      <c r="AY285" s="197" t="s">
        <v>31</v>
      </c>
      <c r="AZ285" s="197" t="s">
        <v>31</v>
      </c>
      <c r="BA285" s="197" t="s">
        <v>31</v>
      </c>
      <c r="BB285" s="10"/>
      <c r="BC285" s="197" t="s">
        <v>31</v>
      </c>
      <c r="BE285" s="22" t="s">
        <v>229</v>
      </c>
      <c r="BF285" s="155" t="s">
        <v>134</v>
      </c>
      <c r="BG285" s="155" t="s">
        <v>134</v>
      </c>
      <c r="BH285" s="155" t="s">
        <v>134</v>
      </c>
      <c r="BI285" s="155" t="s">
        <v>134</v>
      </c>
      <c r="BJ285" s="155" t="s">
        <v>134</v>
      </c>
      <c r="BK285" s="155" t="s">
        <v>134</v>
      </c>
      <c r="BL285" s="155" t="s">
        <v>134</v>
      </c>
      <c r="BM285" s="10"/>
      <c r="BN285" s="155" t="s">
        <v>134</v>
      </c>
      <c r="BP285" s="22" t="s">
        <v>229</v>
      </c>
      <c r="BQ285" s="150" t="s">
        <v>4</v>
      </c>
      <c r="BR285" s="150" t="s">
        <v>4</v>
      </c>
      <c r="BS285" s="150" t="s">
        <v>4</v>
      </c>
      <c r="BT285" s="150" t="s">
        <v>4</v>
      </c>
      <c r="BU285" s="150" t="s">
        <v>4</v>
      </c>
      <c r="BV285" s="150" t="s">
        <v>4</v>
      </c>
      <c r="BW285" s="150" t="s">
        <v>4</v>
      </c>
      <c r="BX285" s="10"/>
      <c r="BY285" s="150" t="s">
        <v>4</v>
      </c>
      <c r="CA285" s="22" t="s">
        <v>229</v>
      </c>
      <c r="CB285" s="177" t="s">
        <v>3</v>
      </c>
      <c r="CC285" s="177" t="s">
        <v>3</v>
      </c>
      <c r="CD285" s="177" t="s">
        <v>3</v>
      </c>
      <c r="CE285" s="177" t="s">
        <v>3</v>
      </c>
      <c r="CF285" s="177" t="s">
        <v>3</v>
      </c>
      <c r="CG285" s="177" t="s">
        <v>3</v>
      </c>
      <c r="CH285" s="177" t="s">
        <v>3</v>
      </c>
      <c r="CI285" s="10"/>
      <c r="CJ285" s="177" t="s">
        <v>3</v>
      </c>
    </row>
    <row r="286" spans="2:88" ht="15.75" thickBot="1" x14ac:dyDescent="0.3">
      <c r="B286" s="8"/>
      <c r="C286" s="143">
        <v>43</v>
      </c>
      <c r="D286" s="143">
        <v>19</v>
      </c>
      <c r="E286" s="143">
        <v>17</v>
      </c>
      <c r="F286" s="231">
        <v>9</v>
      </c>
      <c r="G286" s="143">
        <v>30</v>
      </c>
      <c r="H286" s="143">
        <v>29</v>
      </c>
      <c r="I286" s="143">
        <v>49</v>
      </c>
      <c r="J286" s="229">
        <v>-85</v>
      </c>
      <c r="K286" s="237">
        <v>178</v>
      </c>
      <c r="L286" t="s">
        <v>0</v>
      </c>
      <c r="M286" s="8"/>
      <c r="N286" s="231">
        <v>43</v>
      </c>
      <c r="O286" s="231">
        <v>21</v>
      </c>
      <c r="P286" s="231">
        <v>23</v>
      </c>
      <c r="Q286" s="231">
        <v>55</v>
      </c>
      <c r="R286" s="143">
        <v>12</v>
      </c>
      <c r="S286" s="143">
        <v>15</v>
      </c>
      <c r="T286" s="231">
        <v>5</v>
      </c>
      <c r="U286" s="229">
        <v>90</v>
      </c>
      <c r="V286" s="231">
        <v>120</v>
      </c>
      <c r="W286" t="s">
        <v>0</v>
      </c>
      <c r="X286" s="8"/>
      <c r="Y286" s="231">
        <v>19</v>
      </c>
      <c r="Z286" s="143">
        <v>21</v>
      </c>
      <c r="AA286" s="143">
        <v>3</v>
      </c>
      <c r="AB286" s="231">
        <v>32</v>
      </c>
      <c r="AC286" s="143">
        <v>59</v>
      </c>
      <c r="AD286" s="143">
        <v>63</v>
      </c>
      <c r="AE286" s="143">
        <v>33</v>
      </c>
      <c r="AF286" s="229">
        <v>79</v>
      </c>
      <c r="AG286" s="143">
        <v>128</v>
      </c>
      <c r="AH286" t="s">
        <v>0</v>
      </c>
      <c r="AI286" s="8"/>
      <c r="AJ286" s="231">
        <v>17</v>
      </c>
      <c r="AK286" s="143">
        <v>23</v>
      </c>
      <c r="AL286" s="231">
        <v>3</v>
      </c>
      <c r="AM286" s="231">
        <v>29</v>
      </c>
      <c r="AN286" s="143">
        <v>18</v>
      </c>
      <c r="AO286" s="143">
        <v>17</v>
      </c>
      <c r="AP286" s="143">
        <v>12</v>
      </c>
      <c r="AQ286" s="229">
        <v>145</v>
      </c>
      <c r="AR286" s="143">
        <v>21</v>
      </c>
      <c r="AS286" t="s">
        <v>0</v>
      </c>
      <c r="AT286" s="8"/>
      <c r="AU286" s="143">
        <v>9</v>
      </c>
      <c r="AV286" s="143">
        <v>55</v>
      </c>
      <c r="AW286" s="143">
        <v>32</v>
      </c>
      <c r="AX286" s="143">
        <v>29</v>
      </c>
      <c r="AY286" s="143">
        <v>38</v>
      </c>
      <c r="AZ286" s="143">
        <v>37</v>
      </c>
      <c r="BA286" s="143">
        <v>33</v>
      </c>
      <c r="BB286" s="229">
        <v>-214</v>
      </c>
      <c r="BC286" s="143">
        <v>233</v>
      </c>
      <c r="BD286" t="s">
        <v>0</v>
      </c>
      <c r="BE286" s="8"/>
      <c r="BF286" s="231">
        <v>30</v>
      </c>
      <c r="BG286" s="231">
        <v>12</v>
      </c>
      <c r="BH286" s="231">
        <v>59</v>
      </c>
      <c r="BI286" s="231">
        <v>18</v>
      </c>
      <c r="BJ286" s="231">
        <v>38</v>
      </c>
      <c r="BK286" s="143">
        <v>1</v>
      </c>
      <c r="BL286" s="231">
        <v>10</v>
      </c>
      <c r="BM286" s="229">
        <v>301</v>
      </c>
      <c r="BN286" s="231">
        <v>166</v>
      </c>
      <c r="BO286" t="s">
        <v>0</v>
      </c>
      <c r="BP286" s="8"/>
      <c r="BQ286" s="231">
        <v>29</v>
      </c>
      <c r="BR286" s="231">
        <v>15</v>
      </c>
      <c r="BS286" s="231">
        <v>63</v>
      </c>
      <c r="BT286" s="231">
        <v>17</v>
      </c>
      <c r="BU286" s="231">
        <v>37</v>
      </c>
      <c r="BV286" s="231">
        <v>1</v>
      </c>
      <c r="BW286" s="231">
        <v>10</v>
      </c>
      <c r="BX286" s="229">
        <v>-190</v>
      </c>
      <c r="BY286" s="231">
        <v>172</v>
      </c>
      <c r="BZ286" t="s">
        <v>0</v>
      </c>
      <c r="CA286" s="8"/>
      <c r="CB286" s="231">
        <v>49</v>
      </c>
      <c r="CC286" s="143">
        <v>5</v>
      </c>
      <c r="CD286" s="231">
        <v>33</v>
      </c>
      <c r="CE286" s="231">
        <v>12</v>
      </c>
      <c r="CF286" s="143">
        <v>10</v>
      </c>
      <c r="CG286" s="143">
        <v>10</v>
      </c>
      <c r="CH286" s="231">
        <v>33</v>
      </c>
      <c r="CI286" s="229">
        <v>-126</v>
      </c>
      <c r="CJ286" s="231">
        <v>102</v>
      </c>
    </row>
    <row r="287" spans="2:88" ht="15.75" thickBot="1" x14ac:dyDescent="0.3">
      <c r="BM287" t="s">
        <v>0</v>
      </c>
    </row>
    <row r="288" spans="2:88" ht="15.75" thickBot="1" x14ac:dyDescent="0.3"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s="21" t="s">
        <v>9</v>
      </c>
      <c r="O288" t="s">
        <v>0</v>
      </c>
      <c r="P288" t="s">
        <v>0</v>
      </c>
      <c r="R288" s="27" t="s">
        <v>8</v>
      </c>
      <c r="W288" t="s">
        <v>0</v>
      </c>
      <c r="Z288" t="s">
        <v>0</v>
      </c>
      <c r="AB288" t="s">
        <v>0</v>
      </c>
      <c r="AC288" s="19" t="s">
        <v>7</v>
      </c>
      <c r="AL288" t="s">
        <v>0</v>
      </c>
      <c r="AN288" s="18" t="s">
        <v>6</v>
      </c>
      <c r="AS288" t="s">
        <v>0</v>
      </c>
      <c r="AX288" t="s">
        <v>0</v>
      </c>
      <c r="AY288" s="199" t="s">
        <v>31</v>
      </c>
      <c r="BI288" t="s">
        <v>0</v>
      </c>
      <c r="BJ288" s="17" t="s">
        <v>5</v>
      </c>
      <c r="BP288" t="s">
        <v>0</v>
      </c>
      <c r="BR288" t="s">
        <v>0</v>
      </c>
      <c r="BU288" s="16" t="s">
        <v>4</v>
      </c>
      <c r="BV288" t="s">
        <v>0</v>
      </c>
      <c r="CA288" t="s">
        <v>0</v>
      </c>
      <c r="CF288" s="14" t="s">
        <v>3</v>
      </c>
      <c r="CG288" t="s">
        <v>0</v>
      </c>
      <c r="CH288" t="s">
        <v>0</v>
      </c>
    </row>
    <row r="289" spans="2:88" ht="16.5" thickBot="1" x14ac:dyDescent="0.3">
      <c r="B289" s="134" t="s">
        <v>273</v>
      </c>
      <c r="C289" s="28" t="s">
        <v>0</v>
      </c>
      <c r="D289" s="28" t="s">
        <v>0</v>
      </c>
      <c r="E289" s="28" t="s">
        <v>0</v>
      </c>
      <c r="F289" s="28" t="s">
        <v>0</v>
      </c>
      <c r="G289" s="28"/>
      <c r="H289" s="28"/>
      <c r="I289" s="28" t="s">
        <v>0</v>
      </c>
      <c r="J289" s="28"/>
      <c r="K289" s="22" t="s">
        <v>15</v>
      </c>
      <c r="M289" s="134" t="s">
        <v>273</v>
      </c>
      <c r="N289" s="28" t="s">
        <v>0</v>
      </c>
      <c r="O289" s="28" t="s">
        <v>0</v>
      </c>
      <c r="P289" s="28" t="s">
        <v>0</v>
      </c>
      <c r="Q289" s="28" t="s">
        <v>0</v>
      </c>
      <c r="R289" s="28"/>
      <c r="S289" s="28"/>
      <c r="T289" s="28" t="s">
        <v>0</v>
      </c>
      <c r="U289" s="28"/>
      <c r="V289" s="22" t="s">
        <v>15</v>
      </c>
      <c r="X289" s="134" t="s">
        <v>273</v>
      </c>
      <c r="Y289" s="28" t="s">
        <v>0</v>
      </c>
      <c r="Z289" s="28" t="s">
        <v>0</v>
      </c>
      <c r="AA289" s="28" t="s">
        <v>0</v>
      </c>
      <c r="AB289" s="28" t="s">
        <v>0</v>
      </c>
      <c r="AC289" s="28"/>
      <c r="AD289" s="28"/>
      <c r="AE289" s="28" t="s">
        <v>0</v>
      </c>
      <c r="AF289" s="28"/>
      <c r="AG289" s="22" t="s">
        <v>15</v>
      </c>
      <c r="AH289" t="s">
        <v>0</v>
      </c>
      <c r="AI289" s="134" t="s">
        <v>273</v>
      </c>
      <c r="AJ289" s="28" t="s">
        <v>0</v>
      </c>
      <c r="AK289" s="28" t="s">
        <v>0</v>
      </c>
      <c r="AL289" s="28" t="s">
        <v>0</v>
      </c>
      <c r="AM289" s="28" t="s">
        <v>0</v>
      </c>
      <c r="AN289" s="28"/>
      <c r="AO289" s="28"/>
      <c r="AP289" s="28" t="s">
        <v>0</v>
      </c>
      <c r="AQ289" s="28"/>
      <c r="AR289" s="22" t="s">
        <v>15</v>
      </c>
      <c r="AT289" s="134" t="s">
        <v>273</v>
      </c>
      <c r="AU289" s="28" t="s">
        <v>0</v>
      </c>
      <c r="AV289" s="28" t="s">
        <v>0</v>
      </c>
      <c r="AW289" s="28" t="s">
        <v>0</v>
      </c>
      <c r="AX289" s="28" t="s">
        <v>0</v>
      </c>
      <c r="AY289" s="28"/>
      <c r="AZ289" s="28"/>
      <c r="BA289" s="28" t="s">
        <v>0</v>
      </c>
      <c r="BB289" s="28"/>
      <c r="BC289" s="22" t="s">
        <v>15</v>
      </c>
      <c r="BE289" s="134" t="s">
        <v>273</v>
      </c>
      <c r="BF289" s="28" t="s">
        <v>0</v>
      </c>
      <c r="BG289" s="28" t="s">
        <v>0</v>
      </c>
      <c r="BH289" s="28" t="s">
        <v>0</v>
      </c>
      <c r="BI289" s="28" t="s">
        <v>0</v>
      </c>
      <c r="BJ289" s="28"/>
      <c r="BK289" s="28"/>
      <c r="BL289" s="28" t="s">
        <v>0</v>
      </c>
      <c r="BM289" s="28"/>
      <c r="BN289" s="22" t="s">
        <v>15</v>
      </c>
      <c r="BO289" t="s">
        <v>0</v>
      </c>
      <c r="BP289" s="134" t="s">
        <v>273</v>
      </c>
      <c r="BQ289" s="28" t="s">
        <v>0</v>
      </c>
      <c r="BR289" s="28" t="s">
        <v>0</v>
      </c>
      <c r="BS289" s="28" t="s">
        <v>0</v>
      </c>
      <c r="BT289" s="28" t="s">
        <v>0</v>
      </c>
      <c r="BU289" s="28"/>
      <c r="BV289" s="28"/>
      <c r="BW289" s="28" t="s">
        <v>0</v>
      </c>
      <c r="BX289" s="28"/>
      <c r="BY289" s="22" t="s">
        <v>15</v>
      </c>
      <c r="CA289" s="134" t="s">
        <v>273</v>
      </c>
      <c r="CB289" s="28" t="s">
        <v>0</v>
      </c>
      <c r="CC289" s="28" t="s">
        <v>0</v>
      </c>
      <c r="CD289" s="28" t="s">
        <v>0</v>
      </c>
      <c r="CE289" s="28" t="s">
        <v>0</v>
      </c>
      <c r="CF289" s="28"/>
      <c r="CG289" s="28" t="s">
        <v>0</v>
      </c>
      <c r="CH289" s="28" t="s">
        <v>0</v>
      </c>
      <c r="CI289" s="28"/>
      <c r="CJ289" s="22" t="s">
        <v>15</v>
      </c>
    </row>
    <row r="290" spans="2:88" ht="15.75" thickBot="1" x14ac:dyDescent="0.3">
      <c r="B290" s="11"/>
      <c r="C290" s="27" t="s">
        <v>8</v>
      </c>
      <c r="D290" s="19" t="s">
        <v>7</v>
      </c>
      <c r="E290" s="18" t="s">
        <v>6</v>
      </c>
      <c r="F290" s="199" t="s">
        <v>31</v>
      </c>
      <c r="G290" s="17" t="s">
        <v>5</v>
      </c>
      <c r="H290" s="16" t="s">
        <v>4</v>
      </c>
      <c r="I290" s="14" t="s">
        <v>3</v>
      </c>
      <c r="J290" s="10"/>
      <c r="K290" s="228" t="s">
        <v>142</v>
      </c>
      <c r="M290" s="11"/>
      <c r="N290" s="21" t="s">
        <v>9</v>
      </c>
      <c r="O290" s="19" t="s">
        <v>7</v>
      </c>
      <c r="P290" s="18" t="s">
        <v>6</v>
      </c>
      <c r="Q290" s="199" t="s">
        <v>31</v>
      </c>
      <c r="R290" s="17" t="s">
        <v>5</v>
      </c>
      <c r="S290" s="16" t="s">
        <v>4</v>
      </c>
      <c r="T290" s="14" t="s">
        <v>3</v>
      </c>
      <c r="U290" s="10"/>
      <c r="V290" s="228" t="s">
        <v>145</v>
      </c>
      <c r="X290" s="11"/>
      <c r="Y290" s="21" t="s">
        <v>9</v>
      </c>
      <c r="Z290" s="27" t="s">
        <v>8</v>
      </c>
      <c r="AA290" s="18" t="s">
        <v>6</v>
      </c>
      <c r="AB290" s="199" t="s">
        <v>31</v>
      </c>
      <c r="AC290" s="17" t="s">
        <v>5</v>
      </c>
      <c r="AD290" s="16" t="s">
        <v>4</v>
      </c>
      <c r="AE290" s="14" t="s">
        <v>3</v>
      </c>
      <c r="AF290" s="10"/>
      <c r="AG290" s="228" t="s">
        <v>145</v>
      </c>
      <c r="AI290" s="11"/>
      <c r="AJ290" s="21" t="s">
        <v>9</v>
      </c>
      <c r="AK290" s="27" t="s">
        <v>8</v>
      </c>
      <c r="AL290" s="19" t="s">
        <v>7</v>
      </c>
      <c r="AM290" s="199" t="s">
        <v>31</v>
      </c>
      <c r="AN290" s="17" t="s">
        <v>5</v>
      </c>
      <c r="AO290" s="16" t="s">
        <v>4</v>
      </c>
      <c r="AP290" s="14" t="s">
        <v>3</v>
      </c>
      <c r="AQ290" s="10"/>
      <c r="AR290" s="228" t="s">
        <v>148</v>
      </c>
      <c r="AT290" s="11"/>
      <c r="AU290" s="21" t="s">
        <v>9</v>
      </c>
      <c r="AV290" s="27" t="s">
        <v>8</v>
      </c>
      <c r="AW290" s="19" t="s">
        <v>7</v>
      </c>
      <c r="AX290" s="18" t="s">
        <v>6</v>
      </c>
      <c r="AY290" s="17" t="s">
        <v>5</v>
      </c>
      <c r="AZ290" s="16" t="s">
        <v>4</v>
      </c>
      <c r="BA290" s="14" t="s">
        <v>3</v>
      </c>
      <c r="BB290" s="10"/>
      <c r="BC290" s="228" t="s">
        <v>151</v>
      </c>
      <c r="BE290" s="11"/>
      <c r="BF290" s="21" t="s">
        <v>9</v>
      </c>
      <c r="BG290" s="27" t="s">
        <v>8</v>
      </c>
      <c r="BH290" s="19" t="s">
        <v>7</v>
      </c>
      <c r="BI290" s="18" t="s">
        <v>6</v>
      </c>
      <c r="BJ290" s="199" t="s">
        <v>31</v>
      </c>
      <c r="BK290" s="16" t="s">
        <v>4</v>
      </c>
      <c r="BL290" s="14" t="s">
        <v>3</v>
      </c>
      <c r="BM290" s="10"/>
      <c r="BN290" s="228" t="s">
        <v>151</v>
      </c>
      <c r="BP290" s="11"/>
      <c r="BQ290" s="21" t="s">
        <v>9</v>
      </c>
      <c r="BR290" s="27" t="s">
        <v>8</v>
      </c>
      <c r="BS290" s="19" t="s">
        <v>7</v>
      </c>
      <c r="BT290" s="18" t="s">
        <v>6</v>
      </c>
      <c r="BU290" s="199" t="s">
        <v>31</v>
      </c>
      <c r="BV290" s="17" t="s">
        <v>5</v>
      </c>
      <c r="BW290" s="14" t="s">
        <v>3</v>
      </c>
      <c r="BX290" s="10"/>
      <c r="BY290" s="228" t="s">
        <v>142</v>
      </c>
      <c r="CA290" s="11"/>
      <c r="CB290" s="21" t="s">
        <v>9</v>
      </c>
      <c r="CC290" s="27" t="s">
        <v>8</v>
      </c>
      <c r="CD290" s="19" t="s">
        <v>7</v>
      </c>
      <c r="CE290" s="18" t="s">
        <v>6</v>
      </c>
      <c r="CF290" s="17" t="s">
        <v>5</v>
      </c>
      <c r="CG290" s="16" t="s">
        <v>4</v>
      </c>
      <c r="CH290" s="199" t="s">
        <v>31</v>
      </c>
      <c r="CI290" s="10"/>
      <c r="CJ290" s="228" t="s">
        <v>148</v>
      </c>
    </row>
    <row r="291" spans="2:88" ht="15.75" thickBot="1" x14ac:dyDescent="0.3">
      <c r="B291" s="22" t="s">
        <v>274</v>
      </c>
      <c r="C291" s="146" t="s">
        <v>9</v>
      </c>
      <c r="D291" s="146" t="s">
        <v>9</v>
      </c>
      <c r="E291" s="146" t="s">
        <v>9</v>
      </c>
      <c r="F291" s="146" t="s">
        <v>9</v>
      </c>
      <c r="G291" s="146" t="s">
        <v>9</v>
      </c>
      <c r="H291" s="146" t="s">
        <v>9</v>
      </c>
      <c r="I291" s="146" t="s">
        <v>9</v>
      </c>
      <c r="J291" s="10"/>
      <c r="K291" s="234" t="s">
        <v>9</v>
      </c>
      <c r="M291" s="22" t="s">
        <v>274</v>
      </c>
      <c r="N291" s="145" t="s">
        <v>8</v>
      </c>
      <c r="O291" s="145" t="s">
        <v>8</v>
      </c>
      <c r="P291" s="145" t="s">
        <v>8</v>
      </c>
      <c r="Q291" s="145" t="s">
        <v>8</v>
      </c>
      <c r="R291" s="145" t="s">
        <v>8</v>
      </c>
      <c r="S291" s="145" t="s">
        <v>8</v>
      </c>
      <c r="T291" s="145" t="s">
        <v>8</v>
      </c>
      <c r="U291" s="10"/>
      <c r="V291" s="145" t="s">
        <v>8</v>
      </c>
      <c r="X291" s="22" t="s">
        <v>274</v>
      </c>
      <c r="Y291" s="149" t="s">
        <v>7</v>
      </c>
      <c r="Z291" s="149" t="s">
        <v>7</v>
      </c>
      <c r="AA291" s="149" t="s">
        <v>7</v>
      </c>
      <c r="AB291" s="149" t="s">
        <v>7</v>
      </c>
      <c r="AC291" s="149" t="s">
        <v>7</v>
      </c>
      <c r="AD291" s="149" t="s">
        <v>7</v>
      </c>
      <c r="AE291" s="144" t="s">
        <v>7</v>
      </c>
      <c r="AF291" s="10"/>
      <c r="AG291" s="144" t="s">
        <v>7</v>
      </c>
      <c r="AI291" s="22" t="s">
        <v>274</v>
      </c>
      <c r="AJ291" s="195" t="s">
        <v>6</v>
      </c>
      <c r="AK291" s="195" t="s">
        <v>6</v>
      </c>
      <c r="AL291" s="195" t="s">
        <v>6</v>
      </c>
      <c r="AM291" s="195" t="s">
        <v>6</v>
      </c>
      <c r="AN291" s="195" t="s">
        <v>6</v>
      </c>
      <c r="AO291" s="195" t="s">
        <v>6</v>
      </c>
      <c r="AP291" s="195" t="s">
        <v>6</v>
      </c>
      <c r="AQ291" s="10"/>
      <c r="AR291" s="195" t="s">
        <v>6</v>
      </c>
      <c r="AT291" s="22" t="s">
        <v>274</v>
      </c>
      <c r="AU291" s="197" t="s">
        <v>31</v>
      </c>
      <c r="AV291" s="197" t="s">
        <v>31</v>
      </c>
      <c r="AW291" s="197" t="s">
        <v>31</v>
      </c>
      <c r="AX291" s="197" t="s">
        <v>31</v>
      </c>
      <c r="AY291" s="197" t="s">
        <v>31</v>
      </c>
      <c r="AZ291" s="197" t="s">
        <v>31</v>
      </c>
      <c r="BA291" s="197" t="s">
        <v>31</v>
      </c>
      <c r="BB291" s="10"/>
      <c r="BC291" s="197" t="s">
        <v>31</v>
      </c>
      <c r="BE291" s="22" t="s">
        <v>274</v>
      </c>
      <c r="BF291" s="155" t="s">
        <v>134</v>
      </c>
      <c r="BG291" s="155" t="s">
        <v>134</v>
      </c>
      <c r="BH291" s="155" t="s">
        <v>134</v>
      </c>
      <c r="BI291" s="155" t="s">
        <v>134</v>
      </c>
      <c r="BJ291" s="155" t="s">
        <v>134</v>
      </c>
      <c r="BK291" s="155" t="s">
        <v>134</v>
      </c>
      <c r="BL291" s="155" t="s">
        <v>134</v>
      </c>
      <c r="BM291" s="10"/>
      <c r="BN291" s="155" t="s">
        <v>134</v>
      </c>
      <c r="BP291" s="22" t="s">
        <v>274</v>
      </c>
      <c r="BQ291" s="150" t="s">
        <v>4</v>
      </c>
      <c r="BR291" s="150" t="s">
        <v>4</v>
      </c>
      <c r="BS291" s="150" t="s">
        <v>4</v>
      </c>
      <c r="BT291" s="150" t="s">
        <v>4</v>
      </c>
      <c r="BU291" s="150" t="s">
        <v>4</v>
      </c>
      <c r="BV291" s="150" t="s">
        <v>4</v>
      </c>
      <c r="BW291" s="150" t="s">
        <v>4</v>
      </c>
      <c r="BX291" s="10"/>
      <c r="BY291" s="150" t="s">
        <v>4</v>
      </c>
      <c r="CA291" s="22" t="s">
        <v>274</v>
      </c>
      <c r="CB291" s="177" t="s">
        <v>3</v>
      </c>
      <c r="CC291" s="177" t="s">
        <v>3</v>
      </c>
      <c r="CD291" s="177" t="s">
        <v>3</v>
      </c>
      <c r="CE291" s="177" t="s">
        <v>3</v>
      </c>
      <c r="CF291" s="177" t="s">
        <v>3</v>
      </c>
      <c r="CG291" s="177" t="s">
        <v>3</v>
      </c>
      <c r="CH291" s="177" t="s">
        <v>3</v>
      </c>
      <c r="CI291" s="10"/>
      <c r="CJ291" s="177" t="s">
        <v>3</v>
      </c>
    </row>
    <row r="292" spans="2:88" ht="15.75" thickBot="1" x14ac:dyDescent="0.3">
      <c r="B292" s="11" t="s">
        <v>0</v>
      </c>
      <c r="C292" s="143">
        <v>47</v>
      </c>
      <c r="D292" s="143">
        <v>40</v>
      </c>
      <c r="E292" s="143">
        <v>19</v>
      </c>
      <c r="F292" s="231">
        <v>6</v>
      </c>
      <c r="G292" s="143">
        <v>47</v>
      </c>
      <c r="H292" s="143">
        <v>37</v>
      </c>
      <c r="I292" s="143">
        <v>70</v>
      </c>
      <c r="J292" s="12">
        <v>-608</v>
      </c>
      <c r="K292" s="237">
        <v>254</v>
      </c>
      <c r="L292" t="s">
        <v>0</v>
      </c>
      <c r="M292" s="11"/>
      <c r="N292" s="231">
        <v>47</v>
      </c>
      <c r="O292" s="231">
        <v>9</v>
      </c>
      <c r="P292" s="231">
        <v>25</v>
      </c>
      <c r="Q292" s="231">
        <v>58</v>
      </c>
      <c r="R292" s="143">
        <v>45</v>
      </c>
      <c r="S292" s="143">
        <v>33</v>
      </c>
      <c r="T292" s="143">
        <v>11</v>
      </c>
      <c r="U292" s="12">
        <v>-619</v>
      </c>
      <c r="V292" s="231">
        <v>50</v>
      </c>
      <c r="W292" t="s">
        <v>0</v>
      </c>
      <c r="X292" s="11"/>
      <c r="Y292" s="231">
        <v>40</v>
      </c>
      <c r="Z292" s="143">
        <v>9</v>
      </c>
      <c r="AA292" s="231">
        <v>15</v>
      </c>
      <c r="AB292" s="231">
        <v>50</v>
      </c>
      <c r="AC292" s="143">
        <v>71</v>
      </c>
      <c r="AD292" s="143">
        <v>57</v>
      </c>
      <c r="AE292" s="143">
        <v>31</v>
      </c>
      <c r="AF292" s="12">
        <v>264</v>
      </c>
      <c r="AG292" s="143">
        <v>63</v>
      </c>
      <c r="AH292" t="s">
        <v>0</v>
      </c>
      <c r="AI292" s="11"/>
      <c r="AJ292" s="231">
        <v>19</v>
      </c>
      <c r="AK292" s="143">
        <v>25</v>
      </c>
      <c r="AL292" s="143">
        <v>15</v>
      </c>
      <c r="AM292" s="231">
        <v>29</v>
      </c>
      <c r="AN292" s="143">
        <v>32</v>
      </c>
      <c r="AO292" s="143">
        <v>25</v>
      </c>
      <c r="AP292" s="143">
        <v>22</v>
      </c>
      <c r="AQ292" s="12">
        <v>-504</v>
      </c>
      <c r="AR292" s="143">
        <v>71</v>
      </c>
      <c r="AS292" t="s">
        <v>0</v>
      </c>
      <c r="AT292" s="11"/>
      <c r="AU292" s="143">
        <v>6</v>
      </c>
      <c r="AV292" s="143">
        <v>58</v>
      </c>
      <c r="AW292" s="143">
        <v>50</v>
      </c>
      <c r="AX292" s="143">
        <v>29</v>
      </c>
      <c r="AY292" s="143">
        <v>54</v>
      </c>
      <c r="AZ292" s="143">
        <v>45</v>
      </c>
      <c r="BA292" s="143">
        <v>44</v>
      </c>
      <c r="BB292" s="12">
        <v>-412</v>
      </c>
      <c r="BC292" s="143">
        <v>286</v>
      </c>
      <c r="BD292" t="s">
        <v>0</v>
      </c>
      <c r="BE292" s="11"/>
      <c r="BF292" s="231">
        <v>47</v>
      </c>
      <c r="BG292" s="231">
        <v>45</v>
      </c>
      <c r="BH292" s="231">
        <v>71</v>
      </c>
      <c r="BI292" s="231">
        <v>32</v>
      </c>
      <c r="BJ292" s="231">
        <v>54</v>
      </c>
      <c r="BK292" s="231">
        <v>10</v>
      </c>
      <c r="BL292" s="231">
        <v>18</v>
      </c>
      <c r="BM292" s="12">
        <v>858</v>
      </c>
      <c r="BN292" s="231">
        <v>277</v>
      </c>
      <c r="BO292" t="s">
        <v>0</v>
      </c>
      <c r="BP292" s="11"/>
      <c r="BQ292" s="231">
        <v>37</v>
      </c>
      <c r="BR292" s="231">
        <v>33</v>
      </c>
      <c r="BS292" s="231">
        <v>57</v>
      </c>
      <c r="BT292" s="231">
        <v>25</v>
      </c>
      <c r="BU292" s="231">
        <v>45</v>
      </c>
      <c r="BV292" s="143">
        <v>10</v>
      </c>
      <c r="BW292" s="231">
        <v>9</v>
      </c>
      <c r="BX292" s="12">
        <v>480</v>
      </c>
      <c r="BY292" s="231">
        <v>196</v>
      </c>
      <c r="BZ292" t="s">
        <v>0</v>
      </c>
      <c r="CA292" s="11"/>
      <c r="CB292" s="231">
        <v>70</v>
      </c>
      <c r="CC292" s="231">
        <v>11</v>
      </c>
      <c r="CD292" s="231">
        <v>31</v>
      </c>
      <c r="CE292" s="231">
        <v>22</v>
      </c>
      <c r="CF292" s="143">
        <v>18</v>
      </c>
      <c r="CG292" s="143">
        <v>9</v>
      </c>
      <c r="CH292" s="231">
        <v>44</v>
      </c>
      <c r="CI292" s="12">
        <v>541</v>
      </c>
      <c r="CJ292" s="231">
        <v>151</v>
      </c>
    </row>
    <row r="293" spans="2:88" ht="15.75" thickBot="1" x14ac:dyDescent="0.3">
      <c r="B293" s="11"/>
      <c r="C293" s="10"/>
      <c r="D293" s="10"/>
      <c r="E293" s="10"/>
      <c r="F293" s="10"/>
      <c r="G293" s="10"/>
      <c r="H293" s="10"/>
      <c r="I293" s="10"/>
      <c r="J293" s="10" t="s">
        <v>0</v>
      </c>
      <c r="K293" s="9"/>
      <c r="M293" s="11"/>
      <c r="N293" s="10"/>
      <c r="O293" s="10"/>
      <c r="P293" s="10"/>
      <c r="Q293" s="10" t="s">
        <v>0</v>
      </c>
      <c r="R293" s="10"/>
      <c r="S293" s="10"/>
      <c r="T293" s="10"/>
      <c r="U293" s="10" t="s">
        <v>0</v>
      </c>
      <c r="V293" s="9"/>
      <c r="X293" s="11"/>
      <c r="Y293" s="10"/>
      <c r="Z293" s="10"/>
      <c r="AA293" s="10"/>
      <c r="AB293" s="10"/>
      <c r="AC293" s="10"/>
      <c r="AD293" s="10"/>
      <c r="AE293" s="10"/>
      <c r="AF293" s="10" t="s">
        <v>0</v>
      </c>
      <c r="AG293" s="9"/>
      <c r="AI293" s="11"/>
      <c r="AJ293" s="10"/>
      <c r="AK293" s="10"/>
      <c r="AL293" s="10"/>
      <c r="AM293" s="10"/>
      <c r="AN293" s="10"/>
      <c r="AO293" s="10"/>
      <c r="AP293" s="10"/>
      <c r="AQ293" s="10" t="s">
        <v>0</v>
      </c>
      <c r="AR293" s="9"/>
      <c r="AT293" s="11"/>
      <c r="AU293" s="10"/>
      <c r="AV293" s="10"/>
      <c r="AW293" s="10"/>
      <c r="AX293" s="10"/>
      <c r="AY293" s="10"/>
      <c r="AZ293" s="10"/>
      <c r="BA293" s="10"/>
      <c r="BB293" s="10" t="s">
        <v>0</v>
      </c>
      <c r="BC293" s="9"/>
      <c r="BE293" s="11"/>
      <c r="BF293" s="10"/>
      <c r="BG293" s="10"/>
      <c r="BH293" s="10"/>
      <c r="BI293" s="10"/>
      <c r="BJ293" s="10"/>
      <c r="BK293" s="10"/>
      <c r="BL293" s="10"/>
      <c r="BM293" s="10" t="s">
        <v>0</v>
      </c>
      <c r="BN293" s="9"/>
      <c r="BP293" s="11"/>
      <c r="BQ293" s="10"/>
      <c r="BR293" s="10"/>
      <c r="BS293" s="10"/>
      <c r="BT293" s="10"/>
      <c r="BU293" s="10"/>
      <c r="BV293" s="10"/>
      <c r="BW293" s="10"/>
      <c r="BX293" s="10" t="s">
        <v>0</v>
      </c>
      <c r="BY293" s="9"/>
      <c r="CA293" s="11"/>
      <c r="CB293" s="10" t="s">
        <v>0</v>
      </c>
      <c r="CC293" s="10"/>
      <c r="CD293" s="10"/>
      <c r="CE293" s="10"/>
      <c r="CF293" s="10"/>
      <c r="CG293" s="10"/>
      <c r="CH293" s="10"/>
      <c r="CI293" s="10" t="s">
        <v>0</v>
      </c>
      <c r="CJ293" s="9"/>
    </row>
    <row r="294" spans="2:88" ht="15.75" thickBot="1" x14ac:dyDescent="0.3">
      <c r="B294" s="11"/>
      <c r="C294" s="27" t="s">
        <v>8</v>
      </c>
      <c r="D294" s="19" t="s">
        <v>7</v>
      </c>
      <c r="E294" s="18" t="s">
        <v>6</v>
      </c>
      <c r="F294" s="199" t="s">
        <v>31</v>
      </c>
      <c r="G294" s="17" t="s">
        <v>5</v>
      </c>
      <c r="H294" s="16" t="s">
        <v>4</v>
      </c>
      <c r="I294" s="14" t="s">
        <v>3</v>
      </c>
      <c r="J294" s="10"/>
      <c r="K294" s="228" t="s">
        <v>142</v>
      </c>
      <c r="M294" s="11"/>
      <c r="N294" s="21" t="s">
        <v>9</v>
      </c>
      <c r="O294" s="19" t="s">
        <v>7</v>
      </c>
      <c r="P294" s="18" t="s">
        <v>6</v>
      </c>
      <c r="Q294" s="199" t="s">
        <v>31</v>
      </c>
      <c r="R294" s="17" t="s">
        <v>5</v>
      </c>
      <c r="S294" s="16" t="s">
        <v>4</v>
      </c>
      <c r="T294" s="14" t="s">
        <v>3</v>
      </c>
      <c r="U294" s="10"/>
      <c r="V294" s="228" t="s">
        <v>144</v>
      </c>
      <c r="X294" s="11"/>
      <c r="Y294" s="21" t="s">
        <v>9</v>
      </c>
      <c r="Z294" s="27" t="s">
        <v>8</v>
      </c>
      <c r="AA294" s="18" t="s">
        <v>6</v>
      </c>
      <c r="AB294" s="199" t="s">
        <v>31</v>
      </c>
      <c r="AC294" s="17" t="s">
        <v>5</v>
      </c>
      <c r="AD294" s="16" t="s">
        <v>4</v>
      </c>
      <c r="AE294" s="14" t="s">
        <v>3</v>
      </c>
      <c r="AF294" s="10"/>
      <c r="AG294" s="228" t="s">
        <v>145</v>
      </c>
      <c r="AI294" s="11"/>
      <c r="AJ294" s="21" t="s">
        <v>9</v>
      </c>
      <c r="AK294" s="27" t="s">
        <v>8</v>
      </c>
      <c r="AL294" s="19" t="s">
        <v>7</v>
      </c>
      <c r="AM294" s="199" t="s">
        <v>31</v>
      </c>
      <c r="AN294" s="17" t="s">
        <v>5</v>
      </c>
      <c r="AO294" s="16" t="s">
        <v>4</v>
      </c>
      <c r="AP294" s="14" t="s">
        <v>3</v>
      </c>
      <c r="AQ294" s="10"/>
      <c r="AR294" s="228" t="s">
        <v>148</v>
      </c>
      <c r="AT294" s="11"/>
      <c r="AU294" s="21" t="s">
        <v>9</v>
      </c>
      <c r="AV294" s="27" t="s">
        <v>8</v>
      </c>
      <c r="AW294" s="19" t="s">
        <v>7</v>
      </c>
      <c r="AX294" s="18" t="s">
        <v>6</v>
      </c>
      <c r="AY294" s="17" t="s">
        <v>5</v>
      </c>
      <c r="AZ294" s="16" t="s">
        <v>4</v>
      </c>
      <c r="BA294" s="14" t="s">
        <v>3</v>
      </c>
      <c r="BB294" s="10"/>
      <c r="BC294" s="228" t="s">
        <v>151</v>
      </c>
      <c r="BE294" s="11"/>
      <c r="BF294" s="21" t="s">
        <v>9</v>
      </c>
      <c r="BG294" s="27" t="s">
        <v>8</v>
      </c>
      <c r="BH294" s="19" t="s">
        <v>7</v>
      </c>
      <c r="BI294" s="18" t="s">
        <v>6</v>
      </c>
      <c r="BJ294" s="199" t="s">
        <v>31</v>
      </c>
      <c r="BK294" s="16" t="s">
        <v>4</v>
      </c>
      <c r="BL294" s="14" t="s">
        <v>3</v>
      </c>
      <c r="BM294" s="10"/>
      <c r="BN294" s="228" t="s">
        <v>151</v>
      </c>
      <c r="BP294" s="11"/>
      <c r="BQ294" s="21" t="s">
        <v>9</v>
      </c>
      <c r="BR294" s="27" t="s">
        <v>8</v>
      </c>
      <c r="BS294" s="19" t="s">
        <v>7</v>
      </c>
      <c r="BT294" s="18" t="s">
        <v>6</v>
      </c>
      <c r="BU294" s="199" t="s">
        <v>31</v>
      </c>
      <c r="BV294" s="17" t="s">
        <v>5</v>
      </c>
      <c r="BW294" s="14" t="s">
        <v>3</v>
      </c>
      <c r="BX294" s="10"/>
      <c r="BY294" s="228" t="s">
        <v>142</v>
      </c>
      <c r="CA294" s="11"/>
      <c r="CB294" s="21" t="s">
        <v>9</v>
      </c>
      <c r="CC294" s="27" t="s">
        <v>8</v>
      </c>
      <c r="CD294" s="19" t="s">
        <v>7</v>
      </c>
      <c r="CE294" s="18" t="s">
        <v>6</v>
      </c>
      <c r="CF294" s="17" t="s">
        <v>5</v>
      </c>
      <c r="CG294" s="16" t="s">
        <v>4</v>
      </c>
      <c r="CH294" s="199" t="s">
        <v>31</v>
      </c>
      <c r="CI294" s="10"/>
      <c r="CJ294" s="228" t="s">
        <v>148</v>
      </c>
    </row>
    <row r="295" spans="2:88" ht="15.75" thickBot="1" x14ac:dyDescent="0.3">
      <c r="B295" s="22" t="s">
        <v>275</v>
      </c>
      <c r="C295" s="146" t="s">
        <v>9</v>
      </c>
      <c r="D295" s="146" t="s">
        <v>9</v>
      </c>
      <c r="E295" s="146" t="s">
        <v>9</v>
      </c>
      <c r="F295" s="146" t="s">
        <v>9</v>
      </c>
      <c r="G295" s="146" t="s">
        <v>9</v>
      </c>
      <c r="H295" s="146" t="s">
        <v>9</v>
      </c>
      <c r="I295" s="146" t="s">
        <v>9</v>
      </c>
      <c r="J295" s="10"/>
      <c r="K295" s="234" t="s">
        <v>9</v>
      </c>
      <c r="M295" s="22" t="s">
        <v>275</v>
      </c>
      <c r="N295" s="145" t="s">
        <v>8</v>
      </c>
      <c r="O295" s="145" t="s">
        <v>8</v>
      </c>
      <c r="P295" s="145" t="s">
        <v>8</v>
      </c>
      <c r="Q295" s="145" t="s">
        <v>8</v>
      </c>
      <c r="R295" s="145" t="s">
        <v>8</v>
      </c>
      <c r="S295" s="145" t="s">
        <v>8</v>
      </c>
      <c r="T295" s="145" t="s">
        <v>8</v>
      </c>
      <c r="U295" s="10"/>
      <c r="V295" s="145" t="s">
        <v>8</v>
      </c>
      <c r="X295" s="22" t="s">
        <v>275</v>
      </c>
      <c r="Y295" s="149" t="s">
        <v>7</v>
      </c>
      <c r="Z295" s="149" t="s">
        <v>7</v>
      </c>
      <c r="AA295" s="149" t="s">
        <v>7</v>
      </c>
      <c r="AB295" s="149" t="s">
        <v>7</v>
      </c>
      <c r="AC295" s="149" t="s">
        <v>7</v>
      </c>
      <c r="AD295" s="149" t="s">
        <v>7</v>
      </c>
      <c r="AE295" s="144" t="s">
        <v>7</v>
      </c>
      <c r="AF295" s="10"/>
      <c r="AG295" s="144" t="s">
        <v>7</v>
      </c>
      <c r="AI295" s="22" t="s">
        <v>275</v>
      </c>
      <c r="AJ295" s="195" t="s">
        <v>6</v>
      </c>
      <c r="AK295" s="195" t="s">
        <v>6</v>
      </c>
      <c r="AL295" s="195" t="s">
        <v>6</v>
      </c>
      <c r="AM295" s="195" t="s">
        <v>6</v>
      </c>
      <c r="AN295" s="195" t="s">
        <v>6</v>
      </c>
      <c r="AO295" s="195" t="s">
        <v>6</v>
      </c>
      <c r="AP295" s="195" t="s">
        <v>6</v>
      </c>
      <c r="AQ295" s="10"/>
      <c r="AR295" s="195" t="s">
        <v>6</v>
      </c>
      <c r="AT295" s="22" t="s">
        <v>275</v>
      </c>
      <c r="AU295" s="197" t="s">
        <v>31</v>
      </c>
      <c r="AV295" s="197" t="s">
        <v>31</v>
      </c>
      <c r="AW295" s="197" t="s">
        <v>31</v>
      </c>
      <c r="AX295" s="197" t="s">
        <v>31</v>
      </c>
      <c r="AY295" s="197" t="s">
        <v>31</v>
      </c>
      <c r="AZ295" s="197" t="s">
        <v>31</v>
      </c>
      <c r="BA295" s="197" t="s">
        <v>31</v>
      </c>
      <c r="BB295" s="10"/>
      <c r="BC295" s="197" t="s">
        <v>31</v>
      </c>
      <c r="BE295" s="22" t="s">
        <v>275</v>
      </c>
      <c r="BF295" s="155" t="s">
        <v>134</v>
      </c>
      <c r="BG295" s="155" t="s">
        <v>134</v>
      </c>
      <c r="BH295" s="155" t="s">
        <v>134</v>
      </c>
      <c r="BI295" s="155" t="s">
        <v>134</v>
      </c>
      <c r="BJ295" s="155" t="s">
        <v>134</v>
      </c>
      <c r="BK295" s="155" t="s">
        <v>134</v>
      </c>
      <c r="BL295" s="155" t="s">
        <v>134</v>
      </c>
      <c r="BM295" s="10"/>
      <c r="BN295" s="155" t="s">
        <v>134</v>
      </c>
      <c r="BP295" s="22" t="s">
        <v>275</v>
      </c>
      <c r="BQ295" s="150" t="s">
        <v>4</v>
      </c>
      <c r="BR295" s="150" t="s">
        <v>4</v>
      </c>
      <c r="BS295" s="150" t="s">
        <v>4</v>
      </c>
      <c r="BT295" s="150" t="s">
        <v>4</v>
      </c>
      <c r="BU295" s="150" t="s">
        <v>4</v>
      </c>
      <c r="BV295" s="150" t="s">
        <v>4</v>
      </c>
      <c r="BW295" s="150" t="s">
        <v>4</v>
      </c>
      <c r="BX295" s="10"/>
      <c r="BY295" s="150" t="s">
        <v>4</v>
      </c>
      <c r="CA295" s="22" t="s">
        <v>275</v>
      </c>
      <c r="CB295" s="177" t="s">
        <v>3</v>
      </c>
      <c r="CC295" s="177" t="s">
        <v>3</v>
      </c>
      <c r="CD295" s="177" t="s">
        <v>3</v>
      </c>
      <c r="CE295" s="177" t="s">
        <v>3</v>
      </c>
      <c r="CF295" s="177" t="s">
        <v>3</v>
      </c>
      <c r="CG295" s="177" t="s">
        <v>3</v>
      </c>
      <c r="CH295" s="177" t="s">
        <v>3</v>
      </c>
      <c r="CI295" s="10"/>
      <c r="CJ295" s="177" t="s">
        <v>3</v>
      </c>
    </row>
    <row r="296" spans="2:88" ht="15.75" thickBot="1" x14ac:dyDescent="0.3">
      <c r="B296" s="11" t="s">
        <v>0</v>
      </c>
      <c r="C296" s="143">
        <v>52</v>
      </c>
      <c r="D296" s="143">
        <v>57</v>
      </c>
      <c r="E296" s="143">
        <v>17</v>
      </c>
      <c r="F296" s="231">
        <v>19</v>
      </c>
      <c r="G296" s="143">
        <v>66</v>
      </c>
      <c r="H296" s="143">
        <v>51</v>
      </c>
      <c r="I296" s="143">
        <v>84</v>
      </c>
      <c r="J296" s="12">
        <v>-198</v>
      </c>
      <c r="K296" s="237">
        <v>308</v>
      </c>
      <c r="L296" t="s">
        <v>0</v>
      </c>
      <c r="M296" s="11"/>
      <c r="N296" s="231">
        <v>52</v>
      </c>
      <c r="O296" s="231">
        <v>0</v>
      </c>
      <c r="P296" s="231">
        <v>31</v>
      </c>
      <c r="Q296" s="231">
        <v>73</v>
      </c>
      <c r="R296" s="143">
        <v>85</v>
      </c>
      <c r="S296" s="143">
        <v>61</v>
      </c>
      <c r="T296" s="143">
        <v>21</v>
      </c>
      <c r="U296" s="12">
        <v>-140</v>
      </c>
      <c r="V296" s="143">
        <v>11</v>
      </c>
      <c r="W296" t="s">
        <v>0</v>
      </c>
      <c r="X296" s="11"/>
      <c r="Y296" s="231">
        <v>57</v>
      </c>
      <c r="Z296" s="143">
        <v>0</v>
      </c>
      <c r="AA296" s="231">
        <v>34</v>
      </c>
      <c r="AB296" s="231">
        <v>84</v>
      </c>
      <c r="AC296" s="143">
        <v>96</v>
      </c>
      <c r="AD296" s="143">
        <v>70</v>
      </c>
      <c r="AE296" s="143">
        <v>25</v>
      </c>
      <c r="AF296" s="12">
        <v>55</v>
      </c>
      <c r="AG296" s="143">
        <v>16</v>
      </c>
      <c r="AH296" t="s">
        <v>0</v>
      </c>
      <c r="AI296" s="11"/>
      <c r="AJ296" s="231">
        <v>17</v>
      </c>
      <c r="AK296" s="143">
        <v>31</v>
      </c>
      <c r="AL296" s="143">
        <v>34</v>
      </c>
      <c r="AM296" s="231">
        <v>39</v>
      </c>
      <c r="AN296" s="143">
        <v>52</v>
      </c>
      <c r="AO296" s="143">
        <v>38</v>
      </c>
      <c r="AP296" s="143">
        <v>31</v>
      </c>
      <c r="AQ296" s="12">
        <v>-264</v>
      </c>
      <c r="AR296" s="143">
        <v>130</v>
      </c>
      <c r="AS296" t="s">
        <v>0</v>
      </c>
      <c r="AT296" s="11"/>
      <c r="AU296" s="143">
        <v>19</v>
      </c>
      <c r="AV296" s="143">
        <v>73</v>
      </c>
      <c r="AW296" s="143">
        <v>84</v>
      </c>
      <c r="AX296" s="143">
        <v>39</v>
      </c>
      <c r="AY296" s="143">
        <v>84</v>
      </c>
      <c r="AZ296" s="143">
        <v>66</v>
      </c>
      <c r="BA296" s="143">
        <v>61</v>
      </c>
      <c r="BB296" s="12">
        <v>-1021</v>
      </c>
      <c r="BC296" s="143">
        <v>426</v>
      </c>
      <c r="BD296" t="s">
        <v>0</v>
      </c>
      <c r="BE296" s="11"/>
      <c r="BF296" s="231">
        <v>66</v>
      </c>
      <c r="BG296" s="231">
        <v>85</v>
      </c>
      <c r="BH296" s="231">
        <v>96</v>
      </c>
      <c r="BI296" s="231">
        <v>52</v>
      </c>
      <c r="BJ296" s="231">
        <v>84</v>
      </c>
      <c r="BK296" s="231">
        <v>19</v>
      </c>
      <c r="BL296" s="231">
        <v>35</v>
      </c>
      <c r="BM296" s="12">
        <v>865</v>
      </c>
      <c r="BN296" s="231">
        <v>437</v>
      </c>
      <c r="BO296" t="s">
        <v>0</v>
      </c>
      <c r="BP296" s="11"/>
      <c r="BQ296" s="231">
        <v>51</v>
      </c>
      <c r="BR296" s="231">
        <v>61</v>
      </c>
      <c r="BS296" s="231">
        <v>70</v>
      </c>
      <c r="BT296" s="231">
        <v>38</v>
      </c>
      <c r="BU296" s="231">
        <v>66</v>
      </c>
      <c r="BV296" s="143">
        <v>19</v>
      </c>
      <c r="BW296" s="231">
        <v>18</v>
      </c>
      <c r="BX296" s="12">
        <v>671</v>
      </c>
      <c r="BY296" s="231">
        <v>285</v>
      </c>
      <c r="BZ296" t="s">
        <v>0</v>
      </c>
      <c r="CA296" s="11"/>
      <c r="CB296" s="231">
        <v>81</v>
      </c>
      <c r="CC296" s="231">
        <v>21</v>
      </c>
      <c r="CD296" s="231">
        <v>25</v>
      </c>
      <c r="CE296" s="231">
        <v>31</v>
      </c>
      <c r="CF296" s="143">
        <v>35</v>
      </c>
      <c r="CG296" s="143">
        <v>18</v>
      </c>
      <c r="CH296" s="231">
        <v>61</v>
      </c>
      <c r="CI296" s="12">
        <v>32</v>
      </c>
      <c r="CJ296" s="231">
        <v>166</v>
      </c>
    </row>
    <row r="297" spans="2:88" ht="15.75" thickBot="1" x14ac:dyDescent="0.3">
      <c r="B297" s="11"/>
      <c r="C297" s="2"/>
      <c r="D297" s="2"/>
      <c r="E297" s="2"/>
      <c r="F297" s="2"/>
      <c r="G297" s="2"/>
      <c r="H297" s="2"/>
      <c r="I297" s="2"/>
      <c r="J297" s="10"/>
      <c r="K297" s="235"/>
      <c r="M297" s="11"/>
      <c r="N297" s="10"/>
      <c r="O297" s="10"/>
      <c r="P297" s="10"/>
      <c r="Q297" s="10"/>
      <c r="R297" s="10"/>
      <c r="S297" s="10"/>
      <c r="T297" s="10"/>
      <c r="U297" s="10"/>
      <c r="V297" s="9"/>
      <c r="X297" s="11"/>
      <c r="Y297" s="10"/>
      <c r="Z297" s="10"/>
      <c r="AA297" s="10"/>
      <c r="AB297" s="10"/>
      <c r="AC297" s="10"/>
      <c r="AD297" s="10"/>
      <c r="AE297" s="10"/>
      <c r="AF297" s="10"/>
      <c r="AG297" s="9"/>
      <c r="AI297" s="11"/>
      <c r="AJ297" s="10"/>
      <c r="AK297" s="10"/>
      <c r="AL297" s="10"/>
      <c r="AM297" s="10"/>
      <c r="AN297" s="10"/>
      <c r="AO297" s="10"/>
      <c r="AP297" s="10"/>
      <c r="AQ297" s="10"/>
      <c r="AR297" s="9"/>
      <c r="AT297" s="11"/>
      <c r="AU297" s="10"/>
      <c r="AV297" s="10"/>
      <c r="AW297" s="10"/>
      <c r="AX297" s="10"/>
      <c r="AY297" s="10"/>
      <c r="AZ297" s="10"/>
      <c r="BA297" s="10"/>
      <c r="BB297" s="10"/>
      <c r="BC297" s="9"/>
      <c r="BE297" s="11"/>
      <c r="BF297" s="10"/>
      <c r="BG297" s="10"/>
      <c r="BH297" s="10"/>
      <c r="BI297" s="10"/>
      <c r="BJ297" s="10"/>
      <c r="BK297" s="10"/>
      <c r="BL297" s="10"/>
      <c r="BM297" s="10"/>
      <c r="BN297" s="9"/>
      <c r="BP297" s="11"/>
      <c r="BQ297" s="10"/>
      <c r="BR297" s="10"/>
      <c r="BS297" s="10"/>
      <c r="BT297" s="10"/>
      <c r="BU297" s="10"/>
      <c r="BV297" s="10"/>
      <c r="BW297" s="10"/>
      <c r="BX297" s="10"/>
      <c r="BY297" s="9"/>
      <c r="CA297" s="11"/>
      <c r="CB297" s="10"/>
      <c r="CC297" s="10"/>
      <c r="CD297" s="10"/>
      <c r="CE297" s="10"/>
      <c r="CF297" s="10"/>
      <c r="CG297" s="10"/>
      <c r="CH297" s="10"/>
      <c r="CI297" s="10"/>
      <c r="CJ297" s="9"/>
    </row>
    <row r="298" spans="2:88" ht="15.75" thickBot="1" x14ac:dyDescent="0.3">
      <c r="B298" s="11"/>
      <c r="C298" s="27" t="s">
        <v>8</v>
      </c>
      <c r="D298" s="19" t="s">
        <v>7</v>
      </c>
      <c r="E298" s="18" t="s">
        <v>6</v>
      </c>
      <c r="F298" s="199" t="s">
        <v>31</v>
      </c>
      <c r="G298" s="17" t="s">
        <v>5</v>
      </c>
      <c r="H298" s="16" t="s">
        <v>4</v>
      </c>
      <c r="I298" s="14" t="s">
        <v>3</v>
      </c>
      <c r="J298" s="10"/>
      <c r="K298" s="228" t="s">
        <v>142</v>
      </c>
      <c r="M298" s="11"/>
      <c r="N298" s="21" t="s">
        <v>9</v>
      </c>
      <c r="O298" s="19" t="s">
        <v>7</v>
      </c>
      <c r="P298" s="18" t="s">
        <v>6</v>
      </c>
      <c r="Q298" s="199" t="s">
        <v>31</v>
      </c>
      <c r="R298" s="17" t="s">
        <v>5</v>
      </c>
      <c r="S298" s="16" t="s">
        <v>4</v>
      </c>
      <c r="T298" s="14" t="s">
        <v>3</v>
      </c>
      <c r="U298" s="10"/>
      <c r="V298" s="228" t="s">
        <v>144</v>
      </c>
      <c r="X298" s="11"/>
      <c r="Y298" s="21" t="s">
        <v>9</v>
      </c>
      <c r="Z298" s="27" t="s">
        <v>8</v>
      </c>
      <c r="AA298" s="18" t="s">
        <v>6</v>
      </c>
      <c r="AB298" s="199" t="s">
        <v>31</v>
      </c>
      <c r="AC298" s="17" t="s">
        <v>5</v>
      </c>
      <c r="AD298" s="16" t="s">
        <v>4</v>
      </c>
      <c r="AE298" s="14" t="s">
        <v>3</v>
      </c>
      <c r="AF298" s="10"/>
      <c r="AG298" s="228" t="s">
        <v>145</v>
      </c>
      <c r="AI298" s="11"/>
      <c r="AJ298" s="21" t="s">
        <v>9</v>
      </c>
      <c r="AK298" s="27" t="s">
        <v>8</v>
      </c>
      <c r="AL298" s="19" t="s">
        <v>7</v>
      </c>
      <c r="AM298" s="199" t="s">
        <v>31</v>
      </c>
      <c r="AN298" s="17" t="s">
        <v>5</v>
      </c>
      <c r="AO298" s="16" t="s">
        <v>4</v>
      </c>
      <c r="AP298" s="14" t="s">
        <v>3</v>
      </c>
      <c r="AQ298" s="10"/>
      <c r="AR298" s="228" t="s">
        <v>148</v>
      </c>
      <c r="AT298" s="11"/>
      <c r="AU298" s="21" t="s">
        <v>9</v>
      </c>
      <c r="AV298" s="27" t="s">
        <v>8</v>
      </c>
      <c r="AW298" s="19" t="s">
        <v>7</v>
      </c>
      <c r="AX298" s="18" t="s">
        <v>6</v>
      </c>
      <c r="AY298" s="17" t="s">
        <v>5</v>
      </c>
      <c r="AZ298" s="16" t="s">
        <v>4</v>
      </c>
      <c r="BA298" s="14" t="s">
        <v>3</v>
      </c>
      <c r="BB298" s="10"/>
      <c r="BC298" s="228" t="s">
        <v>151</v>
      </c>
      <c r="BE298" s="11"/>
      <c r="BF298" s="21" t="s">
        <v>9</v>
      </c>
      <c r="BG298" s="27" t="s">
        <v>8</v>
      </c>
      <c r="BH298" s="19" t="s">
        <v>7</v>
      </c>
      <c r="BI298" s="18" t="s">
        <v>6</v>
      </c>
      <c r="BJ298" s="199" t="s">
        <v>31</v>
      </c>
      <c r="BK298" s="16" t="s">
        <v>4</v>
      </c>
      <c r="BL298" s="14" t="s">
        <v>3</v>
      </c>
      <c r="BM298" s="10"/>
      <c r="BN298" s="228" t="s">
        <v>151</v>
      </c>
      <c r="BP298" s="11"/>
      <c r="BQ298" s="21" t="s">
        <v>9</v>
      </c>
      <c r="BR298" s="27" t="s">
        <v>8</v>
      </c>
      <c r="BS298" s="19" t="s">
        <v>7</v>
      </c>
      <c r="BT298" s="18" t="s">
        <v>6</v>
      </c>
      <c r="BU298" s="199" t="s">
        <v>31</v>
      </c>
      <c r="BV298" s="17" t="s">
        <v>5</v>
      </c>
      <c r="BW298" s="14" t="s">
        <v>3</v>
      </c>
      <c r="BX298" s="10"/>
      <c r="BY298" s="228" t="s">
        <v>142</v>
      </c>
      <c r="CA298" s="11"/>
      <c r="CB298" s="21" t="s">
        <v>9</v>
      </c>
      <c r="CC298" s="27" t="s">
        <v>8</v>
      </c>
      <c r="CD298" s="19" t="s">
        <v>7</v>
      </c>
      <c r="CE298" s="18" t="s">
        <v>6</v>
      </c>
      <c r="CF298" s="17" t="s">
        <v>5</v>
      </c>
      <c r="CG298" s="16" t="s">
        <v>4</v>
      </c>
      <c r="CH298" s="199" t="s">
        <v>31</v>
      </c>
      <c r="CI298" s="10"/>
      <c r="CJ298" s="228" t="s">
        <v>148</v>
      </c>
    </row>
    <row r="299" spans="2:88" ht="15.75" thickBot="1" x14ac:dyDescent="0.3">
      <c r="B299" s="22" t="s">
        <v>276</v>
      </c>
      <c r="C299" s="146" t="s">
        <v>9</v>
      </c>
      <c r="D299" s="146" t="s">
        <v>9</v>
      </c>
      <c r="E299" s="146" t="s">
        <v>9</v>
      </c>
      <c r="F299" s="146" t="s">
        <v>9</v>
      </c>
      <c r="G299" s="146" t="s">
        <v>9</v>
      </c>
      <c r="H299" s="146" t="s">
        <v>9</v>
      </c>
      <c r="I299" s="146" t="s">
        <v>9</v>
      </c>
      <c r="J299" s="10"/>
      <c r="K299" s="234" t="s">
        <v>9</v>
      </c>
      <c r="M299" s="22" t="s">
        <v>276</v>
      </c>
      <c r="N299" s="145" t="s">
        <v>8</v>
      </c>
      <c r="O299" s="145" t="s">
        <v>8</v>
      </c>
      <c r="P299" s="145" t="s">
        <v>8</v>
      </c>
      <c r="Q299" s="145" t="s">
        <v>8</v>
      </c>
      <c r="R299" s="145" t="s">
        <v>8</v>
      </c>
      <c r="S299" s="145" t="s">
        <v>8</v>
      </c>
      <c r="T299" s="145" t="s">
        <v>8</v>
      </c>
      <c r="U299" s="10"/>
      <c r="V299" s="145" t="s">
        <v>8</v>
      </c>
      <c r="X299" s="22" t="s">
        <v>276</v>
      </c>
      <c r="Y299" s="149" t="s">
        <v>7</v>
      </c>
      <c r="Z299" s="149" t="s">
        <v>7</v>
      </c>
      <c r="AA299" s="149" t="s">
        <v>7</v>
      </c>
      <c r="AB299" s="149" t="s">
        <v>7</v>
      </c>
      <c r="AC299" s="149" t="s">
        <v>7</v>
      </c>
      <c r="AD299" s="149" t="s">
        <v>7</v>
      </c>
      <c r="AE299" s="144" t="s">
        <v>7</v>
      </c>
      <c r="AF299" s="10"/>
      <c r="AG299" s="144" t="s">
        <v>7</v>
      </c>
      <c r="AI299" s="22" t="s">
        <v>276</v>
      </c>
      <c r="AJ299" s="195" t="s">
        <v>6</v>
      </c>
      <c r="AK299" s="195" t="s">
        <v>6</v>
      </c>
      <c r="AL299" s="195" t="s">
        <v>6</v>
      </c>
      <c r="AM299" s="195" t="s">
        <v>6</v>
      </c>
      <c r="AN299" s="195" t="s">
        <v>6</v>
      </c>
      <c r="AO299" s="195" t="s">
        <v>6</v>
      </c>
      <c r="AP299" s="195" t="s">
        <v>6</v>
      </c>
      <c r="AQ299" s="10"/>
      <c r="AR299" s="195" t="s">
        <v>6</v>
      </c>
      <c r="AT299" s="22" t="s">
        <v>276</v>
      </c>
      <c r="AU299" s="197" t="s">
        <v>31</v>
      </c>
      <c r="AV299" s="197" t="s">
        <v>31</v>
      </c>
      <c r="AW299" s="197" t="s">
        <v>31</v>
      </c>
      <c r="AX299" s="197" t="s">
        <v>31</v>
      </c>
      <c r="AY299" s="197" t="s">
        <v>31</v>
      </c>
      <c r="AZ299" s="197" t="s">
        <v>31</v>
      </c>
      <c r="BA299" s="197" t="s">
        <v>31</v>
      </c>
      <c r="BB299" s="10"/>
      <c r="BC299" s="197" t="s">
        <v>31</v>
      </c>
      <c r="BE299" s="22" t="s">
        <v>276</v>
      </c>
      <c r="BF299" s="155" t="s">
        <v>134</v>
      </c>
      <c r="BG299" s="155" t="s">
        <v>134</v>
      </c>
      <c r="BH299" s="155" t="s">
        <v>134</v>
      </c>
      <c r="BI299" s="155" t="s">
        <v>134</v>
      </c>
      <c r="BJ299" s="155" t="s">
        <v>134</v>
      </c>
      <c r="BK299" s="155" t="s">
        <v>134</v>
      </c>
      <c r="BL299" s="155" t="s">
        <v>134</v>
      </c>
      <c r="BM299" s="10"/>
      <c r="BN299" s="155" t="s">
        <v>134</v>
      </c>
      <c r="BP299" s="22" t="s">
        <v>276</v>
      </c>
      <c r="BQ299" s="150" t="s">
        <v>4</v>
      </c>
      <c r="BR299" s="150" t="s">
        <v>4</v>
      </c>
      <c r="BS299" s="150" t="s">
        <v>4</v>
      </c>
      <c r="BT299" s="150" t="s">
        <v>4</v>
      </c>
      <c r="BU299" s="150" t="s">
        <v>4</v>
      </c>
      <c r="BV299" s="150" t="s">
        <v>4</v>
      </c>
      <c r="BW299" s="150" t="s">
        <v>4</v>
      </c>
      <c r="BX299" s="10"/>
      <c r="BY299" s="150" t="s">
        <v>4</v>
      </c>
      <c r="CA299" s="22" t="s">
        <v>276</v>
      </c>
      <c r="CB299" s="177" t="s">
        <v>3</v>
      </c>
      <c r="CC299" s="177" t="s">
        <v>3</v>
      </c>
      <c r="CD299" s="177" t="s">
        <v>3</v>
      </c>
      <c r="CE299" s="177" t="s">
        <v>3</v>
      </c>
      <c r="CF299" s="177" t="s">
        <v>3</v>
      </c>
      <c r="CG299" s="177" t="s">
        <v>3</v>
      </c>
      <c r="CH299" s="177" t="s">
        <v>3</v>
      </c>
      <c r="CI299" s="10"/>
      <c r="CJ299" s="177" t="s">
        <v>3</v>
      </c>
    </row>
    <row r="300" spans="2:88" ht="15.75" thickBot="1" x14ac:dyDescent="0.3">
      <c r="B300" s="11" t="s">
        <v>0</v>
      </c>
      <c r="C300" s="143">
        <v>59</v>
      </c>
      <c r="D300" s="143">
        <v>66</v>
      </c>
      <c r="E300" s="143">
        <v>16</v>
      </c>
      <c r="F300" s="231">
        <v>27</v>
      </c>
      <c r="G300" s="143">
        <v>75</v>
      </c>
      <c r="H300" s="143">
        <v>61</v>
      </c>
      <c r="I300" s="143">
        <v>89</v>
      </c>
      <c r="J300" s="12">
        <v>-181</v>
      </c>
      <c r="K300" s="237">
        <v>339</v>
      </c>
      <c r="L300" t="s">
        <v>0</v>
      </c>
      <c r="M300" s="11"/>
      <c r="N300" s="231">
        <v>59</v>
      </c>
      <c r="O300" s="231">
        <v>0</v>
      </c>
      <c r="P300" s="231">
        <v>38</v>
      </c>
      <c r="Q300" s="231">
        <v>93</v>
      </c>
      <c r="R300" s="143">
        <v>96</v>
      </c>
      <c r="S300" s="143">
        <v>79</v>
      </c>
      <c r="T300" s="143">
        <v>17</v>
      </c>
      <c r="U300" s="12">
        <v>309</v>
      </c>
      <c r="V300" s="143">
        <v>2</v>
      </c>
      <c r="W300" t="s">
        <v>0</v>
      </c>
      <c r="X300" s="11"/>
      <c r="Y300" s="231">
        <v>66</v>
      </c>
      <c r="Z300" s="143">
        <v>0</v>
      </c>
      <c r="AA300" s="231">
        <v>43</v>
      </c>
      <c r="AB300" s="231">
        <v>104</v>
      </c>
      <c r="AC300" s="143">
        <v>107</v>
      </c>
      <c r="AD300" s="143">
        <v>89</v>
      </c>
      <c r="AE300" s="143">
        <v>20</v>
      </c>
      <c r="AF300" s="12">
        <v>-117</v>
      </c>
      <c r="AG300" s="143">
        <v>3</v>
      </c>
      <c r="AH300" t="s">
        <v>0</v>
      </c>
      <c r="AI300" s="11"/>
      <c r="AJ300" s="231">
        <v>16</v>
      </c>
      <c r="AK300" s="143">
        <v>38</v>
      </c>
      <c r="AL300" s="143">
        <v>43</v>
      </c>
      <c r="AM300" s="231">
        <v>47</v>
      </c>
      <c r="AN300" s="143">
        <v>61</v>
      </c>
      <c r="AO300" s="143">
        <v>49</v>
      </c>
      <c r="AP300" s="143">
        <v>33</v>
      </c>
      <c r="AQ300" s="12">
        <v>-53</v>
      </c>
      <c r="AR300" s="143">
        <v>161</v>
      </c>
      <c r="AS300" t="s">
        <v>0</v>
      </c>
      <c r="AT300" s="11"/>
      <c r="AU300" s="143">
        <v>27</v>
      </c>
      <c r="AV300" s="143">
        <v>93</v>
      </c>
      <c r="AW300" s="143">
        <v>104</v>
      </c>
      <c r="AX300" s="143">
        <v>47</v>
      </c>
      <c r="AY300" s="143">
        <v>99</v>
      </c>
      <c r="AZ300" s="143">
        <v>83</v>
      </c>
      <c r="BA300" s="143">
        <v>70</v>
      </c>
      <c r="BB300" s="12">
        <v>-372</v>
      </c>
      <c r="BC300" s="143">
        <v>523</v>
      </c>
      <c r="BD300" t="s">
        <v>0</v>
      </c>
      <c r="BE300" s="11"/>
      <c r="BF300" s="231">
        <v>75</v>
      </c>
      <c r="BG300" s="231">
        <v>96</v>
      </c>
      <c r="BH300" s="231">
        <v>107</v>
      </c>
      <c r="BI300" s="231">
        <v>61</v>
      </c>
      <c r="BJ300" s="231">
        <v>99</v>
      </c>
      <c r="BK300" s="231">
        <v>14</v>
      </c>
      <c r="BL300" s="231">
        <v>43</v>
      </c>
      <c r="BM300" s="12">
        <v>47</v>
      </c>
      <c r="BN300" s="231">
        <v>495</v>
      </c>
      <c r="BO300" t="s">
        <v>0</v>
      </c>
      <c r="BP300" s="11"/>
      <c r="BQ300" s="231">
        <v>61</v>
      </c>
      <c r="BR300" s="231">
        <v>79</v>
      </c>
      <c r="BS300" s="231">
        <v>89</v>
      </c>
      <c r="BT300" s="231">
        <v>49</v>
      </c>
      <c r="BU300" s="231">
        <v>83</v>
      </c>
      <c r="BV300" s="143">
        <v>14</v>
      </c>
      <c r="BW300" s="231">
        <v>28</v>
      </c>
      <c r="BX300" s="12">
        <v>470</v>
      </c>
      <c r="BY300" s="231">
        <v>375</v>
      </c>
      <c r="BZ300" t="s">
        <v>0</v>
      </c>
      <c r="CA300" s="11"/>
      <c r="CB300" s="231">
        <v>89</v>
      </c>
      <c r="CC300" s="231">
        <v>17</v>
      </c>
      <c r="CD300" s="231">
        <v>20</v>
      </c>
      <c r="CE300" s="231">
        <v>33</v>
      </c>
      <c r="CF300" s="143">
        <v>43</v>
      </c>
      <c r="CG300" s="143">
        <v>28</v>
      </c>
      <c r="CH300" s="231">
        <v>70</v>
      </c>
      <c r="CI300" s="12">
        <v>-103</v>
      </c>
      <c r="CJ300" s="231">
        <v>158</v>
      </c>
    </row>
    <row r="301" spans="2:88" ht="15.75" thickBot="1" x14ac:dyDescent="0.3"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M301" s="11"/>
      <c r="N301" s="10"/>
      <c r="O301" s="10"/>
      <c r="P301" s="10"/>
      <c r="Q301" s="10"/>
      <c r="R301" s="10"/>
      <c r="S301" s="10"/>
      <c r="T301" s="10"/>
      <c r="U301" s="10"/>
      <c r="V301" s="9"/>
      <c r="X301" s="11"/>
      <c r="Y301" s="10"/>
      <c r="Z301" s="10"/>
      <c r="AA301" s="10"/>
      <c r="AB301" s="10"/>
      <c r="AC301" s="10"/>
      <c r="AD301" s="10"/>
      <c r="AE301" s="10"/>
      <c r="AF301" s="10"/>
      <c r="AG301" s="9"/>
      <c r="AI301" s="11"/>
      <c r="AJ301" s="10"/>
      <c r="AK301" s="10"/>
      <c r="AL301" s="10"/>
      <c r="AM301" s="10"/>
      <c r="AN301" s="10"/>
      <c r="AO301" s="10"/>
      <c r="AP301" s="10"/>
      <c r="AQ301" s="10"/>
      <c r="AR301" s="9"/>
      <c r="AT301" s="11"/>
      <c r="AU301" s="10"/>
      <c r="AV301" s="10"/>
      <c r="AW301" s="10"/>
      <c r="AX301" s="10"/>
      <c r="AY301" s="10"/>
      <c r="AZ301" s="10"/>
      <c r="BA301" s="10"/>
      <c r="BB301" s="10"/>
      <c r="BC301" s="9"/>
      <c r="BE301" s="11"/>
      <c r="BF301" s="10"/>
      <c r="BG301" s="10"/>
      <c r="BH301" s="10"/>
      <c r="BI301" s="10"/>
      <c r="BJ301" s="10"/>
      <c r="BK301" s="10"/>
      <c r="BL301" s="10"/>
      <c r="BM301" s="10"/>
      <c r="BN301" s="9"/>
      <c r="BP301" s="11"/>
      <c r="BQ301" s="10"/>
      <c r="BR301" s="10"/>
      <c r="BS301" s="10"/>
      <c r="BT301" s="10"/>
      <c r="BU301" s="10"/>
      <c r="BV301" s="10"/>
      <c r="BW301" s="10"/>
      <c r="BX301" s="10"/>
      <c r="BY301" s="9"/>
      <c r="CA301" s="11"/>
      <c r="CB301" s="10"/>
      <c r="CC301" s="10"/>
      <c r="CD301" s="10"/>
      <c r="CE301" s="10"/>
      <c r="CF301" s="10"/>
      <c r="CG301" s="10"/>
      <c r="CH301" s="10"/>
      <c r="CI301" s="10"/>
      <c r="CJ301" s="9"/>
    </row>
    <row r="302" spans="2:88" ht="15.75" thickBot="1" x14ac:dyDescent="0.3">
      <c r="B302" s="11"/>
      <c r="C302" s="27" t="s">
        <v>8</v>
      </c>
      <c r="D302" s="19" t="s">
        <v>7</v>
      </c>
      <c r="E302" s="18" t="s">
        <v>6</v>
      </c>
      <c r="F302" s="199" t="s">
        <v>31</v>
      </c>
      <c r="G302" s="17" t="s">
        <v>5</v>
      </c>
      <c r="H302" s="16" t="s">
        <v>4</v>
      </c>
      <c r="I302" s="14" t="s">
        <v>3</v>
      </c>
      <c r="J302" s="10"/>
      <c r="K302" s="228" t="s">
        <v>142</v>
      </c>
      <c r="M302" s="11"/>
      <c r="N302" s="21" t="s">
        <v>9</v>
      </c>
      <c r="O302" s="19" t="s">
        <v>7</v>
      </c>
      <c r="P302" s="18" t="s">
        <v>6</v>
      </c>
      <c r="Q302" s="199" t="s">
        <v>31</v>
      </c>
      <c r="R302" s="17" t="s">
        <v>5</v>
      </c>
      <c r="S302" s="16" t="s">
        <v>4</v>
      </c>
      <c r="T302" s="14" t="s">
        <v>3</v>
      </c>
      <c r="U302" s="10"/>
      <c r="V302" s="228" t="s">
        <v>148</v>
      </c>
      <c r="X302" s="11"/>
      <c r="Y302" s="21" t="s">
        <v>9</v>
      </c>
      <c r="Z302" s="27" t="s">
        <v>8</v>
      </c>
      <c r="AA302" s="18" t="s">
        <v>6</v>
      </c>
      <c r="AB302" s="199" t="s">
        <v>31</v>
      </c>
      <c r="AC302" s="17" t="s">
        <v>5</v>
      </c>
      <c r="AD302" s="16" t="s">
        <v>4</v>
      </c>
      <c r="AE302" s="14" t="s">
        <v>3</v>
      </c>
      <c r="AF302" s="10"/>
      <c r="AG302" s="228" t="s">
        <v>145</v>
      </c>
      <c r="AI302" s="11"/>
      <c r="AJ302" s="21" t="s">
        <v>9</v>
      </c>
      <c r="AK302" s="27" t="s">
        <v>8</v>
      </c>
      <c r="AL302" s="19" t="s">
        <v>7</v>
      </c>
      <c r="AM302" s="199" t="s">
        <v>31</v>
      </c>
      <c r="AN302" s="17" t="s">
        <v>5</v>
      </c>
      <c r="AO302" s="16" t="s">
        <v>4</v>
      </c>
      <c r="AP302" s="14" t="s">
        <v>3</v>
      </c>
      <c r="AQ302" s="10"/>
      <c r="AR302" s="228" t="s">
        <v>148</v>
      </c>
      <c r="AT302" s="11"/>
      <c r="AU302" s="21" t="s">
        <v>9</v>
      </c>
      <c r="AV302" s="27" t="s">
        <v>8</v>
      </c>
      <c r="AW302" s="19" t="s">
        <v>7</v>
      </c>
      <c r="AX302" s="18" t="s">
        <v>6</v>
      </c>
      <c r="AY302" s="17" t="s">
        <v>5</v>
      </c>
      <c r="AZ302" s="16" t="s">
        <v>4</v>
      </c>
      <c r="BA302" s="14" t="s">
        <v>3</v>
      </c>
      <c r="BB302" s="10"/>
      <c r="BC302" s="228" t="s">
        <v>151</v>
      </c>
      <c r="BE302" s="11"/>
      <c r="BF302" s="21" t="s">
        <v>9</v>
      </c>
      <c r="BG302" s="27" t="s">
        <v>8</v>
      </c>
      <c r="BH302" s="19" t="s">
        <v>7</v>
      </c>
      <c r="BI302" s="18" t="s">
        <v>6</v>
      </c>
      <c r="BJ302" s="199" t="s">
        <v>31</v>
      </c>
      <c r="BK302" s="16" t="s">
        <v>4</v>
      </c>
      <c r="BL302" s="14" t="s">
        <v>3</v>
      </c>
      <c r="BM302" s="10"/>
      <c r="BN302" s="228" t="s">
        <v>151</v>
      </c>
      <c r="BP302" s="11"/>
      <c r="BQ302" s="21" t="s">
        <v>9</v>
      </c>
      <c r="BR302" s="27" t="s">
        <v>8</v>
      </c>
      <c r="BS302" s="19" t="s">
        <v>7</v>
      </c>
      <c r="BT302" s="18" t="s">
        <v>6</v>
      </c>
      <c r="BU302" s="199" t="s">
        <v>31</v>
      </c>
      <c r="BV302" s="17" t="s">
        <v>5</v>
      </c>
      <c r="BW302" s="14" t="s">
        <v>3</v>
      </c>
      <c r="BX302" s="10"/>
      <c r="BY302" s="228" t="s">
        <v>142</v>
      </c>
      <c r="CA302" s="11"/>
      <c r="CB302" s="21" t="s">
        <v>9</v>
      </c>
      <c r="CC302" s="27" t="s">
        <v>8</v>
      </c>
      <c r="CD302" s="19" t="s">
        <v>7</v>
      </c>
      <c r="CE302" s="18" t="s">
        <v>6</v>
      </c>
      <c r="CF302" s="17" t="s">
        <v>5</v>
      </c>
      <c r="CG302" s="16" t="s">
        <v>4</v>
      </c>
      <c r="CH302" s="199" t="s">
        <v>31</v>
      </c>
      <c r="CI302" s="10"/>
      <c r="CJ302" s="228" t="s">
        <v>145</v>
      </c>
    </row>
    <row r="303" spans="2:88" ht="15.75" thickBot="1" x14ac:dyDescent="0.3">
      <c r="B303" s="22" t="s">
        <v>277</v>
      </c>
      <c r="C303" s="146" t="s">
        <v>9</v>
      </c>
      <c r="D303" s="146" t="s">
        <v>9</v>
      </c>
      <c r="E303" s="146" t="s">
        <v>9</v>
      </c>
      <c r="F303" s="146" t="s">
        <v>9</v>
      </c>
      <c r="G303" s="146" t="s">
        <v>9</v>
      </c>
      <c r="H303" s="146" t="s">
        <v>9</v>
      </c>
      <c r="I303" s="146" t="s">
        <v>9</v>
      </c>
      <c r="J303" s="10"/>
      <c r="K303" s="234" t="s">
        <v>9</v>
      </c>
      <c r="M303" s="22" t="s">
        <v>277</v>
      </c>
      <c r="N303" s="145" t="s">
        <v>8</v>
      </c>
      <c r="O303" s="145" t="s">
        <v>8</v>
      </c>
      <c r="P303" s="145" t="s">
        <v>8</v>
      </c>
      <c r="Q303" s="145" t="s">
        <v>8</v>
      </c>
      <c r="R303" s="145" t="s">
        <v>8</v>
      </c>
      <c r="S303" s="145" t="s">
        <v>8</v>
      </c>
      <c r="T303" s="145" t="s">
        <v>8</v>
      </c>
      <c r="U303" s="10"/>
      <c r="V303" s="145" t="s">
        <v>8</v>
      </c>
      <c r="X303" s="22" t="s">
        <v>277</v>
      </c>
      <c r="Y303" s="149" t="s">
        <v>7</v>
      </c>
      <c r="Z303" s="149" t="s">
        <v>7</v>
      </c>
      <c r="AA303" s="149" t="s">
        <v>7</v>
      </c>
      <c r="AB303" s="149" t="s">
        <v>7</v>
      </c>
      <c r="AC303" s="149" t="s">
        <v>7</v>
      </c>
      <c r="AD303" s="149" t="s">
        <v>7</v>
      </c>
      <c r="AE303" s="144" t="s">
        <v>7</v>
      </c>
      <c r="AF303" s="10"/>
      <c r="AG303" s="144" t="s">
        <v>7</v>
      </c>
      <c r="AI303" s="22" t="s">
        <v>277</v>
      </c>
      <c r="AJ303" s="195" t="s">
        <v>6</v>
      </c>
      <c r="AK303" s="195" t="s">
        <v>6</v>
      </c>
      <c r="AL303" s="195" t="s">
        <v>6</v>
      </c>
      <c r="AM303" s="195" t="s">
        <v>6</v>
      </c>
      <c r="AN303" s="195" t="s">
        <v>6</v>
      </c>
      <c r="AO303" s="195" t="s">
        <v>6</v>
      </c>
      <c r="AP303" s="195" t="s">
        <v>6</v>
      </c>
      <c r="AQ303" s="10"/>
      <c r="AR303" s="195" t="s">
        <v>6</v>
      </c>
      <c r="AT303" s="22" t="s">
        <v>277</v>
      </c>
      <c r="AU303" s="197" t="s">
        <v>31</v>
      </c>
      <c r="AV303" s="197" t="s">
        <v>31</v>
      </c>
      <c r="AW303" s="197" t="s">
        <v>31</v>
      </c>
      <c r="AX303" s="197" t="s">
        <v>31</v>
      </c>
      <c r="AY303" s="197" t="s">
        <v>31</v>
      </c>
      <c r="AZ303" s="197" t="s">
        <v>31</v>
      </c>
      <c r="BA303" s="197" t="s">
        <v>31</v>
      </c>
      <c r="BB303" s="10"/>
      <c r="BC303" s="197" t="s">
        <v>31</v>
      </c>
      <c r="BE303" s="22" t="s">
        <v>277</v>
      </c>
      <c r="BF303" s="155" t="s">
        <v>134</v>
      </c>
      <c r="BG303" s="155" t="s">
        <v>134</v>
      </c>
      <c r="BH303" s="155" t="s">
        <v>134</v>
      </c>
      <c r="BI303" s="155" t="s">
        <v>134</v>
      </c>
      <c r="BJ303" s="155" t="s">
        <v>134</v>
      </c>
      <c r="BK303" s="155" t="s">
        <v>134</v>
      </c>
      <c r="BL303" s="155" t="s">
        <v>134</v>
      </c>
      <c r="BM303" s="10"/>
      <c r="BN303" s="155" t="s">
        <v>134</v>
      </c>
      <c r="BP303" s="22" t="s">
        <v>277</v>
      </c>
      <c r="BQ303" s="150" t="s">
        <v>4</v>
      </c>
      <c r="BR303" s="150" t="s">
        <v>4</v>
      </c>
      <c r="BS303" s="150" t="s">
        <v>4</v>
      </c>
      <c r="BT303" s="150" t="s">
        <v>4</v>
      </c>
      <c r="BU303" s="150" t="s">
        <v>4</v>
      </c>
      <c r="BV303" s="150" t="s">
        <v>4</v>
      </c>
      <c r="BW303" s="150" t="s">
        <v>4</v>
      </c>
      <c r="BX303" s="10"/>
      <c r="BY303" s="150" t="s">
        <v>4</v>
      </c>
      <c r="CA303" s="22" t="s">
        <v>277</v>
      </c>
      <c r="CB303" s="177" t="s">
        <v>3</v>
      </c>
      <c r="CC303" s="177" t="s">
        <v>3</v>
      </c>
      <c r="CD303" s="177" t="s">
        <v>3</v>
      </c>
      <c r="CE303" s="177" t="s">
        <v>3</v>
      </c>
      <c r="CF303" s="177" t="s">
        <v>3</v>
      </c>
      <c r="CG303" s="177" t="s">
        <v>3</v>
      </c>
      <c r="CH303" s="177" t="s">
        <v>3</v>
      </c>
      <c r="CI303" s="10"/>
      <c r="CJ303" s="177" t="s">
        <v>3</v>
      </c>
    </row>
    <row r="304" spans="2:88" ht="15.75" thickBot="1" x14ac:dyDescent="0.3">
      <c r="B304" s="11" t="s">
        <v>0</v>
      </c>
      <c r="C304" s="143">
        <v>73</v>
      </c>
      <c r="D304" s="143">
        <v>69</v>
      </c>
      <c r="E304" s="143">
        <v>23</v>
      </c>
      <c r="F304" s="231">
        <v>32</v>
      </c>
      <c r="G304" s="143">
        <v>78</v>
      </c>
      <c r="H304" s="143">
        <v>68</v>
      </c>
      <c r="I304" s="143">
        <v>86</v>
      </c>
      <c r="J304" s="12">
        <v>-211</v>
      </c>
      <c r="K304" s="237">
        <v>365</v>
      </c>
      <c r="L304" t="s">
        <v>0</v>
      </c>
      <c r="M304" s="11"/>
      <c r="N304" s="231">
        <v>73</v>
      </c>
      <c r="O304" s="231">
        <v>9</v>
      </c>
      <c r="P304" s="231">
        <v>45</v>
      </c>
      <c r="Q304" s="231">
        <v>114</v>
      </c>
      <c r="R304" s="143">
        <v>82</v>
      </c>
      <c r="S304" s="143">
        <v>76</v>
      </c>
      <c r="T304" s="231">
        <v>5</v>
      </c>
      <c r="U304" s="12">
        <v>637</v>
      </c>
      <c r="V304" s="231">
        <v>88</v>
      </c>
      <c r="W304" t="s">
        <v>0</v>
      </c>
      <c r="X304" s="11"/>
      <c r="Y304" s="231">
        <v>69</v>
      </c>
      <c r="Z304" s="143">
        <v>9</v>
      </c>
      <c r="AA304" s="231">
        <v>38</v>
      </c>
      <c r="AB304" s="231">
        <v>115</v>
      </c>
      <c r="AC304" s="143">
        <v>109</v>
      </c>
      <c r="AD304" s="143">
        <v>104</v>
      </c>
      <c r="AE304" s="143">
        <v>12</v>
      </c>
      <c r="AF304" s="12">
        <v>-119</v>
      </c>
      <c r="AG304" s="143">
        <v>12</v>
      </c>
      <c r="AH304" t="s">
        <v>0</v>
      </c>
      <c r="AI304" s="11"/>
      <c r="AJ304" s="231">
        <v>23</v>
      </c>
      <c r="AK304" s="143">
        <v>45</v>
      </c>
      <c r="AL304" s="143">
        <v>38</v>
      </c>
      <c r="AM304" s="231">
        <v>60</v>
      </c>
      <c r="AN304" s="143">
        <v>60</v>
      </c>
      <c r="AO304" s="143">
        <v>52</v>
      </c>
      <c r="AP304" s="143">
        <v>27</v>
      </c>
      <c r="AQ304" s="12">
        <v>223</v>
      </c>
      <c r="AR304" s="143">
        <v>139</v>
      </c>
      <c r="AS304" t="s">
        <v>0</v>
      </c>
      <c r="AT304" s="11"/>
      <c r="AU304" s="143">
        <v>32</v>
      </c>
      <c r="AV304" s="143">
        <v>114</v>
      </c>
      <c r="AW304" s="143">
        <v>115</v>
      </c>
      <c r="AX304" s="143">
        <v>60</v>
      </c>
      <c r="AY304" s="143">
        <v>106</v>
      </c>
      <c r="AZ304" s="143">
        <v>94</v>
      </c>
      <c r="BA304" s="143">
        <v>73</v>
      </c>
      <c r="BB304" s="12">
        <v>-423</v>
      </c>
      <c r="BC304" s="143">
        <v>594</v>
      </c>
      <c r="BD304" t="s">
        <v>0</v>
      </c>
      <c r="BE304" s="11"/>
      <c r="BF304" s="231">
        <v>78</v>
      </c>
      <c r="BG304" s="231">
        <v>82</v>
      </c>
      <c r="BH304" s="231">
        <v>109</v>
      </c>
      <c r="BI304" s="231">
        <v>60</v>
      </c>
      <c r="BJ304" s="231">
        <v>106</v>
      </c>
      <c r="BK304" s="231">
        <v>7</v>
      </c>
      <c r="BL304" s="231">
        <v>49</v>
      </c>
      <c r="BM304" s="12">
        <v>-33</v>
      </c>
      <c r="BN304" s="231">
        <v>491</v>
      </c>
      <c r="BO304" t="s">
        <v>0</v>
      </c>
      <c r="BP304" s="11"/>
      <c r="BQ304" s="231">
        <v>68</v>
      </c>
      <c r="BR304" s="231">
        <v>76</v>
      </c>
      <c r="BS304" s="231">
        <v>104</v>
      </c>
      <c r="BT304" s="231">
        <v>52</v>
      </c>
      <c r="BU304" s="231">
        <v>94</v>
      </c>
      <c r="BV304" s="143">
        <v>7</v>
      </c>
      <c r="BW304" s="231">
        <v>39</v>
      </c>
      <c r="BX304" s="12">
        <v>222</v>
      </c>
      <c r="BY304" s="231">
        <v>426</v>
      </c>
      <c r="BZ304" t="s">
        <v>0</v>
      </c>
      <c r="CA304" s="11"/>
      <c r="CB304" s="231">
        <v>86</v>
      </c>
      <c r="CC304" s="143">
        <v>5</v>
      </c>
      <c r="CD304" s="231">
        <v>12</v>
      </c>
      <c r="CE304" s="231">
        <v>27</v>
      </c>
      <c r="CF304" s="143">
        <v>49</v>
      </c>
      <c r="CG304" s="143">
        <v>39</v>
      </c>
      <c r="CH304" s="231">
        <v>73</v>
      </c>
      <c r="CI304" s="12">
        <v>-296</v>
      </c>
      <c r="CJ304" s="231">
        <v>105</v>
      </c>
    </row>
    <row r="305" spans="2:94" ht="15.75" thickBot="1" x14ac:dyDescent="0.3"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M305" s="11"/>
      <c r="N305" s="10"/>
      <c r="O305" s="10"/>
      <c r="P305" s="10"/>
      <c r="Q305" s="10"/>
      <c r="R305" s="10"/>
      <c r="S305" s="10"/>
      <c r="T305" s="10"/>
      <c r="U305" s="10"/>
      <c r="V305" s="9"/>
      <c r="X305" s="11"/>
      <c r="Y305" s="10"/>
      <c r="Z305" s="10"/>
      <c r="AA305" s="10"/>
      <c r="AB305" s="10"/>
      <c r="AC305" s="10"/>
      <c r="AD305" s="10"/>
      <c r="AE305" s="10"/>
      <c r="AF305" s="10"/>
      <c r="AG305" s="9"/>
      <c r="AI305" s="11"/>
      <c r="AJ305" s="10"/>
      <c r="AK305" s="10"/>
      <c r="AL305" s="10"/>
      <c r="AM305" s="10"/>
      <c r="AN305" s="10"/>
      <c r="AO305" s="10"/>
      <c r="AP305" s="10"/>
      <c r="AQ305" s="10"/>
      <c r="AR305" s="9"/>
      <c r="AT305" s="11"/>
      <c r="AU305" s="10"/>
      <c r="AV305" s="10"/>
      <c r="AW305" s="10"/>
      <c r="AX305" s="10"/>
      <c r="AY305" s="10"/>
      <c r="AZ305" s="10"/>
      <c r="BA305" s="10"/>
      <c r="BB305" s="10"/>
      <c r="BC305" s="9"/>
      <c r="BE305" s="11"/>
      <c r="BF305" s="10"/>
      <c r="BG305" s="10"/>
      <c r="BH305" s="10"/>
      <c r="BI305" s="10"/>
      <c r="BJ305" s="10"/>
      <c r="BK305" s="10"/>
      <c r="BL305" s="10"/>
      <c r="BM305" s="10"/>
      <c r="BN305" s="9"/>
      <c r="BP305" s="11"/>
      <c r="BQ305" s="10"/>
      <c r="BR305" s="10"/>
      <c r="BS305" s="10"/>
      <c r="BT305" s="10"/>
      <c r="BU305" s="10"/>
      <c r="BV305" s="10"/>
      <c r="BW305" s="10"/>
      <c r="BX305" s="10"/>
      <c r="BY305" s="9"/>
      <c r="CA305" s="11"/>
      <c r="CB305" s="10"/>
      <c r="CC305" s="10"/>
      <c r="CD305" s="10"/>
      <c r="CE305" s="10"/>
      <c r="CF305" s="10"/>
      <c r="CG305" s="10"/>
      <c r="CH305" s="10"/>
      <c r="CI305" s="10"/>
      <c r="CJ305" s="9"/>
      <c r="CN305" t="s">
        <v>0</v>
      </c>
      <c r="CO305" t="s">
        <v>0</v>
      </c>
      <c r="CP305" t="s">
        <v>0</v>
      </c>
    </row>
    <row r="306" spans="2:94" ht="15.75" thickBot="1" x14ac:dyDescent="0.3">
      <c r="B306" s="11"/>
      <c r="C306" s="27" t="s">
        <v>8</v>
      </c>
      <c r="D306" s="19" t="s">
        <v>7</v>
      </c>
      <c r="E306" s="18" t="s">
        <v>6</v>
      </c>
      <c r="F306" s="199" t="s">
        <v>31</v>
      </c>
      <c r="G306" s="17" t="s">
        <v>5</v>
      </c>
      <c r="H306" s="16" t="s">
        <v>4</v>
      </c>
      <c r="I306" s="14" t="s">
        <v>3</v>
      </c>
      <c r="J306" s="10"/>
      <c r="K306" s="228" t="s">
        <v>142</v>
      </c>
      <c r="M306" s="11"/>
      <c r="N306" s="21" t="s">
        <v>9</v>
      </c>
      <c r="O306" s="19" t="s">
        <v>7</v>
      </c>
      <c r="P306" s="18" t="s">
        <v>6</v>
      </c>
      <c r="Q306" s="199" t="s">
        <v>31</v>
      </c>
      <c r="R306" s="17" t="s">
        <v>5</v>
      </c>
      <c r="S306" s="16" t="s">
        <v>4</v>
      </c>
      <c r="T306" s="14" t="s">
        <v>3</v>
      </c>
      <c r="U306" s="10"/>
      <c r="V306" s="228" t="s">
        <v>145</v>
      </c>
      <c r="X306" s="11"/>
      <c r="Y306" s="21" t="s">
        <v>9</v>
      </c>
      <c r="Z306" s="27" t="s">
        <v>8</v>
      </c>
      <c r="AA306" s="18" t="s">
        <v>6</v>
      </c>
      <c r="AB306" s="199" t="s">
        <v>31</v>
      </c>
      <c r="AC306" s="17" t="s">
        <v>5</v>
      </c>
      <c r="AD306" s="16" t="s">
        <v>4</v>
      </c>
      <c r="AE306" s="14" t="s">
        <v>3</v>
      </c>
      <c r="AF306" s="10"/>
      <c r="AG306" s="228" t="s">
        <v>144</v>
      </c>
      <c r="AI306" s="11"/>
      <c r="AJ306" s="21" t="s">
        <v>9</v>
      </c>
      <c r="AK306" s="27" t="s">
        <v>8</v>
      </c>
      <c r="AL306" s="19" t="s">
        <v>7</v>
      </c>
      <c r="AM306" s="199" t="s">
        <v>31</v>
      </c>
      <c r="AN306" s="17" t="s">
        <v>5</v>
      </c>
      <c r="AO306" s="16" t="s">
        <v>4</v>
      </c>
      <c r="AP306" s="14" t="s">
        <v>3</v>
      </c>
      <c r="AQ306" s="10"/>
      <c r="AR306" s="228" t="s">
        <v>148</v>
      </c>
      <c r="AT306" s="11"/>
      <c r="AU306" s="21" t="s">
        <v>9</v>
      </c>
      <c r="AV306" s="27" t="s">
        <v>8</v>
      </c>
      <c r="AW306" s="19" t="s">
        <v>7</v>
      </c>
      <c r="AX306" s="18" t="s">
        <v>6</v>
      </c>
      <c r="AY306" s="17" t="s">
        <v>5</v>
      </c>
      <c r="AZ306" s="16" t="s">
        <v>4</v>
      </c>
      <c r="BA306" s="14" t="s">
        <v>3</v>
      </c>
      <c r="BB306" s="10"/>
      <c r="BC306" s="228" t="s">
        <v>151</v>
      </c>
      <c r="BE306" s="11"/>
      <c r="BF306" s="21" t="s">
        <v>9</v>
      </c>
      <c r="BG306" s="27" t="s">
        <v>8</v>
      </c>
      <c r="BH306" s="19" t="s">
        <v>7</v>
      </c>
      <c r="BI306" s="18" t="s">
        <v>6</v>
      </c>
      <c r="BJ306" s="199" t="s">
        <v>31</v>
      </c>
      <c r="BK306" s="16" t="s">
        <v>4</v>
      </c>
      <c r="BL306" s="14" t="s">
        <v>3</v>
      </c>
      <c r="BM306" s="10"/>
      <c r="BN306" s="228" t="s">
        <v>142</v>
      </c>
      <c r="BP306" s="11"/>
      <c r="BQ306" s="21" t="s">
        <v>9</v>
      </c>
      <c r="BR306" s="27" t="s">
        <v>8</v>
      </c>
      <c r="BS306" s="19" t="s">
        <v>7</v>
      </c>
      <c r="BT306" s="18" t="s">
        <v>6</v>
      </c>
      <c r="BU306" s="199" t="s">
        <v>31</v>
      </c>
      <c r="BV306" s="17" t="s">
        <v>5</v>
      </c>
      <c r="BW306" s="14" t="s">
        <v>3</v>
      </c>
      <c r="BX306" s="10"/>
      <c r="BY306" s="228" t="s">
        <v>151</v>
      </c>
      <c r="CA306" s="11"/>
      <c r="CB306" s="21" t="s">
        <v>9</v>
      </c>
      <c r="CC306" s="27" t="s">
        <v>8</v>
      </c>
      <c r="CD306" s="19" t="s">
        <v>7</v>
      </c>
      <c r="CE306" s="18" t="s">
        <v>6</v>
      </c>
      <c r="CF306" s="17" t="s">
        <v>5</v>
      </c>
      <c r="CG306" s="16" t="s">
        <v>4</v>
      </c>
      <c r="CH306" s="199" t="s">
        <v>31</v>
      </c>
      <c r="CI306" s="10"/>
      <c r="CJ306" s="228" t="s">
        <v>148</v>
      </c>
    </row>
    <row r="307" spans="2:94" ht="15.75" thickBot="1" x14ac:dyDescent="0.3">
      <c r="B307" s="22" t="s">
        <v>278</v>
      </c>
      <c r="C307" s="146" t="s">
        <v>9</v>
      </c>
      <c r="D307" s="146" t="s">
        <v>9</v>
      </c>
      <c r="E307" s="146" t="s">
        <v>9</v>
      </c>
      <c r="F307" s="146" t="s">
        <v>9</v>
      </c>
      <c r="G307" s="146" t="s">
        <v>9</v>
      </c>
      <c r="H307" s="146" t="s">
        <v>9</v>
      </c>
      <c r="I307" s="146" t="s">
        <v>9</v>
      </c>
      <c r="J307" s="10"/>
      <c r="K307" s="234" t="s">
        <v>9</v>
      </c>
      <c r="M307" s="22" t="s">
        <v>278</v>
      </c>
      <c r="N307" s="145" t="s">
        <v>8</v>
      </c>
      <c r="O307" s="145" t="s">
        <v>8</v>
      </c>
      <c r="P307" s="145" t="s">
        <v>8</v>
      </c>
      <c r="Q307" s="145" t="s">
        <v>8</v>
      </c>
      <c r="R307" s="145" t="s">
        <v>8</v>
      </c>
      <c r="S307" s="145" t="s">
        <v>8</v>
      </c>
      <c r="T307" s="145" t="s">
        <v>8</v>
      </c>
      <c r="U307" s="10"/>
      <c r="V307" s="145" t="s">
        <v>8</v>
      </c>
      <c r="X307" s="22" t="s">
        <v>278</v>
      </c>
      <c r="Y307" s="149" t="s">
        <v>7</v>
      </c>
      <c r="Z307" s="149" t="s">
        <v>7</v>
      </c>
      <c r="AA307" s="149" t="s">
        <v>7</v>
      </c>
      <c r="AB307" s="149" t="s">
        <v>7</v>
      </c>
      <c r="AC307" s="149" t="s">
        <v>7</v>
      </c>
      <c r="AD307" s="149" t="s">
        <v>7</v>
      </c>
      <c r="AE307" s="144" t="s">
        <v>7</v>
      </c>
      <c r="AF307" s="10"/>
      <c r="AG307" s="144" t="s">
        <v>7</v>
      </c>
      <c r="AI307" s="22" t="s">
        <v>278</v>
      </c>
      <c r="AJ307" s="195" t="s">
        <v>6</v>
      </c>
      <c r="AK307" s="195" t="s">
        <v>6</v>
      </c>
      <c r="AL307" s="195" t="s">
        <v>6</v>
      </c>
      <c r="AM307" s="195" t="s">
        <v>6</v>
      </c>
      <c r="AN307" s="195" t="s">
        <v>6</v>
      </c>
      <c r="AO307" s="195" t="s">
        <v>6</v>
      </c>
      <c r="AP307" s="195" t="s">
        <v>6</v>
      </c>
      <c r="AQ307" s="10"/>
      <c r="AR307" s="195" t="s">
        <v>6</v>
      </c>
      <c r="AT307" s="22" t="s">
        <v>278</v>
      </c>
      <c r="AU307" s="197" t="s">
        <v>31</v>
      </c>
      <c r="AV307" s="197" t="s">
        <v>31</v>
      </c>
      <c r="AW307" s="197" t="s">
        <v>31</v>
      </c>
      <c r="AX307" s="197" t="s">
        <v>31</v>
      </c>
      <c r="AY307" s="197" t="s">
        <v>31</v>
      </c>
      <c r="AZ307" s="197" t="s">
        <v>31</v>
      </c>
      <c r="BA307" s="197" t="s">
        <v>31</v>
      </c>
      <c r="BB307" s="10"/>
      <c r="BC307" s="197" t="s">
        <v>31</v>
      </c>
      <c r="BE307" s="22" t="s">
        <v>278</v>
      </c>
      <c r="BF307" s="155" t="s">
        <v>134</v>
      </c>
      <c r="BG307" s="155" t="s">
        <v>134</v>
      </c>
      <c r="BH307" s="155" t="s">
        <v>134</v>
      </c>
      <c r="BI307" s="155" t="s">
        <v>134</v>
      </c>
      <c r="BJ307" s="155" t="s">
        <v>134</v>
      </c>
      <c r="BK307" s="155" t="s">
        <v>134</v>
      </c>
      <c r="BL307" s="155" t="s">
        <v>134</v>
      </c>
      <c r="BM307" s="10"/>
      <c r="BN307" s="155" t="s">
        <v>134</v>
      </c>
      <c r="BP307" s="22" t="s">
        <v>278</v>
      </c>
      <c r="BQ307" s="150" t="s">
        <v>4</v>
      </c>
      <c r="BR307" s="150" t="s">
        <v>4</v>
      </c>
      <c r="BS307" s="150" t="s">
        <v>4</v>
      </c>
      <c r="BT307" s="150" t="s">
        <v>4</v>
      </c>
      <c r="BU307" s="150" t="s">
        <v>4</v>
      </c>
      <c r="BV307" s="150" t="s">
        <v>4</v>
      </c>
      <c r="BW307" s="150" t="s">
        <v>4</v>
      </c>
      <c r="BX307" s="10"/>
      <c r="BY307" s="150" t="s">
        <v>4</v>
      </c>
      <c r="CA307" s="22" t="s">
        <v>278</v>
      </c>
      <c r="CB307" s="177" t="s">
        <v>3</v>
      </c>
      <c r="CC307" s="177" t="s">
        <v>3</v>
      </c>
      <c r="CD307" s="177" t="s">
        <v>3</v>
      </c>
      <c r="CE307" s="177" t="s">
        <v>3</v>
      </c>
      <c r="CF307" s="177" t="s">
        <v>3</v>
      </c>
      <c r="CG307" s="177" t="s">
        <v>3</v>
      </c>
      <c r="CH307" s="177" t="s">
        <v>3</v>
      </c>
      <c r="CI307" s="10"/>
      <c r="CJ307" s="177" t="s">
        <v>3</v>
      </c>
    </row>
    <row r="308" spans="2:94" ht="15.75" thickBot="1" x14ac:dyDescent="0.3">
      <c r="B308" s="8" t="s">
        <v>0</v>
      </c>
      <c r="C308" s="143">
        <v>69</v>
      </c>
      <c r="D308" s="143">
        <v>75</v>
      </c>
      <c r="E308" s="143">
        <v>15</v>
      </c>
      <c r="F308" s="231">
        <v>40</v>
      </c>
      <c r="G308" s="143">
        <v>78</v>
      </c>
      <c r="H308" s="143">
        <v>72</v>
      </c>
      <c r="I308" s="143">
        <v>88</v>
      </c>
      <c r="J308" s="12">
        <v>-62</v>
      </c>
      <c r="K308" s="237">
        <v>357</v>
      </c>
      <c r="L308" t="s">
        <v>0</v>
      </c>
      <c r="M308" s="11"/>
      <c r="N308" s="231">
        <v>69</v>
      </c>
      <c r="O308" s="231">
        <v>2</v>
      </c>
      <c r="P308" s="231">
        <v>49</v>
      </c>
      <c r="Q308" s="231">
        <v>119</v>
      </c>
      <c r="R308" s="143">
        <v>86</v>
      </c>
      <c r="S308" s="143">
        <v>95</v>
      </c>
      <c r="T308" s="143">
        <v>3</v>
      </c>
      <c r="U308" s="12">
        <v>-591</v>
      </c>
      <c r="V308" s="231">
        <v>55</v>
      </c>
      <c r="W308" t="s">
        <v>0</v>
      </c>
      <c r="X308" s="11"/>
      <c r="Y308" s="231">
        <v>75</v>
      </c>
      <c r="Z308" s="143">
        <v>2</v>
      </c>
      <c r="AA308" s="231">
        <v>54</v>
      </c>
      <c r="AB308" s="231">
        <v>131</v>
      </c>
      <c r="AC308" s="143">
        <v>98</v>
      </c>
      <c r="AD308" s="143">
        <v>108</v>
      </c>
      <c r="AE308" s="143">
        <v>7</v>
      </c>
      <c r="AF308" s="12">
        <v>471</v>
      </c>
      <c r="AG308" s="231">
        <v>45</v>
      </c>
      <c r="AH308" t="s">
        <v>0</v>
      </c>
      <c r="AI308" s="11"/>
      <c r="AJ308" s="231">
        <v>15</v>
      </c>
      <c r="AK308" s="143">
        <v>49</v>
      </c>
      <c r="AL308" s="143">
        <v>54</v>
      </c>
      <c r="AM308" s="231">
        <v>58</v>
      </c>
      <c r="AN308" s="143">
        <v>64</v>
      </c>
      <c r="AO308" s="143">
        <v>61</v>
      </c>
      <c r="AP308" s="143">
        <v>34</v>
      </c>
      <c r="AQ308" s="12">
        <v>-534</v>
      </c>
      <c r="AR308" s="143">
        <v>189</v>
      </c>
      <c r="AS308" t="s">
        <v>0</v>
      </c>
      <c r="AT308" s="11"/>
      <c r="AU308" s="143">
        <v>40</v>
      </c>
      <c r="AV308" s="143">
        <v>119</v>
      </c>
      <c r="AW308" s="143">
        <v>131</v>
      </c>
      <c r="AX308" s="143">
        <v>58</v>
      </c>
      <c r="AY308" s="143">
        <v>110</v>
      </c>
      <c r="AZ308" s="143">
        <v>104</v>
      </c>
      <c r="BA308" s="143">
        <v>80</v>
      </c>
      <c r="BB308" s="12">
        <v>-351</v>
      </c>
      <c r="BC308" s="143">
        <v>642</v>
      </c>
      <c r="BD308" t="s">
        <v>0</v>
      </c>
      <c r="BE308" s="11"/>
      <c r="BF308" s="231">
        <v>78</v>
      </c>
      <c r="BG308" s="231">
        <v>86</v>
      </c>
      <c r="BH308" s="231">
        <v>98</v>
      </c>
      <c r="BI308" s="231">
        <v>64</v>
      </c>
      <c r="BJ308" s="231">
        <v>110</v>
      </c>
      <c r="BK308" s="143">
        <v>1</v>
      </c>
      <c r="BL308" s="231">
        <v>46</v>
      </c>
      <c r="BM308" s="12">
        <v>198</v>
      </c>
      <c r="BN308" s="231">
        <v>481</v>
      </c>
      <c r="BO308" t="s">
        <v>0</v>
      </c>
      <c r="BP308" s="11"/>
      <c r="BQ308" s="231">
        <v>72</v>
      </c>
      <c r="BR308" s="231">
        <v>95</v>
      </c>
      <c r="BS308" s="231">
        <v>108</v>
      </c>
      <c r="BT308" s="231">
        <v>61</v>
      </c>
      <c r="BU308" s="231">
        <v>104</v>
      </c>
      <c r="BV308" s="231">
        <v>1</v>
      </c>
      <c r="BW308" s="231">
        <v>44</v>
      </c>
      <c r="BX308" s="12">
        <v>461</v>
      </c>
      <c r="BY308" s="231">
        <v>485</v>
      </c>
      <c r="CA308" s="11"/>
      <c r="CB308" s="231">
        <v>88</v>
      </c>
      <c r="CC308" s="231">
        <v>3</v>
      </c>
      <c r="CD308" s="231">
        <v>7</v>
      </c>
      <c r="CE308" s="231">
        <v>34</v>
      </c>
      <c r="CF308" s="143">
        <v>46</v>
      </c>
      <c r="CG308" s="143">
        <v>44</v>
      </c>
      <c r="CH308" s="231">
        <v>80</v>
      </c>
      <c r="CI308" s="12">
        <v>408</v>
      </c>
      <c r="CJ308" s="231">
        <v>122</v>
      </c>
    </row>
    <row r="309" spans="2:94" ht="15.75" thickBot="1" x14ac:dyDescent="0.3"/>
    <row r="310" spans="2:94" ht="15.75" thickBot="1" x14ac:dyDescent="0.3">
      <c r="C310" t="s">
        <v>0</v>
      </c>
      <c r="D310" t="s">
        <v>0</v>
      </c>
      <c r="E310" t="s">
        <v>0</v>
      </c>
      <c r="F310" t="s">
        <v>0</v>
      </c>
      <c r="G310" s="21" t="s">
        <v>9</v>
      </c>
      <c r="J310" t="s">
        <v>0</v>
      </c>
      <c r="O310" t="s">
        <v>0</v>
      </c>
      <c r="P310" t="s">
        <v>0</v>
      </c>
      <c r="R310" s="27" t="s">
        <v>8</v>
      </c>
      <c r="W310" t="s">
        <v>0</v>
      </c>
      <c r="Z310" t="s">
        <v>0</v>
      </c>
      <c r="AB310" t="s">
        <v>0</v>
      </c>
      <c r="AC310" s="19" t="s">
        <v>7</v>
      </c>
      <c r="AF310" t="s">
        <v>0</v>
      </c>
      <c r="AL310" t="s">
        <v>0</v>
      </c>
      <c r="AN310" s="18" t="s">
        <v>6</v>
      </c>
      <c r="AS310" t="s">
        <v>0</v>
      </c>
      <c r="AX310" t="s">
        <v>0</v>
      </c>
      <c r="AY310" s="199" t="s">
        <v>31</v>
      </c>
      <c r="BI310" t="s">
        <v>0</v>
      </c>
      <c r="BJ310" s="17" t="s">
        <v>5</v>
      </c>
      <c r="BM310" t="s">
        <v>0</v>
      </c>
      <c r="BP310" t="s">
        <v>0</v>
      </c>
      <c r="BR310" t="s">
        <v>0</v>
      </c>
      <c r="BU310" s="16" t="s">
        <v>4</v>
      </c>
      <c r="BV310" t="s">
        <v>0</v>
      </c>
      <c r="BX310" t="s">
        <v>0</v>
      </c>
      <c r="CA310" t="s">
        <v>0</v>
      </c>
      <c r="CF310" s="14" t="s">
        <v>3</v>
      </c>
      <c r="CG310" t="s">
        <v>0</v>
      </c>
      <c r="CH310" t="s">
        <v>0</v>
      </c>
      <c r="CI310" t="s">
        <v>0</v>
      </c>
    </row>
    <row r="311" spans="2:94" ht="16.5" thickBot="1" x14ac:dyDescent="0.3">
      <c r="B311" s="134" t="s">
        <v>273</v>
      </c>
      <c r="C311" s="28" t="s">
        <v>0</v>
      </c>
      <c r="D311" s="28" t="s">
        <v>0</v>
      </c>
      <c r="E311" s="28" t="s">
        <v>0</v>
      </c>
      <c r="F311" s="28" t="s">
        <v>0</v>
      </c>
      <c r="G311" s="28"/>
      <c r="H311" s="28"/>
      <c r="I311" s="28" t="s">
        <v>0</v>
      </c>
      <c r="J311" s="28"/>
      <c r="K311" s="22" t="s">
        <v>15</v>
      </c>
      <c r="M311" s="134" t="s">
        <v>273</v>
      </c>
      <c r="N311" s="28" t="s">
        <v>0</v>
      </c>
      <c r="O311" s="28" t="s">
        <v>0</v>
      </c>
      <c r="P311" s="28" t="s">
        <v>0</v>
      </c>
      <c r="Q311" s="28" t="s">
        <v>0</v>
      </c>
      <c r="R311" s="28"/>
      <c r="S311" s="28"/>
      <c r="T311" s="28" t="s">
        <v>0</v>
      </c>
      <c r="U311" s="28"/>
      <c r="V311" s="22" t="s">
        <v>15</v>
      </c>
      <c r="X311" s="134" t="s">
        <v>273</v>
      </c>
      <c r="Y311" s="28" t="s">
        <v>0</v>
      </c>
      <c r="Z311" s="28" t="s">
        <v>0</v>
      </c>
      <c r="AA311" s="28" t="s">
        <v>0</v>
      </c>
      <c r="AB311" s="28" t="s">
        <v>0</v>
      </c>
      <c r="AC311" s="28"/>
      <c r="AD311" s="28"/>
      <c r="AE311" s="28" t="s">
        <v>0</v>
      </c>
      <c r="AF311" s="28"/>
      <c r="AG311" s="22" t="s">
        <v>15</v>
      </c>
      <c r="AH311" t="s">
        <v>0</v>
      </c>
      <c r="AI311" s="134" t="s">
        <v>273</v>
      </c>
      <c r="AJ311" s="28" t="s">
        <v>0</v>
      </c>
      <c r="AK311" s="28" t="s">
        <v>0</v>
      </c>
      <c r="AL311" s="28" t="s">
        <v>0</v>
      </c>
      <c r="AM311" s="28" t="s">
        <v>0</v>
      </c>
      <c r="AN311" s="28"/>
      <c r="AO311" s="28"/>
      <c r="AP311" s="28" t="s">
        <v>0</v>
      </c>
      <c r="AQ311" s="28"/>
      <c r="AR311" s="22" t="s">
        <v>15</v>
      </c>
      <c r="AT311" s="134" t="s">
        <v>273</v>
      </c>
      <c r="AU311" s="28" t="s">
        <v>0</v>
      </c>
      <c r="AV311" s="28" t="s">
        <v>0</v>
      </c>
      <c r="AW311" s="28" t="s">
        <v>0</v>
      </c>
      <c r="AX311" s="28" t="s">
        <v>0</v>
      </c>
      <c r="AY311" s="28"/>
      <c r="AZ311" s="28"/>
      <c r="BA311" s="28" t="s">
        <v>0</v>
      </c>
      <c r="BB311" s="28"/>
      <c r="BC311" s="22" t="s">
        <v>15</v>
      </c>
      <c r="BE311" s="134" t="s">
        <v>273</v>
      </c>
      <c r="BF311" s="28" t="s">
        <v>0</v>
      </c>
      <c r="BG311" s="28" t="s">
        <v>0</v>
      </c>
      <c r="BH311" s="28" t="s">
        <v>0</v>
      </c>
      <c r="BI311" s="28" t="s">
        <v>0</v>
      </c>
      <c r="BJ311" s="28"/>
      <c r="BK311" s="28"/>
      <c r="BL311" s="28" t="s">
        <v>0</v>
      </c>
      <c r="BM311" s="28"/>
      <c r="BN311" s="22" t="s">
        <v>15</v>
      </c>
      <c r="BO311" t="s">
        <v>0</v>
      </c>
      <c r="BP311" s="134" t="s">
        <v>273</v>
      </c>
      <c r="BQ311" s="28" t="s">
        <v>0</v>
      </c>
      <c r="BR311" s="28" t="s">
        <v>0</v>
      </c>
      <c r="BS311" s="28" t="s">
        <v>0</v>
      </c>
      <c r="BT311" s="28" t="s">
        <v>0</v>
      </c>
      <c r="BU311" s="28"/>
      <c r="BV311" s="28"/>
      <c r="BW311" s="28" t="s">
        <v>0</v>
      </c>
      <c r="BX311" s="28"/>
      <c r="BY311" s="22" t="s">
        <v>15</v>
      </c>
      <c r="CA311" s="134" t="s">
        <v>273</v>
      </c>
      <c r="CB311" s="28" t="s">
        <v>0</v>
      </c>
      <c r="CC311" s="28" t="s">
        <v>0</v>
      </c>
      <c r="CD311" s="28" t="s">
        <v>0</v>
      </c>
      <c r="CE311" s="28" t="s">
        <v>0</v>
      </c>
      <c r="CF311" s="28"/>
      <c r="CG311" s="28" t="s">
        <v>0</v>
      </c>
      <c r="CH311" s="28" t="s">
        <v>0</v>
      </c>
      <c r="CI311" s="28"/>
      <c r="CJ311" s="22" t="s">
        <v>15</v>
      </c>
    </row>
    <row r="312" spans="2:94" ht="15.75" thickBot="1" x14ac:dyDescent="0.3">
      <c r="B312" s="11"/>
      <c r="C312" s="27" t="s">
        <v>8</v>
      </c>
      <c r="D312" s="19" t="s">
        <v>7</v>
      </c>
      <c r="E312" s="18" t="s">
        <v>6</v>
      </c>
      <c r="F312" s="199" t="s">
        <v>31</v>
      </c>
      <c r="G312" s="17" t="s">
        <v>5</v>
      </c>
      <c r="H312" s="16" t="s">
        <v>4</v>
      </c>
      <c r="I312" s="14" t="s">
        <v>3</v>
      </c>
      <c r="J312" s="10"/>
      <c r="K312" s="228" t="s">
        <v>142</v>
      </c>
      <c r="M312" s="11"/>
      <c r="N312" s="21" t="s">
        <v>9</v>
      </c>
      <c r="O312" s="19" t="s">
        <v>7</v>
      </c>
      <c r="P312" s="18" t="s">
        <v>6</v>
      </c>
      <c r="Q312" s="199" t="s">
        <v>31</v>
      </c>
      <c r="R312" s="17" t="s">
        <v>5</v>
      </c>
      <c r="S312" s="16" t="s">
        <v>4</v>
      </c>
      <c r="T312" s="14" t="s">
        <v>3</v>
      </c>
      <c r="U312" s="10"/>
      <c r="V312" s="228" t="s">
        <v>145</v>
      </c>
      <c r="X312" s="11"/>
      <c r="Y312" s="21" t="s">
        <v>9</v>
      </c>
      <c r="Z312" s="27" t="s">
        <v>8</v>
      </c>
      <c r="AA312" s="18" t="s">
        <v>6</v>
      </c>
      <c r="AB312" s="199" t="s">
        <v>31</v>
      </c>
      <c r="AC312" s="17" t="s">
        <v>5</v>
      </c>
      <c r="AD312" s="16" t="s">
        <v>4</v>
      </c>
      <c r="AE312" s="14" t="s">
        <v>3</v>
      </c>
      <c r="AF312" s="10" t="s">
        <v>0</v>
      </c>
      <c r="AG312" s="228" t="s">
        <v>145</v>
      </c>
      <c r="AI312" s="11"/>
      <c r="AJ312" s="21" t="s">
        <v>9</v>
      </c>
      <c r="AK312" s="27" t="s">
        <v>8</v>
      </c>
      <c r="AL312" s="19" t="s">
        <v>7</v>
      </c>
      <c r="AM312" s="199" t="s">
        <v>31</v>
      </c>
      <c r="AN312" s="17" t="s">
        <v>5</v>
      </c>
      <c r="AO312" s="16" t="s">
        <v>4</v>
      </c>
      <c r="AP312" s="14" t="s">
        <v>3</v>
      </c>
      <c r="AQ312" s="10" t="s">
        <v>0</v>
      </c>
      <c r="AR312" s="228" t="s">
        <v>148</v>
      </c>
      <c r="AT312" s="11"/>
      <c r="AU312" s="21" t="s">
        <v>9</v>
      </c>
      <c r="AV312" s="27" t="s">
        <v>8</v>
      </c>
      <c r="AW312" s="19" t="s">
        <v>7</v>
      </c>
      <c r="AX312" s="18" t="s">
        <v>6</v>
      </c>
      <c r="AY312" s="17" t="s">
        <v>5</v>
      </c>
      <c r="AZ312" s="16" t="s">
        <v>4</v>
      </c>
      <c r="BA312" s="14" t="s">
        <v>3</v>
      </c>
      <c r="BB312" s="10" t="s">
        <v>0</v>
      </c>
      <c r="BC312" s="228" t="s">
        <v>151</v>
      </c>
      <c r="BE312" s="11"/>
      <c r="BF312" s="21" t="s">
        <v>9</v>
      </c>
      <c r="BG312" s="27" t="s">
        <v>8</v>
      </c>
      <c r="BH312" s="19" t="s">
        <v>7</v>
      </c>
      <c r="BI312" s="18" t="s">
        <v>6</v>
      </c>
      <c r="BJ312" s="199" t="s">
        <v>31</v>
      </c>
      <c r="BK312" s="16" t="s">
        <v>4</v>
      </c>
      <c r="BL312" s="14" t="s">
        <v>3</v>
      </c>
      <c r="BM312" s="10"/>
      <c r="BN312" s="228" t="s">
        <v>142</v>
      </c>
      <c r="BP312" s="11"/>
      <c r="BQ312" s="21" t="s">
        <v>9</v>
      </c>
      <c r="BR312" s="27" t="s">
        <v>8</v>
      </c>
      <c r="BS312" s="19" t="s">
        <v>7</v>
      </c>
      <c r="BT312" s="18" t="s">
        <v>6</v>
      </c>
      <c r="BU312" s="199" t="s">
        <v>31</v>
      </c>
      <c r="BV312" s="17" t="s">
        <v>5</v>
      </c>
      <c r="BW312" s="14" t="s">
        <v>3</v>
      </c>
      <c r="BX312" s="10"/>
      <c r="BY312" s="228" t="s">
        <v>151</v>
      </c>
      <c r="CA312" s="11"/>
      <c r="CB312" s="21" t="s">
        <v>9</v>
      </c>
      <c r="CC312" s="27" t="s">
        <v>8</v>
      </c>
      <c r="CD312" s="19" t="s">
        <v>7</v>
      </c>
      <c r="CE312" s="18" t="s">
        <v>6</v>
      </c>
      <c r="CF312" s="17" t="s">
        <v>5</v>
      </c>
      <c r="CG312" s="16" t="s">
        <v>4</v>
      </c>
      <c r="CH312" s="199" t="s">
        <v>31</v>
      </c>
      <c r="CI312" s="10"/>
      <c r="CJ312" s="228" t="s">
        <v>148</v>
      </c>
      <c r="CM312" t="s">
        <v>0</v>
      </c>
      <c r="CN312" t="s">
        <v>0</v>
      </c>
      <c r="CO312" t="s">
        <v>0</v>
      </c>
      <c r="CP312" t="s">
        <v>0</v>
      </c>
    </row>
    <row r="313" spans="2:94" ht="15.75" thickBot="1" x14ac:dyDescent="0.3">
      <c r="B313" s="22" t="s">
        <v>279</v>
      </c>
      <c r="C313" s="146" t="s">
        <v>9</v>
      </c>
      <c r="D313" s="146" t="s">
        <v>9</v>
      </c>
      <c r="E313" s="146" t="s">
        <v>9</v>
      </c>
      <c r="F313" s="146" t="s">
        <v>9</v>
      </c>
      <c r="G313" s="146" t="s">
        <v>9</v>
      </c>
      <c r="H313" s="146" t="s">
        <v>9</v>
      </c>
      <c r="I313" s="146" t="s">
        <v>9</v>
      </c>
      <c r="J313" s="10"/>
      <c r="K313" s="234" t="s">
        <v>9</v>
      </c>
      <c r="M313" s="22" t="s">
        <v>279</v>
      </c>
      <c r="N313" s="145" t="s">
        <v>8</v>
      </c>
      <c r="O313" s="145" t="s">
        <v>8</v>
      </c>
      <c r="P313" s="145" t="s">
        <v>8</v>
      </c>
      <c r="Q313" s="145" t="s">
        <v>8</v>
      </c>
      <c r="R313" s="145" t="s">
        <v>8</v>
      </c>
      <c r="S313" s="145" t="s">
        <v>8</v>
      </c>
      <c r="T313" s="145" t="s">
        <v>8</v>
      </c>
      <c r="U313" s="10"/>
      <c r="V313" s="145" t="s">
        <v>8</v>
      </c>
      <c r="X313" s="22" t="s">
        <v>279</v>
      </c>
      <c r="Y313" s="149" t="s">
        <v>7</v>
      </c>
      <c r="Z313" s="149" t="s">
        <v>7</v>
      </c>
      <c r="AA313" s="149" t="s">
        <v>7</v>
      </c>
      <c r="AB313" s="149" t="s">
        <v>7</v>
      </c>
      <c r="AC313" s="149" t="s">
        <v>7</v>
      </c>
      <c r="AD313" s="149" t="s">
        <v>7</v>
      </c>
      <c r="AE313" s="144" t="s">
        <v>7</v>
      </c>
      <c r="AF313" s="10"/>
      <c r="AG313" s="144" t="s">
        <v>7</v>
      </c>
      <c r="AI313" s="22" t="s">
        <v>279</v>
      </c>
      <c r="AJ313" s="195" t="s">
        <v>6</v>
      </c>
      <c r="AK313" s="195" t="s">
        <v>6</v>
      </c>
      <c r="AL313" s="195" t="s">
        <v>6</v>
      </c>
      <c r="AM313" s="195" t="s">
        <v>6</v>
      </c>
      <c r="AN313" s="195" t="s">
        <v>6</v>
      </c>
      <c r="AO313" s="195" t="s">
        <v>6</v>
      </c>
      <c r="AP313" s="195" t="s">
        <v>6</v>
      </c>
      <c r="AQ313" s="10"/>
      <c r="AR313" s="195" t="s">
        <v>6</v>
      </c>
      <c r="AT313" s="22" t="s">
        <v>279</v>
      </c>
      <c r="AU313" s="197" t="s">
        <v>31</v>
      </c>
      <c r="AV313" s="197" t="s">
        <v>31</v>
      </c>
      <c r="AW313" s="197" t="s">
        <v>31</v>
      </c>
      <c r="AX313" s="197" t="s">
        <v>31</v>
      </c>
      <c r="AY313" s="197" t="s">
        <v>31</v>
      </c>
      <c r="AZ313" s="197" t="s">
        <v>31</v>
      </c>
      <c r="BA313" s="197" t="s">
        <v>31</v>
      </c>
      <c r="BB313" s="10"/>
      <c r="BC313" s="197" t="s">
        <v>31</v>
      </c>
      <c r="BE313" s="22" t="s">
        <v>279</v>
      </c>
      <c r="BF313" s="155" t="s">
        <v>134</v>
      </c>
      <c r="BG313" s="155" t="s">
        <v>134</v>
      </c>
      <c r="BH313" s="155" t="s">
        <v>134</v>
      </c>
      <c r="BI313" s="155" t="s">
        <v>134</v>
      </c>
      <c r="BJ313" s="155" t="s">
        <v>134</v>
      </c>
      <c r="BK313" s="155" t="s">
        <v>134</v>
      </c>
      <c r="BL313" s="155" t="s">
        <v>134</v>
      </c>
      <c r="BM313" s="10"/>
      <c r="BN313" s="155" t="s">
        <v>134</v>
      </c>
      <c r="BP313" s="22" t="s">
        <v>279</v>
      </c>
      <c r="BQ313" s="150" t="s">
        <v>4</v>
      </c>
      <c r="BR313" s="150" t="s">
        <v>4</v>
      </c>
      <c r="BS313" s="150" t="s">
        <v>4</v>
      </c>
      <c r="BT313" s="150" t="s">
        <v>4</v>
      </c>
      <c r="BU313" s="150" t="s">
        <v>4</v>
      </c>
      <c r="BV313" s="150" t="s">
        <v>4</v>
      </c>
      <c r="BW313" s="150" t="s">
        <v>4</v>
      </c>
      <c r="BX313" s="10"/>
      <c r="BY313" s="150" t="s">
        <v>4</v>
      </c>
      <c r="CA313" s="22" t="s">
        <v>279</v>
      </c>
      <c r="CB313" s="177" t="s">
        <v>3</v>
      </c>
      <c r="CC313" s="177" t="s">
        <v>3</v>
      </c>
      <c r="CD313" s="177" t="s">
        <v>3</v>
      </c>
      <c r="CE313" s="177" t="s">
        <v>3</v>
      </c>
      <c r="CF313" s="177" t="s">
        <v>3</v>
      </c>
      <c r="CG313" s="177" t="s">
        <v>3</v>
      </c>
      <c r="CH313" s="177" t="s">
        <v>3</v>
      </c>
      <c r="CI313" s="10"/>
      <c r="CJ313" s="177" t="s">
        <v>3</v>
      </c>
    </row>
    <row r="314" spans="2:94" ht="15.75" thickBot="1" x14ac:dyDescent="0.3">
      <c r="B314" s="11"/>
      <c r="C314" s="143">
        <v>63</v>
      </c>
      <c r="D314" s="143">
        <v>82</v>
      </c>
      <c r="E314" s="143">
        <v>17</v>
      </c>
      <c r="F314" s="231">
        <v>25</v>
      </c>
      <c r="G314" s="143">
        <v>79</v>
      </c>
      <c r="H314" s="143">
        <v>78</v>
      </c>
      <c r="I314" s="143">
        <v>89</v>
      </c>
      <c r="J314" s="12">
        <v>-361</v>
      </c>
      <c r="K314" s="237">
        <v>383</v>
      </c>
      <c r="L314" t="s">
        <v>0</v>
      </c>
      <c r="M314" s="11"/>
      <c r="N314" s="231">
        <v>63</v>
      </c>
      <c r="O314" s="143">
        <v>7</v>
      </c>
      <c r="P314" s="231">
        <v>42</v>
      </c>
      <c r="Q314" s="231">
        <v>96</v>
      </c>
      <c r="R314" s="143">
        <v>97</v>
      </c>
      <c r="S314" s="143">
        <v>116</v>
      </c>
      <c r="T314" s="143">
        <v>13</v>
      </c>
      <c r="U314" s="12">
        <v>-502</v>
      </c>
      <c r="V314" s="143">
        <v>32</v>
      </c>
      <c r="W314" t="s">
        <v>0</v>
      </c>
      <c r="X314" s="11"/>
      <c r="Y314" s="231">
        <v>82</v>
      </c>
      <c r="Z314" s="231">
        <v>7</v>
      </c>
      <c r="AA314" s="231">
        <v>57</v>
      </c>
      <c r="AB314" s="231">
        <v>119</v>
      </c>
      <c r="AC314" s="143">
        <v>94</v>
      </c>
      <c r="AD314" s="143">
        <v>113</v>
      </c>
      <c r="AE314" s="143">
        <v>0</v>
      </c>
      <c r="AF314" s="12">
        <v>-100</v>
      </c>
      <c r="AG314" s="231">
        <v>58</v>
      </c>
      <c r="AH314" t="s">
        <v>0</v>
      </c>
      <c r="AI314" s="11"/>
      <c r="AJ314" s="231">
        <v>17</v>
      </c>
      <c r="AK314" s="143">
        <v>42</v>
      </c>
      <c r="AL314" s="143">
        <v>57</v>
      </c>
      <c r="AM314" s="231">
        <v>45</v>
      </c>
      <c r="AN314" s="143">
        <v>64</v>
      </c>
      <c r="AO314" s="143">
        <v>64</v>
      </c>
      <c r="AP314" s="143">
        <v>33</v>
      </c>
      <c r="AQ314" s="12">
        <v>8</v>
      </c>
      <c r="AR314" s="143">
        <v>198</v>
      </c>
      <c r="AS314" t="s">
        <v>0</v>
      </c>
      <c r="AT314" s="11"/>
      <c r="AU314" s="143">
        <v>25</v>
      </c>
      <c r="AV314" s="143">
        <v>96</v>
      </c>
      <c r="AW314" s="143">
        <v>119</v>
      </c>
      <c r="AX314" s="143">
        <v>45</v>
      </c>
      <c r="AY314" s="143">
        <v>103</v>
      </c>
      <c r="AZ314" s="143">
        <v>100</v>
      </c>
      <c r="BA314" s="143">
        <v>70</v>
      </c>
      <c r="BB314" s="12">
        <v>494</v>
      </c>
      <c r="BC314" s="143">
        <v>558</v>
      </c>
      <c r="BD314" t="s">
        <v>0</v>
      </c>
      <c r="BE314" s="11"/>
      <c r="BF314" s="231">
        <v>79</v>
      </c>
      <c r="BG314" s="231">
        <v>97</v>
      </c>
      <c r="BH314" s="231">
        <v>94</v>
      </c>
      <c r="BI314" s="231">
        <v>64</v>
      </c>
      <c r="BJ314" s="231">
        <v>103</v>
      </c>
      <c r="BK314" s="143">
        <v>7</v>
      </c>
      <c r="BL314" s="231">
        <v>47</v>
      </c>
      <c r="BM314" s="12">
        <v>231</v>
      </c>
      <c r="BN314" s="231">
        <v>477</v>
      </c>
      <c r="BO314" t="s">
        <v>0</v>
      </c>
      <c r="BP314" s="11"/>
      <c r="BQ314" s="231">
        <v>78</v>
      </c>
      <c r="BR314" s="231">
        <v>116</v>
      </c>
      <c r="BS314" s="231">
        <v>113</v>
      </c>
      <c r="BT314" s="231">
        <v>64</v>
      </c>
      <c r="BU314" s="231">
        <v>100</v>
      </c>
      <c r="BV314" s="231">
        <v>7</v>
      </c>
      <c r="BW314" s="231">
        <v>50</v>
      </c>
      <c r="BX314" s="12">
        <v>312</v>
      </c>
      <c r="BY314" s="231">
        <v>528</v>
      </c>
      <c r="CA314" s="11"/>
      <c r="CB314" s="231">
        <v>89</v>
      </c>
      <c r="CC314" s="231">
        <v>13</v>
      </c>
      <c r="CD314" s="231">
        <v>0</v>
      </c>
      <c r="CE314" s="231">
        <v>33</v>
      </c>
      <c r="CF314" s="143">
        <v>70</v>
      </c>
      <c r="CG314" s="143">
        <v>47</v>
      </c>
      <c r="CH314" s="231">
        <v>50</v>
      </c>
      <c r="CI314" s="12">
        <v>-82</v>
      </c>
      <c r="CJ314" s="231">
        <v>68</v>
      </c>
      <c r="CM314" t="s">
        <v>0</v>
      </c>
    </row>
    <row r="315" spans="2:94" ht="15.75" thickBot="1" x14ac:dyDescent="0.3">
      <c r="B315" s="11"/>
      <c r="C315" s="10"/>
      <c r="D315" s="10"/>
      <c r="E315" s="10"/>
      <c r="F315" s="10"/>
      <c r="G315" s="10"/>
      <c r="H315" s="10"/>
      <c r="I315" s="10"/>
      <c r="J315" s="10" t="s">
        <v>0</v>
      </c>
      <c r="K315" s="9"/>
      <c r="M315" s="11"/>
      <c r="N315" s="10"/>
      <c r="O315" s="10"/>
      <c r="P315" s="10"/>
      <c r="Q315" s="10" t="s">
        <v>0</v>
      </c>
      <c r="R315" s="10"/>
      <c r="S315" s="10"/>
      <c r="T315" s="10"/>
      <c r="U315" s="10" t="s">
        <v>0</v>
      </c>
      <c r="V315" s="9"/>
      <c r="X315" s="11"/>
      <c r="Y315" s="10"/>
      <c r="Z315" s="10"/>
      <c r="AA315" s="10"/>
      <c r="AB315" s="10"/>
      <c r="AC315" s="10"/>
      <c r="AD315" s="10"/>
      <c r="AE315" s="10"/>
      <c r="AF315" s="10" t="s">
        <v>0</v>
      </c>
      <c r="AG315" s="9"/>
      <c r="AI315" s="11"/>
      <c r="AJ315" s="10"/>
      <c r="AK315" s="10"/>
      <c r="AL315" s="10"/>
      <c r="AM315" s="10"/>
      <c r="AN315" s="10"/>
      <c r="AO315" s="10"/>
      <c r="AP315" s="10"/>
      <c r="AQ315" s="10" t="s">
        <v>0</v>
      </c>
      <c r="AR315" s="9"/>
      <c r="AT315" s="11"/>
      <c r="AU315" s="10"/>
      <c r="AV315" s="10"/>
      <c r="AW315" s="10"/>
      <c r="AX315" s="10"/>
      <c r="AY315" s="10"/>
      <c r="AZ315" s="10"/>
      <c r="BA315" s="10"/>
      <c r="BB315" s="10" t="s">
        <v>0</v>
      </c>
      <c r="BC315" s="9"/>
      <c r="BE315" s="11"/>
      <c r="BF315" s="10"/>
      <c r="BG315" s="10"/>
      <c r="BH315" s="10"/>
      <c r="BI315" s="10"/>
      <c r="BJ315" s="10"/>
      <c r="BK315" s="10"/>
      <c r="BL315" s="10"/>
      <c r="BM315" s="10" t="s">
        <v>0</v>
      </c>
      <c r="BN315" s="9"/>
      <c r="BP315" s="11"/>
      <c r="BQ315" s="10"/>
      <c r="BR315" s="10"/>
      <c r="BS315" s="10"/>
      <c r="BT315" s="10"/>
      <c r="BU315" s="10"/>
      <c r="BV315" s="10"/>
      <c r="BW315" s="10"/>
      <c r="BX315" s="10" t="s">
        <v>0</v>
      </c>
      <c r="BY315" s="9"/>
      <c r="CA315" s="11"/>
      <c r="CB315" s="10" t="s">
        <v>0</v>
      </c>
      <c r="CC315" s="10"/>
      <c r="CD315" s="10"/>
      <c r="CE315" s="10"/>
      <c r="CF315" s="10"/>
      <c r="CG315" s="10"/>
      <c r="CH315" s="10"/>
      <c r="CI315" s="10" t="s">
        <v>0</v>
      </c>
      <c r="CJ315" s="9"/>
      <c r="CM315" t="s">
        <v>0</v>
      </c>
    </row>
    <row r="316" spans="2:94" ht="15.75" thickBot="1" x14ac:dyDescent="0.3">
      <c r="B316" s="11"/>
      <c r="C316" s="27" t="s">
        <v>8</v>
      </c>
      <c r="D316" s="19" t="s">
        <v>7</v>
      </c>
      <c r="E316" s="18" t="s">
        <v>6</v>
      </c>
      <c r="F316" s="199" t="s">
        <v>31</v>
      </c>
      <c r="G316" s="17" t="s">
        <v>5</v>
      </c>
      <c r="H316" s="16" t="s">
        <v>4</v>
      </c>
      <c r="I316" s="14" t="s">
        <v>3</v>
      </c>
      <c r="J316" s="10"/>
      <c r="K316" s="228" t="s">
        <v>142</v>
      </c>
      <c r="M316" s="11"/>
      <c r="N316" s="21" t="s">
        <v>9</v>
      </c>
      <c r="O316" s="19" t="s">
        <v>7</v>
      </c>
      <c r="P316" s="18" t="s">
        <v>6</v>
      </c>
      <c r="Q316" s="199" t="s">
        <v>31</v>
      </c>
      <c r="R316" s="17" t="s">
        <v>5</v>
      </c>
      <c r="S316" s="16" t="s">
        <v>4</v>
      </c>
      <c r="T316" s="14" t="s">
        <v>3</v>
      </c>
      <c r="U316" s="10"/>
      <c r="V316" s="228" t="s">
        <v>145</v>
      </c>
      <c r="X316" s="11"/>
      <c r="Y316" s="21" t="s">
        <v>9</v>
      </c>
      <c r="Z316" s="27" t="s">
        <v>8</v>
      </c>
      <c r="AA316" s="18" t="s">
        <v>6</v>
      </c>
      <c r="AB316" s="199" t="s">
        <v>31</v>
      </c>
      <c r="AC316" s="17" t="s">
        <v>5</v>
      </c>
      <c r="AD316" s="16" t="s">
        <v>4</v>
      </c>
      <c r="AE316" s="14" t="s">
        <v>3</v>
      </c>
      <c r="AF316" s="10"/>
      <c r="AG316" s="228" t="s">
        <v>148</v>
      </c>
      <c r="AI316" s="11"/>
      <c r="AJ316" s="21" t="s">
        <v>9</v>
      </c>
      <c r="AK316" s="27" t="s">
        <v>8</v>
      </c>
      <c r="AL316" s="19" t="s">
        <v>7</v>
      </c>
      <c r="AM316" s="199" t="s">
        <v>31</v>
      </c>
      <c r="AN316" s="17" t="s">
        <v>5</v>
      </c>
      <c r="AO316" s="16" t="s">
        <v>4</v>
      </c>
      <c r="AP316" s="14" t="s">
        <v>3</v>
      </c>
      <c r="AQ316" s="10"/>
      <c r="AR316" s="228" t="s">
        <v>148</v>
      </c>
      <c r="AT316" s="11"/>
      <c r="AU316" s="21" t="s">
        <v>9</v>
      </c>
      <c r="AV316" s="27" t="s">
        <v>8</v>
      </c>
      <c r="AW316" s="19" t="s">
        <v>7</v>
      </c>
      <c r="AX316" s="18" t="s">
        <v>6</v>
      </c>
      <c r="AY316" s="17" t="s">
        <v>5</v>
      </c>
      <c r="AZ316" s="16" t="s">
        <v>4</v>
      </c>
      <c r="BA316" s="14" t="s">
        <v>3</v>
      </c>
      <c r="BB316" s="10"/>
      <c r="BC316" s="228" t="s">
        <v>151</v>
      </c>
      <c r="BE316" s="11"/>
      <c r="BF316" s="21" t="s">
        <v>9</v>
      </c>
      <c r="BG316" s="27" t="s">
        <v>8</v>
      </c>
      <c r="BH316" s="19" t="s">
        <v>7</v>
      </c>
      <c r="BI316" s="18" t="s">
        <v>6</v>
      </c>
      <c r="BJ316" s="199" t="s">
        <v>31</v>
      </c>
      <c r="BK316" s="16" t="s">
        <v>4</v>
      </c>
      <c r="BL316" s="14" t="s">
        <v>3</v>
      </c>
      <c r="BM316" s="10"/>
      <c r="BN316" s="228" t="s">
        <v>142</v>
      </c>
      <c r="BP316" s="11"/>
      <c r="BQ316" s="21" t="s">
        <v>9</v>
      </c>
      <c r="BR316" s="27" t="s">
        <v>8</v>
      </c>
      <c r="BS316" s="19" t="s">
        <v>7</v>
      </c>
      <c r="BT316" s="18" t="s">
        <v>6</v>
      </c>
      <c r="BU316" s="199" t="s">
        <v>31</v>
      </c>
      <c r="BV316" s="17" t="s">
        <v>5</v>
      </c>
      <c r="BW316" s="14" t="s">
        <v>3</v>
      </c>
      <c r="BX316" s="10"/>
      <c r="BY316" s="228" t="s">
        <v>151</v>
      </c>
      <c r="CA316" s="11"/>
      <c r="CB316" s="21" t="s">
        <v>9</v>
      </c>
      <c r="CC316" s="27" t="s">
        <v>8</v>
      </c>
      <c r="CD316" s="19" t="s">
        <v>7</v>
      </c>
      <c r="CE316" s="18" t="s">
        <v>6</v>
      </c>
      <c r="CF316" s="17" t="s">
        <v>5</v>
      </c>
      <c r="CG316" s="16" t="s">
        <v>4</v>
      </c>
      <c r="CH316" s="199" t="s">
        <v>31</v>
      </c>
      <c r="CI316" s="10"/>
      <c r="CJ316" s="228" t="s">
        <v>145</v>
      </c>
    </row>
    <row r="317" spans="2:94" ht="15.75" thickBot="1" x14ac:dyDescent="0.3">
      <c r="B317" s="22" t="s">
        <v>280</v>
      </c>
      <c r="C317" s="146" t="s">
        <v>9</v>
      </c>
      <c r="D317" s="146" t="s">
        <v>9</v>
      </c>
      <c r="E317" s="146" t="s">
        <v>9</v>
      </c>
      <c r="F317" s="146" t="s">
        <v>9</v>
      </c>
      <c r="G317" s="146" t="s">
        <v>9</v>
      </c>
      <c r="H317" s="146" t="s">
        <v>9</v>
      </c>
      <c r="I317" s="146" t="s">
        <v>9</v>
      </c>
      <c r="J317" s="10"/>
      <c r="K317" s="234" t="s">
        <v>9</v>
      </c>
      <c r="M317" s="22" t="s">
        <v>280</v>
      </c>
      <c r="N317" s="145" t="s">
        <v>8</v>
      </c>
      <c r="O317" s="145" t="s">
        <v>8</v>
      </c>
      <c r="P317" s="145" t="s">
        <v>8</v>
      </c>
      <c r="Q317" s="145" t="s">
        <v>8</v>
      </c>
      <c r="R317" s="145" t="s">
        <v>8</v>
      </c>
      <c r="S317" s="145" t="s">
        <v>8</v>
      </c>
      <c r="T317" s="145" t="s">
        <v>8</v>
      </c>
      <c r="U317" s="10"/>
      <c r="V317" s="145" t="s">
        <v>8</v>
      </c>
      <c r="X317" s="22" t="s">
        <v>280</v>
      </c>
      <c r="Y317" s="149" t="s">
        <v>7</v>
      </c>
      <c r="Z317" s="149" t="s">
        <v>7</v>
      </c>
      <c r="AA317" s="149" t="s">
        <v>7</v>
      </c>
      <c r="AB317" s="149" t="s">
        <v>7</v>
      </c>
      <c r="AC317" s="149" t="s">
        <v>7</v>
      </c>
      <c r="AD317" s="149" t="s">
        <v>7</v>
      </c>
      <c r="AE317" s="144" t="s">
        <v>7</v>
      </c>
      <c r="AF317" s="10"/>
      <c r="AG317" s="144" t="s">
        <v>7</v>
      </c>
      <c r="AI317" s="22" t="s">
        <v>280</v>
      </c>
      <c r="AJ317" s="195" t="s">
        <v>6</v>
      </c>
      <c r="AK317" s="195" t="s">
        <v>6</v>
      </c>
      <c r="AL317" s="195" t="s">
        <v>6</v>
      </c>
      <c r="AM317" s="195" t="s">
        <v>6</v>
      </c>
      <c r="AN317" s="195" t="s">
        <v>6</v>
      </c>
      <c r="AO317" s="195" t="s">
        <v>6</v>
      </c>
      <c r="AP317" s="195" t="s">
        <v>6</v>
      </c>
      <c r="AQ317" s="10"/>
      <c r="AR317" s="195" t="s">
        <v>6</v>
      </c>
      <c r="AT317" s="22" t="s">
        <v>280</v>
      </c>
      <c r="AU317" s="197" t="s">
        <v>31</v>
      </c>
      <c r="AV317" s="197" t="s">
        <v>31</v>
      </c>
      <c r="AW317" s="197" t="s">
        <v>31</v>
      </c>
      <c r="AX317" s="197" t="s">
        <v>31</v>
      </c>
      <c r="AY317" s="197" t="s">
        <v>31</v>
      </c>
      <c r="AZ317" s="197" t="s">
        <v>31</v>
      </c>
      <c r="BA317" s="197" t="s">
        <v>31</v>
      </c>
      <c r="BB317" s="10"/>
      <c r="BC317" s="197" t="s">
        <v>31</v>
      </c>
      <c r="BE317" s="22" t="s">
        <v>280</v>
      </c>
      <c r="BF317" s="155" t="s">
        <v>134</v>
      </c>
      <c r="BG317" s="155" t="s">
        <v>134</v>
      </c>
      <c r="BH317" s="155" t="s">
        <v>134</v>
      </c>
      <c r="BI317" s="155" t="s">
        <v>134</v>
      </c>
      <c r="BJ317" s="155" t="s">
        <v>134</v>
      </c>
      <c r="BK317" s="155" t="s">
        <v>134</v>
      </c>
      <c r="BL317" s="155" t="s">
        <v>134</v>
      </c>
      <c r="BM317" s="10"/>
      <c r="BN317" s="155" t="s">
        <v>134</v>
      </c>
      <c r="BP317" s="22" t="s">
        <v>280</v>
      </c>
      <c r="BQ317" s="150" t="s">
        <v>4</v>
      </c>
      <c r="BR317" s="150" t="s">
        <v>4</v>
      </c>
      <c r="BS317" s="150" t="s">
        <v>4</v>
      </c>
      <c r="BT317" s="150" t="s">
        <v>4</v>
      </c>
      <c r="BU317" s="150" t="s">
        <v>4</v>
      </c>
      <c r="BV317" s="150" t="s">
        <v>4</v>
      </c>
      <c r="BW317" s="150" t="s">
        <v>4</v>
      </c>
      <c r="BX317" s="10"/>
      <c r="BY317" s="150" t="s">
        <v>4</v>
      </c>
      <c r="CA317" s="22" t="s">
        <v>280</v>
      </c>
      <c r="CB317" s="177" t="s">
        <v>3</v>
      </c>
      <c r="CC317" s="177" t="s">
        <v>3</v>
      </c>
      <c r="CD317" s="177" t="s">
        <v>3</v>
      </c>
      <c r="CE317" s="177" t="s">
        <v>3</v>
      </c>
      <c r="CF317" s="177" t="s">
        <v>3</v>
      </c>
      <c r="CG317" s="177" t="s">
        <v>3</v>
      </c>
      <c r="CH317" s="177" t="s">
        <v>3</v>
      </c>
      <c r="CI317" s="10"/>
      <c r="CJ317" s="177" t="s">
        <v>3</v>
      </c>
      <c r="CM317" t="s">
        <v>0</v>
      </c>
    </row>
    <row r="318" spans="2:94" ht="15.75" thickBot="1" x14ac:dyDescent="0.3">
      <c r="B318" s="11" t="s">
        <v>0</v>
      </c>
      <c r="C318" s="143">
        <v>61</v>
      </c>
      <c r="D318" s="143">
        <v>80</v>
      </c>
      <c r="E318" s="143">
        <v>25</v>
      </c>
      <c r="F318" s="231">
        <v>7</v>
      </c>
      <c r="G318" s="143">
        <v>67</v>
      </c>
      <c r="H318" s="143">
        <v>69</v>
      </c>
      <c r="I318" s="143">
        <v>79</v>
      </c>
      <c r="J318" s="12">
        <v>-44</v>
      </c>
      <c r="K318" s="237">
        <v>374</v>
      </c>
      <c r="L318" t="s">
        <v>0</v>
      </c>
      <c r="M318" s="11"/>
      <c r="N318" s="231">
        <v>61</v>
      </c>
      <c r="O318" s="143">
        <v>7</v>
      </c>
      <c r="P318" s="231">
        <v>30</v>
      </c>
      <c r="Q318" s="231">
        <v>73</v>
      </c>
      <c r="R318" s="143">
        <v>70</v>
      </c>
      <c r="S318" s="143">
        <v>94</v>
      </c>
      <c r="T318" s="143">
        <v>5</v>
      </c>
      <c r="U318" s="12">
        <v>500</v>
      </c>
      <c r="V318" s="143">
        <v>12</v>
      </c>
      <c r="W318" t="s">
        <v>0</v>
      </c>
      <c r="X318" s="11"/>
      <c r="Y318" s="231">
        <v>80</v>
      </c>
      <c r="Z318" s="231">
        <v>7</v>
      </c>
      <c r="AA318" s="231">
        <v>45</v>
      </c>
      <c r="AB318" s="231">
        <v>94</v>
      </c>
      <c r="AC318" s="143">
        <v>63</v>
      </c>
      <c r="AD318" s="143">
        <v>89</v>
      </c>
      <c r="AE318" s="231">
        <v>9</v>
      </c>
      <c r="AF318" s="12">
        <v>155</v>
      </c>
      <c r="AG318" s="231">
        <v>83</v>
      </c>
      <c r="AH318" t="s">
        <v>0</v>
      </c>
      <c r="AI318" s="11"/>
      <c r="AJ318" s="231">
        <v>25</v>
      </c>
      <c r="AK318" s="143">
        <v>30</v>
      </c>
      <c r="AL318" s="143">
        <v>45</v>
      </c>
      <c r="AM318" s="231">
        <v>36</v>
      </c>
      <c r="AN318" s="143">
        <v>46</v>
      </c>
      <c r="AO318" s="143">
        <v>50</v>
      </c>
      <c r="AP318" s="143">
        <v>22</v>
      </c>
      <c r="AQ318" s="12">
        <v>456</v>
      </c>
      <c r="AR318" s="143">
        <v>132</v>
      </c>
      <c r="AS318" t="s">
        <v>0</v>
      </c>
      <c r="AT318" s="11"/>
      <c r="AU318" s="143">
        <v>7</v>
      </c>
      <c r="AV318" s="143">
        <v>73</v>
      </c>
      <c r="AW318" s="143">
        <v>94</v>
      </c>
      <c r="AX318" s="143">
        <v>36</v>
      </c>
      <c r="AY318" s="143">
        <v>77</v>
      </c>
      <c r="AZ318" s="143">
        <v>79</v>
      </c>
      <c r="BA318" s="143">
        <v>50</v>
      </c>
      <c r="BB318" s="12">
        <v>449</v>
      </c>
      <c r="BC318" s="143">
        <v>416</v>
      </c>
      <c r="BE318" s="11"/>
      <c r="BF318" s="231">
        <v>67</v>
      </c>
      <c r="BG318" s="231">
        <v>70</v>
      </c>
      <c r="BH318" s="231">
        <v>63</v>
      </c>
      <c r="BI318" s="231">
        <v>46</v>
      </c>
      <c r="BJ318" s="231">
        <v>77</v>
      </c>
      <c r="BK318" s="143">
        <v>12</v>
      </c>
      <c r="BL318" s="231">
        <v>38</v>
      </c>
      <c r="BM318" s="12">
        <v>-714</v>
      </c>
      <c r="BN318" s="231">
        <v>349</v>
      </c>
      <c r="BO318" t="s">
        <v>0</v>
      </c>
      <c r="BP318" s="11"/>
      <c r="BQ318" s="231">
        <v>69</v>
      </c>
      <c r="BR318" s="231">
        <v>94</v>
      </c>
      <c r="BS318" s="231">
        <v>89</v>
      </c>
      <c r="BT318" s="231">
        <v>50</v>
      </c>
      <c r="BU318" s="231">
        <v>79</v>
      </c>
      <c r="BV318" s="231">
        <v>12</v>
      </c>
      <c r="BW318" s="231">
        <v>44</v>
      </c>
      <c r="BX318" s="12">
        <v>-581</v>
      </c>
      <c r="BY318" s="231">
        <v>437</v>
      </c>
      <c r="CA318" s="11"/>
      <c r="CB318" s="231">
        <v>79</v>
      </c>
      <c r="CC318" s="231">
        <v>5</v>
      </c>
      <c r="CD318" s="143">
        <v>9</v>
      </c>
      <c r="CE318" s="231">
        <v>22</v>
      </c>
      <c r="CF318" s="143">
        <v>38</v>
      </c>
      <c r="CG318" s="143">
        <v>44</v>
      </c>
      <c r="CH318" s="231">
        <v>50</v>
      </c>
      <c r="CI318" s="12">
        <v>-221</v>
      </c>
      <c r="CJ318" s="231">
        <v>65</v>
      </c>
      <c r="CM318" t="s">
        <v>0</v>
      </c>
    </row>
    <row r="319" spans="2:94" ht="15.75" thickBot="1" x14ac:dyDescent="0.3">
      <c r="B319" s="11"/>
      <c r="C319" s="2"/>
      <c r="D319" s="2"/>
      <c r="E319" s="2"/>
      <c r="F319" s="2"/>
      <c r="G319" s="2"/>
      <c r="H319" s="2"/>
      <c r="I319" s="2"/>
      <c r="J319" s="10"/>
      <c r="K319" s="235"/>
      <c r="M319" s="11"/>
      <c r="N319" s="10"/>
      <c r="O319" s="10"/>
      <c r="P319" s="10"/>
      <c r="Q319" s="10"/>
      <c r="R319" s="10"/>
      <c r="S319" s="10"/>
      <c r="T319" s="10"/>
      <c r="U319" s="10"/>
      <c r="V319" s="9"/>
      <c r="X319" s="11"/>
      <c r="Y319" s="10"/>
      <c r="Z319" s="10"/>
      <c r="AA319" s="10"/>
      <c r="AB319" s="10"/>
      <c r="AC319" s="10"/>
      <c r="AD319" s="10"/>
      <c r="AE319" s="10"/>
      <c r="AF319" s="10"/>
      <c r="AG319" s="9"/>
      <c r="AI319" s="11"/>
      <c r="AJ319" s="10"/>
      <c r="AK319" s="10"/>
      <c r="AL319" s="10"/>
      <c r="AM319" s="10"/>
      <c r="AN319" s="10"/>
      <c r="AO319" s="10"/>
      <c r="AP319" s="10"/>
      <c r="AQ319" s="10"/>
      <c r="AR319" s="9"/>
      <c r="AT319" s="11"/>
      <c r="AU319" s="10"/>
      <c r="AV319" s="10"/>
      <c r="AW319" s="10"/>
      <c r="AX319" s="10"/>
      <c r="AY319" s="10"/>
      <c r="AZ319" s="10"/>
      <c r="BA319" s="10"/>
      <c r="BB319" s="10"/>
      <c r="BC319" s="9"/>
      <c r="BE319" s="11"/>
      <c r="BF319" s="10"/>
      <c r="BG319" s="10"/>
      <c r="BH319" s="10"/>
      <c r="BI319" s="10"/>
      <c r="BJ319" s="10"/>
      <c r="BK319" s="10"/>
      <c r="BL319" s="10"/>
      <c r="BM319" s="10"/>
      <c r="BN319" s="9"/>
      <c r="BP319" s="11"/>
      <c r="BQ319" s="10"/>
      <c r="BR319" s="10"/>
      <c r="BS319" s="10"/>
      <c r="BT319" s="10"/>
      <c r="BU319" s="10"/>
      <c r="BV319" s="10"/>
      <c r="BW319" s="10"/>
      <c r="BX319" s="10"/>
      <c r="BY319" s="9"/>
      <c r="CA319" s="11"/>
      <c r="CB319" s="10"/>
      <c r="CC319" s="10"/>
      <c r="CD319" s="10"/>
      <c r="CE319" s="10"/>
      <c r="CF319" s="10"/>
      <c r="CG319" s="10"/>
      <c r="CH319" s="10"/>
      <c r="CI319" s="10"/>
      <c r="CJ319" s="9"/>
    </row>
    <row r="320" spans="2:94" ht="15.75" thickBot="1" x14ac:dyDescent="0.3">
      <c r="B320" s="11"/>
      <c r="C320" s="27" t="s">
        <v>8</v>
      </c>
      <c r="D320" s="19" t="s">
        <v>7</v>
      </c>
      <c r="E320" s="18" t="s">
        <v>6</v>
      </c>
      <c r="F320" s="199" t="s">
        <v>31</v>
      </c>
      <c r="G320" s="17" t="s">
        <v>5</v>
      </c>
      <c r="H320" s="16" t="s">
        <v>4</v>
      </c>
      <c r="I320" s="14" t="s">
        <v>3</v>
      </c>
      <c r="J320" s="10"/>
      <c r="K320" s="228" t="s">
        <v>151</v>
      </c>
      <c r="M320" s="11"/>
      <c r="N320" s="21" t="s">
        <v>9</v>
      </c>
      <c r="O320" s="19" t="s">
        <v>7</v>
      </c>
      <c r="P320" s="18" t="s">
        <v>6</v>
      </c>
      <c r="Q320" s="199" t="s">
        <v>31</v>
      </c>
      <c r="R320" s="17" t="s">
        <v>5</v>
      </c>
      <c r="S320" s="16" t="s">
        <v>4</v>
      </c>
      <c r="T320" s="14" t="s">
        <v>3</v>
      </c>
      <c r="U320" s="10"/>
      <c r="V320" s="228" t="s">
        <v>144</v>
      </c>
      <c r="X320" s="11"/>
      <c r="Y320" s="21" t="s">
        <v>9</v>
      </c>
      <c r="Z320" s="27" t="s">
        <v>8</v>
      </c>
      <c r="AA320" s="18" t="s">
        <v>6</v>
      </c>
      <c r="AB320" s="199" t="s">
        <v>31</v>
      </c>
      <c r="AC320" s="17" t="s">
        <v>5</v>
      </c>
      <c r="AD320" s="16" t="s">
        <v>4</v>
      </c>
      <c r="AE320" s="14" t="s">
        <v>3</v>
      </c>
      <c r="AF320" s="10"/>
      <c r="AG320" s="228" t="s">
        <v>148</v>
      </c>
      <c r="AI320" s="11"/>
      <c r="AJ320" s="21" t="s">
        <v>9</v>
      </c>
      <c r="AK320" s="27" t="s">
        <v>8</v>
      </c>
      <c r="AL320" s="19" t="s">
        <v>7</v>
      </c>
      <c r="AM320" s="199" t="s">
        <v>31</v>
      </c>
      <c r="AN320" s="17" t="s">
        <v>5</v>
      </c>
      <c r="AO320" s="16" t="s">
        <v>4</v>
      </c>
      <c r="AP320" s="14" t="s">
        <v>3</v>
      </c>
      <c r="AQ320" s="10"/>
      <c r="AR320" s="228" t="s">
        <v>148</v>
      </c>
      <c r="AT320" s="11"/>
      <c r="AU320" s="21" t="s">
        <v>9</v>
      </c>
      <c r="AV320" s="27" t="s">
        <v>8</v>
      </c>
      <c r="AW320" s="19" t="s">
        <v>7</v>
      </c>
      <c r="AX320" s="18" t="s">
        <v>6</v>
      </c>
      <c r="AY320" s="17" t="s">
        <v>5</v>
      </c>
      <c r="AZ320" s="16" t="s">
        <v>4</v>
      </c>
      <c r="BA320" s="14" t="s">
        <v>3</v>
      </c>
      <c r="BB320" s="10"/>
      <c r="BC320" s="228" t="s">
        <v>142</v>
      </c>
      <c r="BE320" s="11"/>
      <c r="BF320" s="21" t="s">
        <v>9</v>
      </c>
      <c r="BG320" s="27" t="s">
        <v>8</v>
      </c>
      <c r="BH320" s="19" t="s">
        <v>7</v>
      </c>
      <c r="BI320" s="18" t="s">
        <v>6</v>
      </c>
      <c r="BJ320" s="199" t="s">
        <v>31</v>
      </c>
      <c r="BK320" s="16" t="s">
        <v>4</v>
      </c>
      <c r="BL320" s="14" t="s">
        <v>3</v>
      </c>
      <c r="BM320" s="10"/>
      <c r="BN320" s="228" t="s">
        <v>142</v>
      </c>
      <c r="BP320" s="11"/>
      <c r="BQ320" s="21" t="s">
        <v>9</v>
      </c>
      <c r="BR320" s="27" t="s">
        <v>8</v>
      </c>
      <c r="BS320" s="19" t="s">
        <v>7</v>
      </c>
      <c r="BT320" s="18" t="s">
        <v>6</v>
      </c>
      <c r="BU320" s="199" t="s">
        <v>31</v>
      </c>
      <c r="BV320" s="17" t="s">
        <v>5</v>
      </c>
      <c r="BW320" s="14" t="s">
        <v>3</v>
      </c>
      <c r="BX320" s="10"/>
      <c r="BY320" s="228" t="s">
        <v>151</v>
      </c>
      <c r="CA320" s="11"/>
      <c r="CB320" s="21" t="s">
        <v>9</v>
      </c>
      <c r="CC320" s="27" t="s">
        <v>8</v>
      </c>
      <c r="CD320" s="19" t="s">
        <v>7</v>
      </c>
      <c r="CE320" s="18" t="s">
        <v>6</v>
      </c>
      <c r="CF320" s="17" t="s">
        <v>5</v>
      </c>
      <c r="CG320" s="16" t="s">
        <v>4</v>
      </c>
      <c r="CH320" s="199" t="s">
        <v>31</v>
      </c>
      <c r="CI320" s="10"/>
      <c r="CJ320" s="228" t="s">
        <v>144</v>
      </c>
      <c r="CM320" t="s">
        <v>0</v>
      </c>
      <c r="CO320" t="s">
        <v>0</v>
      </c>
    </row>
    <row r="321" spans="1:94" ht="15.75" thickBot="1" x14ac:dyDescent="0.3">
      <c r="B321" s="22" t="s">
        <v>281</v>
      </c>
      <c r="C321" s="146" t="s">
        <v>9</v>
      </c>
      <c r="D321" s="146" t="s">
        <v>9</v>
      </c>
      <c r="E321" s="146" t="s">
        <v>9</v>
      </c>
      <c r="F321" s="146" t="s">
        <v>9</v>
      </c>
      <c r="G321" s="146" t="s">
        <v>9</v>
      </c>
      <c r="H321" s="146" t="s">
        <v>9</v>
      </c>
      <c r="I321" s="146" t="s">
        <v>9</v>
      </c>
      <c r="J321" s="10"/>
      <c r="K321" s="234" t="s">
        <v>9</v>
      </c>
      <c r="M321" s="22" t="s">
        <v>281</v>
      </c>
      <c r="N321" s="145" t="s">
        <v>8</v>
      </c>
      <c r="O321" s="145" t="s">
        <v>8</v>
      </c>
      <c r="P321" s="145" t="s">
        <v>8</v>
      </c>
      <c r="Q321" s="145" t="s">
        <v>8</v>
      </c>
      <c r="R321" s="145" t="s">
        <v>8</v>
      </c>
      <c r="S321" s="145" t="s">
        <v>8</v>
      </c>
      <c r="T321" s="145" t="s">
        <v>8</v>
      </c>
      <c r="U321" s="10"/>
      <c r="V321" s="145" t="s">
        <v>8</v>
      </c>
      <c r="X321" s="22" t="s">
        <v>281</v>
      </c>
      <c r="Y321" s="149" t="s">
        <v>7</v>
      </c>
      <c r="Z321" s="149" t="s">
        <v>7</v>
      </c>
      <c r="AA321" s="149" t="s">
        <v>7</v>
      </c>
      <c r="AB321" s="149" t="s">
        <v>7</v>
      </c>
      <c r="AC321" s="149" t="s">
        <v>7</v>
      </c>
      <c r="AD321" s="149" t="s">
        <v>7</v>
      </c>
      <c r="AE321" s="144" t="s">
        <v>7</v>
      </c>
      <c r="AF321" s="10"/>
      <c r="AG321" s="144" t="s">
        <v>7</v>
      </c>
      <c r="AI321" s="22" t="s">
        <v>281</v>
      </c>
      <c r="AJ321" s="195" t="s">
        <v>6</v>
      </c>
      <c r="AK321" s="195" t="s">
        <v>6</v>
      </c>
      <c r="AL321" s="195" t="s">
        <v>6</v>
      </c>
      <c r="AM321" s="195" t="s">
        <v>6</v>
      </c>
      <c r="AN321" s="195" t="s">
        <v>6</v>
      </c>
      <c r="AO321" s="195" t="s">
        <v>6</v>
      </c>
      <c r="AP321" s="195" t="s">
        <v>6</v>
      </c>
      <c r="AQ321" s="10"/>
      <c r="AR321" s="195" t="s">
        <v>6</v>
      </c>
      <c r="AT321" s="22" t="s">
        <v>281</v>
      </c>
      <c r="AU321" s="197" t="s">
        <v>31</v>
      </c>
      <c r="AV321" s="197" t="s">
        <v>31</v>
      </c>
      <c r="AW321" s="197" t="s">
        <v>31</v>
      </c>
      <c r="AX321" s="197" t="s">
        <v>31</v>
      </c>
      <c r="AY321" s="197" t="s">
        <v>31</v>
      </c>
      <c r="AZ321" s="197" t="s">
        <v>31</v>
      </c>
      <c r="BA321" s="197" t="s">
        <v>31</v>
      </c>
      <c r="BB321" s="10"/>
      <c r="BC321" s="197" t="s">
        <v>31</v>
      </c>
      <c r="BE321" s="22" t="s">
        <v>281</v>
      </c>
      <c r="BF321" s="155" t="s">
        <v>134</v>
      </c>
      <c r="BG321" s="155" t="s">
        <v>134</v>
      </c>
      <c r="BH321" s="155" t="s">
        <v>134</v>
      </c>
      <c r="BI321" s="155" t="s">
        <v>134</v>
      </c>
      <c r="BJ321" s="155" t="s">
        <v>134</v>
      </c>
      <c r="BK321" s="155" t="s">
        <v>134</v>
      </c>
      <c r="BL321" s="155" t="s">
        <v>134</v>
      </c>
      <c r="BM321" s="10"/>
      <c r="BN321" s="155" t="s">
        <v>134</v>
      </c>
      <c r="BP321" s="22" t="s">
        <v>281</v>
      </c>
      <c r="BQ321" s="150" t="s">
        <v>4</v>
      </c>
      <c r="BR321" s="150" t="s">
        <v>4</v>
      </c>
      <c r="BS321" s="150" t="s">
        <v>4</v>
      </c>
      <c r="BT321" s="150" t="s">
        <v>4</v>
      </c>
      <c r="BU321" s="150" t="s">
        <v>4</v>
      </c>
      <c r="BV321" s="150" t="s">
        <v>4</v>
      </c>
      <c r="BW321" s="150" t="s">
        <v>4</v>
      </c>
      <c r="BX321" s="10"/>
      <c r="BY321" s="150" t="s">
        <v>4</v>
      </c>
      <c r="CA321" s="22" t="s">
        <v>281</v>
      </c>
      <c r="CB321" s="177" t="s">
        <v>3</v>
      </c>
      <c r="CC321" s="177" t="s">
        <v>3</v>
      </c>
      <c r="CD321" s="177" t="s">
        <v>3</v>
      </c>
      <c r="CE321" s="177" t="s">
        <v>3</v>
      </c>
      <c r="CF321" s="177" t="s">
        <v>3</v>
      </c>
      <c r="CG321" s="177" t="s">
        <v>3</v>
      </c>
      <c r="CH321" s="177" t="s">
        <v>3</v>
      </c>
      <c r="CI321" s="10"/>
      <c r="CJ321" s="177" t="s">
        <v>3</v>
      </c>
      <c r="CM321" t="s">
        <v>0</v>
      </c>
    </row>
    <row r="322" spans="1:94" ht="15.75" thickBot="1" x14ac:dyDescent="0.3">
      <c r="B322" s="11" t="s">
        <v>0</v>
      </c>
      <c r="C322" s="143">
        <v>61</v>
      </c>
      <c r="D322" s="143">
        <v>76</v>
      </c>
      <c r="E322" s="143">
        <v>37</v>
      </c>
      <c r="F322" s="143">
        <v>12</v>
      </c>
      <c r="G322" s="143">
        <v>61</v>
      </c>
      <c r="H322" s="143">
        <v>63</v>
      </c>
      <c r="I322" s="143">
        <v>69</v>
      </c>
      <c r="J322" s="12">
        <v>-246</v>
      </c>
      <c r="K322" s="237">
        <v>379</v>
      </c>
      <c r="L322" t="s">
        <v>0</v>
      </c>
      <c r="M322" s="11"/>
      <c r="N322" s="231">
        <v>61</v>
      </c>
      <c r="O322" s="143">
        <v>5</v>
      </c>
      <c r="P322" s="231">
        <v>16</v>
      </c>
      <c r="Q322" s="231">
        <v>52</v>
      </c>
      <c r="R322" s="143">
        <v>56</v>
      </c>
      <c r="S322" s="143">
        <v>77</v>
      </c>
      <c r="T322" s="231">
        <v>6</v>
      </c>
      <c r="U322" s="12">
        <v>-34</v>
      </c>
      <c r="V322" s="143">
        <v>3</v>
      </c>
      <c r="W322" t="s">
        <v>0</v>
      </c>
      <c r="X322" s="11"/>
      <c r="Y322" s="231">
        <v>76</v>
      </c>
      <c r="Z322" s="231">
        <v>5</v>
      </c>
      <c r="AA322" s="231">
        <v>25</v>
      </c>
      <c r="AB322" s="231">
        <v>67</v>
      </c>
      <c r="AC322" s="143">
        <v>52</v>
      </c>
      <c r="AD322" s="143">
        <v>75</v>
      </c>
      <c r="AE322" s="231">
        <v>17</v>
      </c>
      <c r="AF322" s="12">
        <v>-198</v>
      </c>
      <c r="AG322" s="231">
        <v>63</v>
      </c>
      <c r="AH322" t="s">
        <v>0</v>
      </c>
      <c r="AI322" s="11"/>
      <c r="AJ322" s="231">
        <v>37</v>
      </c>
      <c r="AK322" s="143">
        <v>16</v>
      </c>
      <c r="AL322" s="143">
        <v>25</v>
      </c>
      <c r="AM322" s="231">
        <v>31</v>
      </c>
      <c r="AN322" s="143">
        <v>32</v>
      </c>
      <c r="AO322" s="143">
        <v>36</v>
      </c>
      <c r="AP322" s="143">
        <v>8</v>
      </c>
      <c r="AQ322" s="12">
        <v>290</v>
      </c>
      <c r="AR322" s="143">
        <v>49</v>
      </c>
      <c r="AS322" t="s">
        <v>0</v>
      </c>
      <c r="AT322" s="11"/>
      <c r="AU322" s="231">
        <v>12</v>
      </c>
      <c r="AV322" s="143">
        <v>52</v>
      </c>
      <c r="AW322" s="143">
        <v>67</v>
      </c>
      <c r="AX322" s="143">
        <v>31</v>
      </c>
      <c r="AY322" s="143">
        <v>57</v>
      </c>
      <c r="AZ322" s="143">
        <v>60</v>
      </c>
      <c r="BA322" s="143">
        <v>32</v>
      </c>
      <c r="BB322" s="12">
        <v>194</v>
      </c>
      <c r="BC322" s="143">
        <v>287</v>
      </c>
      <c r="BE322" s="11"/>
      <c r="BF322" s="231">
        <v>61</v>
      </c>
      <c r="BG322" s="231">
        <v>56</v>
      </c>
      <c r="BH322" s="231">
        <v>52</v>
      </c>
      <c r="BI322" s="231">
        <v>32</v>
      </c>
      <c r="BJ322" s="231">
        <v>57</v>
      </c>
      <c r="BK322" s="143">
        <v>11</v>
      </c>
      <c r="BL322" s="231">
        <v>35</v>
      </c>
      <c r="BM322" s="12">
        <v>197</v>
      </c>
      <c r="BN322" s="231">
        <v>282</v>
      </c>
      <c r="BO322" t="s">
        <v>0</v>
      </c>
      <c r="BP322" s="11"/>
      <c r="BQ322" s="231">
        <v>63</v>
      </c>
      <c r="BR322" s="231">
        <v>77</v>
      </c>
      <c r="BS322" s="231">
        <v>75</v>
      </c>
      <c r="BT322" s="231">
        <v>36</v>
      </c>
      <c r="BU322" s="231">
        <v>60</v>
      </c>
      <c r="BV322" s="231">
        <v>11</v>
      </c>
      <c r="BW322" s="231">
        <v>42</v>
      </c>
      <c r="BX322" s="12">
        <v>21</v>
      </c>
      <c r="BY322" s="231">
        <v>364</v>
      </c>
      <c r="CA322" s="11"/>
      <c r="CB322" s="231">
        <v>69</v>
      </c>
      <c r="CC322" s="143">
        <v>6</v>
      </c>
      <c r="CD322" s="143">
        <v>17</v>
      </c>
      <c r="CE322" s="231">
        <v>8</v>
      </c>
      <c r="CF322" s="143">
        <v>35</v>
      </c>
      <c r="CG322" s="143">
        <v>42</v>
      </c>
      <c r="CH322" s="231">
        <v>32</v>
      </c>
      <c r="CI322" s="12">
        <v>-224</v>
      </c>
      <c r="CJ322" s="231">
        <v>9</v>
      </c>
    </row>
    <row r="323" spans="1:94" ht="15.75" thickBot="1" x14ac:dyDescent="0.3"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M323" s="11"/>
      <c r="N323" s="10"/>
      <c r="O323" s="10"/>
      <c r="P323" s="10"/>
      <c r="Q323" s="10"/>
      <c r="R323" s="10"/>
      <c r="S323" s="10"/>
      <c r="T323" s="10"/>
      <c r="U323" s="10"/>
      <c r="V323" s="9"/>
      <c r="X323" s="11"/>
      <c r="Y323" s="10"/>
      <c r="Z323" s="10"/>
      <c r="AA323" s="10"/>
      <c r="AB323" s="10"/>
      <c r="AC323" s="10"/>
      <c r="AD323" s="10"/>
      <c r="AE323" s="10"/>
      <c r="AF323" s="10"/>
      <c r="AG323" s="9"/>
      <c r="AI323" s="11"/>
      <c r="AJ323" s="10"/>
      <c r="AK323" s="10"/>
      <c r="AL323" s="10"/>
      <c r="AM323" s="10"/>
      <c r="AN323" s="10"/>
      <c r="AO323" s="10"/>
      <c r="AP323" s="10"/>
      <c r="AQ323" s="10"/>
      <c r="AR323" s="9"/>
      <c r="AT323" s="11"/>
      <c r="AU323" s="10"/>
      <c r="AV323" s="10"/>
      <c r="AW323" s="10"/>
      <c r="AX323" s="10"/>
      <c r="AY323" s="10"/>
      <c r="AZ323" s="10"/>
      <c r="BA323" s="10"/>
      <c r="BB323" s="10"/>
      <c r="BC323" s="9"/>
      <c r="BE323" s="11"/>
      <c r="BF323" s="10"/>
      <c r="BG323" s="10"/>
      <c r="BH323" s="10"/>
      <c r="BI323" s="10"/>
      <c r="BJ323" s="10"/>
      <c r="BK323" s="10"/>
      <c r="BL323" s="10"/>
      <c r="BM323" s="10"/>
      <c r="BN323" s="9"/>
      <c r="BP323" s="11"/>
      <c r="BQ323" s="10"/>
      <c r="BR323" s="10"/>
      <c r="BS323" s="10"/>
      <c r="BT323" s="10"/>
      <c r="BU323" s="10"/>
      <c r="BV323" s="10"/>
      <c r="BW323" s="10"/>
      <c r="BX323" s="10"/>
      <c r="BY323" s="9"/>
      <c r="CA323" s="11"/>
      <c r="CB323" s="10"/>
      <c r="CC323" s="10"/>
      <c r="CD323" s="10"/>
      <c r="CE323" s="10"/>
      <c r="CF323" s="10"/>
      <c r="CG323" s="10"/>
      <c r="CH323" s="10"/>
      <c r="CI323" s="10"/>
      <c r="CJ323" s="9"/>
      <c r="CM323" t="s">
        <v>0</v>
      </c>
    </row>
    <row r="324" spans="1:94" ht="15.75" thickBot="1" x14ac:dyDescent="0.3">
      <c r="B324" s="11"/>
      <c r="C324" s="27" t="s">
        <v>8</v>
      </c>
      <c r="D324" s="19" t="s">
        <v>7</v>
      </c>
      <c r="E324" s="18" t="s">
        <v>6</v>
      </c>
      <c r="F324" s="199" t="s">
        <v>31</v>
      </c>
      <c r="G324" s="17" t="s">
        <v>5</v>
      </c>
      <c r="H324" s="16" t="s">
        <v>4</v>
      </c>
      <c r="I324" s="14" t="s">
        <v>3</v>
      </c>
      <c r="J324" s="10"/>
      <c r="K324" s="228" t="s">
        <v>151</v>
      </c>
      <c r="M324" s="11"/>
      <c r="N324" s="21" t="s">
        <v>9</v>
      </c>
      <c r="O324" s="19" t="s">
        <v>7</v>
      </c>
      <c r="P324" s="18" t="s">
        <v>6</v>
      </c>
      <c r="Q324" s="199" t="s">
        <v>31</v>
      </c>
      <c r="R324" s="17" t="s">
        <v>5</v>
      </c>
      <c r="S324" s="16" t="s">
        <v>4</v>
      </c>
      <c r="T324" s="14" t="s">
        <v>3</v>
      </c>
      <c r="U324" s="10"/>
      <c r="V324" s="228" t="s">
        <v>145</v>
      </c>
      <c r="X324" s="11"/>
      <c r="Y324" s="21" t="s">
        <v>9</v>
      </c>
      <c r="Z324" s="27" t="s">
        <v>8</v>
      </c>
      <c r="AA324" s="18" t="s">
        <v>6</v>
      </c>
      <c r="AB324" s="199" t="s">
        <v>31</v>
      </c>
      <c r="AC324" s="17" t="s">
        <v>5</v>
      </c>
      <c r="AD324" s="16" t="s">
        <v>4</v>
      </c>
      <c r="AE324" s="14" t="s">
        <v>3</v>
      </c>
      <c r="AF324" s="10"/>
      <c r="AG324" s="228" t="s">
        <v>144</v>
      </c>
      <c r="AI324" s="11"/>
      <c r="AJ324" s="21" t="s">
        <v>9</v>
      </c>
      <c r="AK324" s="27" t="s">
        <v>8</v>
      </c>
      <c r="AL324" s="19" t="s">
        <v>7</v>
      </c>
      <c r="AM324" s="199" t="s">
        <v>31</v>
      </c>
      <c r="AN324" s="17" t="s">
        <v>5</v>
      </c>
      <c r="AO324" s="16" t="s">
        <v>4</v>
      </c>
      <c r="AP324" s="14" t="s">
        <v>3</v>
      </c>
      <c r="AQ324" s="10"/>
      <c r="AR324" s="228" t="s">
        <v>148</v>
      </c>
      <c r="AT324" s="11"/>
      <c r="AU324" s="21" t="s">
        <v>9</v>
      </c>
      <c r="AV324" s="27" t="s">
        <v>8</v>
      </c>
      <c r="AW324" s="19" t="s">
        <v>7</v>
      </c>
      <c r="AX324" s="18" t="s">
        <v>6</v>
      </c>
      <c r="AY324" s="17" t="s">
        <v>5</v>
      </c>
      <c r="AZ324" s="16" t="s">
        <v>4</v>
      </c>
      <c r="BA324" s="14" t="s">
        <v>3</v>
      </c>
      <c r="BB324" s="10"/>
      <c r="BC324" s="228" t="s">
        <v>148</v>
      </c>
      <c r="BE324" s="11"/>
      <c r="BF324" s="21" t="s">
        <v>9</v>
      </c>
      <c r="BG324" s="27" t="s">
        <v>8</v>
      </c>
      <c r="BH324" s="19" t="s">
        <v>7</v>
      </c>
      <c r="BI324" s="18" t="s">
        <v>6</v>
      </c>
      <c r="BJ324" s="199" t="s">
        <v>31</v>
      </c>
      <c r="BK324" s="16" t="s">
        <v>4</v>
      </c>
      <c r="BL324" s="14" t="s">
        <v>3</v>
      </c>
      <c r="BM324" s="10"/>
      <c r="BN324" s="228" t="s">
        <v>142</v>
      </c>
      <c r="BP324" s="11"/>
      <c r="BQ324" s="21" t="s">
        <v>9</v>
      </c>
      <c r="BR324" s="27" t="s">
        <v>8</v>
      </c>
      <c r="BS324" s="19" t="s">
        <v>7</v>
      </c>
      <c r="BT324" s="18" t="s">
        <v>6</v>
      </c>
      <c r="BU324" s="199" t="s">
        <v>31</v>
      </c>
      <c r="BV324" s="17" t="s">
        <v>5</v>
      </c>
      <c r="BW324" s="14" t="s">
        <v>3</v>
      </c>
      <c r="BX324" s="10"/>
      <c r="BY324" s="228" t="s">
        <v>151</v>
      </c>
      <c r="CA324" s="11"/>
      <c r="CB324" s="21" t="s">
        <v>9</v>
      </c>
      <c r="CC324" s="27" t="s">
        <v>8</v>
      </c>
      <c r="CD324" s="19" t="s">
        <v>7</v>
      </c>
      <c r="CE324" s="18" t="s">
        <v>6</v>
      </c>
      <c r="CF324" s="17" t="s">
        <v>5</v>
      </c>
      <c r="CG324" s="16" t="s">
        <v>4</v>
      </c>
      <c r="CH324" s="199" t="s">
        <v>31</v>
      </c>
      <c r="CI324" s="10"/>
      <c r="CJ324" s="228" t="s">
        <v>142</v>
      </c>
      <c r="CM324" t="s">
        <v>0</v>
      </c>
      <c r="CO324" t="s">
        <v>0</v>
      </c>
    </row>
    <row r="325" spans="1:94" ht="15.75" thickBot="1" x14ac:dyDescent="0.3">
      <c r="B325" s="22" t="s">
        <v>282</v>
      </c>
      <c r="C325" s="146" t="s">
        <v>9</v>
      </c>
      <c r="D325" s="146" t="s">
        <v>9</v>
      </c>
      <c r="E325" s="146" t="s">
        <v>9</v>
      </c>
      <c r="F325" s="146" t="s">
        <v>9</v>
      </c>
      <c r="G325" s="146" t="s">
        <v>9</v>
      </c>
      <c r="H325" s="146" t="s">
        <v>9</v>
      </c>
      <c r="I325" s="146" t="s">
        <v>9</v>
      </c>
      <c r="J325" s="10"/>
      <c r="K325" s="234" t="s">
        <v>9</v>
      </c>
      <c r="M325" s="22" t="s">
        <v>282</v>
      </c>
      <c r="N325" s="145" t="s">
        <v>8</v>
      </c>
      <c r="O325" s="145" t="s">
        <v>8</v>
      </c>
      <c r="P325" s="145" t="s">
        <v>8</v>
      </c>
      <c r="Q325" s="145" t="s">
        <v>8</v>
      </c>
      <c r="R325" s="145" t="s">
        <v>8</v>
      </c>
      <c r="S325" s="145" t="s">
        <v>8</v>
      </c>
      <c r="T325" s="145" t="s">
        <v>8</v>
      </c>
      <c r="U325" s="10"/>
      <c r="V325" s="145" t="s">
        <v>8</v>
      </c>
      <c r="X325" s="22" t="s">
        <v>282</v>
      </c>
      <c r="Y325" s="149" t="s">
        <v>7</v>
      </c>
      <c r="Z325" s="149" t="s">
        <v>7</v>
      </c>
      <c r="AA325" s="149" t="s">
        <v>7</v>
      </c>
      <c r="AB325" s="149" t="s">
        <v>7</v>
      </c>
      <c r="AC325" s="149" t="s">
        <v>7</v>
      </c>
      <c r="AD325" s="149" t="s">
        <v>7</v>
      </c>
      <c r="AE325" s="144" t="s">
        <v>7</v>
      </c>
      <c r="AF325" s="10"/>
      <c r="AG325" s="144" t="s">
        <v>7</v>
      </c>
      <c r="AI325" s="22" t="s">
        <v>282</v>
      </c>
      <c r="AJ325" s="195" t="s">
        <v>6</v>
      </c>
      <c r="AK325" s="195" t="s">
        <v>6</v>
      </c>
      <c r="AL325" s="195" t="s">
        <v>6</v>
      </c>
      <c r="AM325" s="195" t="s">
        <v>6</v>
      </c>
      <c r="AN325" s="195" t="s">
        <v>6</v>
      </c>
      <c r="AO325" s="195" t="s">
        <v>6</v>
      </c>
      <c r="AP325" s="195" t="s">
        <v>6</v>
      </c>
      <c r="AQ325" s="10"/>
      <c r="AR325" s="195" t="s">
        <v>6</v>
      </c>
      <c r="AT325" s="22" t="s">
        <v>282</v>
      </c>
      <c r="AU325" s="197" t="s">
        <v>31</v>
      </c>
      <c r="AV325" s="197" t="s">
        <v>31</v>
      </c>
      <c r="AW325" s="197" t="s">
        <v>31</v>
      </c>
      <c r="AX325" s="197" t="s">
        <v>31</v>
      </c>
      <c r="AY325" s="197" t="s">
        <v>31</v>
      </c>
      <c r="AZ325" s="197" t="s">
        <v>31</v>
      </c>
      <c r="BA325" s="197" t="s">
        <v>31</v>
      </c>
      <c r="BB325" s="10"/>
      <c r="BC325" s="197" t="s">
        <v>31</v>
      </c>
      <c r="BE325" s="22" t="s">
        <v>282</v>
      </c>
      <c r="BF325" s="155" t="s">
        <v>134</v>
      </c>
      <c r="BG325" s="155" t="s">
        <v>134</v>
      </c>
      <c r="BH325" s="155" t="s">
        <v>134</v>
      </c>
      <c r="BI325" s="155" t="s">
        <v>134</v>
      </c>
      <c r="BJ325" s="155" t="s">
        <v>134</v>
      </c>
      <c r="BK325" s="155" t="s">
        <v>134</v>
      </c>
      <c r="BL325" s="155" t="s">
        <v>134</v>
      </c>
      <c r="BM325" s="10"/>
      <c r="BN325" s="155" t="s">
        <v>134</v>
      </c>
      <c r="BP325" s="22" t="s">
        <v>282</v>
      </c>
      <c r="BQ325" s="150" t="s">
        <v>4</v>
      </c>
      <c r="BR325" s="150" t="s">
        <v>4</v>
      </c>
      <c r="BS325" s="150" t="s">
        <v>4</v>
      </c>
      <c r="BT325" s="150" t="s">
        <v>4</v>
      </c>
      <c r="BU325" s="150" t="s">
        <v>4</v>
      </c>
      <c r="BV325" s="150" t="s">
        <v>4</v>
      </c>
      <c r="BW325" s="150" t="s">
        <v>4</v>
      </c>
      <c r="BX325" s="10"/>
      <c r="BY325" s="150" t="s">
        <v>4</v>
      </c>
      <c r="CA325" s="22" t="s">
        <v>282</v>
      </c>
      <c r="CB325" s="177" t="s">
        <v>3</v>
      </c>
      <c r="CC325" s="177" t="s">
        <v>3</v>
      </c>
      <c r="CD325" s="177" t="s">
        <v>3</v>
      </c>
      <c r="CE325" s="177" t="s">
        <v>3</v>
      </c>
      <c r="CF325" s="177" t="s">
        <v>3</v>
      </c>
      <c r="CG325" s="177" t="s">
        <v>3</v>
      </c>
      <c r="CH325" s="177" t="s">
        <v>3</v>
      </c>
      <c r="CI325" s="10"/>
      <c r="CJ325" s="177" t="s">
        <v>3</v>
      </c>
    </row>
    <row r="326" spans="1:94" ht="15.75" thickBot="1" x14ac:dyDescent="0.3">
      <c r="B326" s="11" t="s">
        <v>0</v>
      </c>
      <c r="C326" s="143">
        <v>47</v>
      </c>
      <c r="D326" s="143">
        <v>50</v>
      </c>
      <c r="E326" s="143">
        <v>41</v>
      </c>
      <c r="F326" s="143">
        <v>25</v>
      </c>
      <c r="G326" s="143">
        <v>34</v>
      </c>
      <c r="H326" s="143">
        <v>41</v>
      </c>
      <c r="I326" s="143">
        <v>30</v>
      </c>
      <c r="J326" s="12">
        <v>664</v>
      </c>
      <c r="K326" s="237">
        <v>268</v>
      </c>
      <c r="L326" t="s">
        <v>0</v>
      </c>
      <c r="M326" s="11"/>
      <c r="N326" s="231">
        <v>47</v>
      </c>
      <c r="O326" s="231">
        <v>2</v>
      </c>
      <c r="P326" s="143">
        <v>2</v>
      </c>
      <c r="Q326" s="231">
        <v>23</v>
      </c>
      <c r="R326" s="143">
        <v>14</v>
      </c>
      <c r="S326" s="143">
        <v>41</v>
      </c>
      <c r="T326" s="231">
        <v>31</v>
      </c>
      <c r="U326" s="12">
        <v>336</v>
      </c>
      <c r="V326" s="231">
        <v>46</v>
      </c>
      <c r="W326" t="s">
        <v>0</v>
      </c>
      <c r="X326" s="11"/>
      <c r="Y326" s="231">
        <v>50</v>
      </c>
      <c r="Z326" s="143">
        <v>2</v>
      </c>
      <c r="AA326" s="143">
        <v>4</v>
      </c>
      <c r="AB326" s="231">
        <v>22</v>
      </c>
      <c r="AC326" s="143">
        <v>20</v>
      </c>
      <c r="AD326" s="143">
        <v>49</v>
      </c>
      <c r="AE326" s="231">
        <v>30</v>
      </c>
      <c r="AF326" s="12">
        <v>-173</v>
      </c>
      <c r="AG326" s="231">
        <v>27</v>
      </c>
      <c r="AH326" t="s">
        <v>0</v>
      </c>
      <c r="AI326" s="11"/>
      <c r="AJ326" s="231">
        <v>41</v>
      </c>
      <c r="AK326" s="231">
        <v>2</v>
      </c>
      <c r="AL326" s="231">
        <v>4</v>
      </c>
      <c r="AM326" s="231">
        <v>23</v>
      </c>
      <c r="AN326" s="143">
        <v>5</v>
      </c>
      <c r="AO326" s="143">
        <v>13</v>
      </c>
      <c r="AP326" s="231">
        <v>14</v>
      </c>
      <c r="AQ326" s="12">
        <v>505</v>
      </c>
      <c r="AR326" s="231">
        <v>66</v>
      </c>
      <c r="AS326" t="s">
        <v>0</v>
      </c>
      <c r="AT326" s="11"/>
      <c r="AU326" s="231">
        <v>25</v>
      </c>
      <c r="AV326" s="143">
        <v>23</v>
      </c>
      <c r="AW326" s="143">
        <v>22</v>
      </c>
      <c r="AX326" s="143">
        <v>23</v>
      </c>
      <c r="AY326" s="143">
        <v>19</v>
      </c>
      <c r="AZ326" s="143">
        <v>28</v>
      </c>
      <c r="BA326" s="231">
        <v>1</v>
      </c>
      <c r="BB326" s="12">
        <v>803</v>
      </c>
      <c r="BC326" s="143">
        <v>89</v>
      </c>
      <c r="BE326" s="11"/>
      <c r="BF326" s="231">
        <v>34</v>
      </c>
      <c r="BG326" s="231">
        <v>14</v>
      </c>
      <c r="BH326" s="231">
        <v>20</v>
      </c>
      <c r="BI326" s="231">
        <v>5</v>
      </c>
      <c r="BJ326" s="231">
        <v>19</v>
      </c>
      <c r="BK326" s="143">
        <v>15</v>
      </c>
      <c r="BL326" s="231">
        <v>26</v>
      </c>
      <c r="BM326" s="12">
        <v>-941</v>
      </c>
      <c r="BN326" s="231">
        <v>103</v>
      </c>
      <c r="BO326" t="s">
        <v>0</v>
      </c>
      <c r="BP326" s="11"/>
      <c r="BQ326" s="231">
        <v>41</v>
      </c>
      <c r="BR326" s="231">
        <v>41</v>
      </c>
      <c r="BS326" s="231">
        <v>49</v>
      </c>
      <c r="BT326" s="231">
        <v>13</v>
      </c>
      <c r="BU326" s="231">
        <v>28</v>
      </c>
      <c r="BV326" s="231">
        <v>15</v>
      </c>
      <c r="BW326" s="231">
        <v>37</v>
      </c>
      <c r="BX326" s="12">
        <v>-544</v>
      </c>
      <c r="BY326" s="231">
        <v>224</v>
      </c>
      <c r="CA326" s="11"/>
      <c r="CB326" s="231">
        <v>30</v>
      </c>
      <c r="CC326" s="143">
        <v>31</v>
      </c>
      <c r="CD326" s="143">
        <v>30</v>
      </c>
      <c r="CE326" s="143">
        <v>14</v>
      </c>
      <c r="CF326" s="143">
        <v>26</v>
      </c>
      <c r="CG326" s="143">
        <v>37</v>
      </c>
      <c r="CH326" s="143">
        <v>1</v>
      </c>
      <c r="CI326" s="12">
        <v>-650</v>
      </c>
      <c r="CJ326" s="143">
        <v>109</v>
      </c>
      <c r="CM326" t="s">
        <v>0</v>
      </c>
      <c r="CO326" t="s">
        <v>0</v>
      </c>
    </row>
    <row r="327" spans="1:94" ht="15.75" thickBot="1" x14ac:dyDescent="0.3"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M327" s="11"/>
      <c r="N327" s="10"/>
      <c r="O327" s="10"/>
      <c r="P327" s="10"/>
      <c r="Q327" s="10"/>
      <c r="R327" s="10"/>
      <c r="S327" s="10"/>
      <c r="T327" s="10"/>
      <c r="U327" s="10"/>
      <c r="V327" s="9"/>
      <c r="X327" s="11"/>
      <c r="Y327" s="10"/>
      <c r="Z327" s="10"/>
      <c r="AA327" s="10"/>
      <c r="AB327" s="10"/>
      <c r="AC327" s="10"/>
      <c r="AD327" s="10"/>
      <c r="AE327" s="10"/>
      <c r="AF327" s="10"/>
      <c r="AG327" s="9"/>
      <c r="AI327" s="11"/>
      <c r="AJ327" s="10"/>
      <c r="AK327" s="10"/>
      <c r="AL327" s="10"/>
      <c r="AM327" s="10"/>
      <c r="AN327" s="10"/>
      <c r="AO327" s="10"/>
      <c r="AP327" s="10"/>
      <c r="AQ327" s="10"/>
      <c r="AR327" s="9"/>
      <c r="AT327" s="11"/>
      <c r="AU327" s="10"/>
      <c r="AV327" s="10"/>
      <c r="AW327" s="10"/>
      <c r="AX327" s="10"/>
      <c r="AY327" s="10"/>
      <c r="AZ327" s="10"/>
      <c r="BA327" s="10"/>
      <c r="BB327" s="10"/>
      <c r="BC327" s="9"/>
      <c r="BE327" s="11"/>
      <c r="BF327" s="10"/>
      <c r="BG327" s="10"/>
      <c r="BH327" s="10"/>
      <c r="BI327" s="10"/>
      <c r="BJ327" s="10"/>
      <c r="BK327" s="10"/>
      <c r="BL327" s="10"/>
      <c r="BM327" s="10"/>
      <c r="BN327" s="9"/>
      <c r="BP327" s="11"/>
      <c r="BQ327" s="10"/>
      <c r="BR327" s="10"/>
      <c r="BS327" s="10"/>
      <c r="BT327" s="10"/>
      <c r="BU327" s="10"/>
      <c r="BV327" s="10"/>
      <c r="BW327" s="10"/>
      <c r="BX327" s="10"/>
      <c r="BY327" s="9"/>
      <c r="CA327" s="11"/>
      <c r="CB327" s="10"/>
      <c r="CC327" s="10"/>
      <c r="CD327" s="10"/>
      <c r="CE327" s="10"/>
      <c r="CF327" s="10"/>
      <c r="CG327" s="10"/>
      <c r="CH327" s="10"/>
      <c r="CI327" s="10"/>
      <c r="CJ327" s="9"/>
      <c r="CM327" t="s">
        <v>0</v>
      </c>
      <c r="CN327" t="s">
        <v>0</v>
      </c>
      <c r="CO327" t="s">
        <v>0</v>
      </c>
      <c r="CP327" t="s">
        <v>0</v>
      </c>
    </row>
    <row r="328" spans="1:94" ht="15.75" thickBot="1" x14ac:dyDescent="0.3">
      <c r="B328" s="11"/>
      <c r="C328" s="27" t="s">
        <v>8</v>
      </c>
      <c r="D328" s="19" t="s">
        <v>7</v>
      </c>
      <c r="E328" s="18" t="s">
        <v>6</v>
      </c>
      <c r="F328" s="199" t="s">
        <v>31</v>
      </c>
      <c r="G328" s="17" t="s">
        <v>5</v>
      </c>
      <c r="H328" s="16" t="s">
        <v>4</v>
      </c>
      <c r="I328" s="14" t="s">
        <v>3</v>
      </c>
      <c r="J328" s="10"/>
      <c r="K328" s="228" t="s">
        <v>151</v>
      </c>
      <c r="M328" s="11"/>
      <c r="N328" s="21" t="s">
        <v>9</v>
      </c>
      <c r="O328" s="19" t="s">
        <v>7</v>
      </c>
      <c r="P328" s="18" t="s">
        <v>6</v>
      </c>
      <c r="Q328" s="199" t="s">
        <v>31</v>
      </c>
      <c r="R328" s="17" t="s">
        <v>5</v>
      </c>
      <c r="S328" s="16" t="s">
        <v>4</v>
      </c>
      <c r="T328" s="14" t="s">
        <v>3</v>
      </c>
      <c r="U328" s="10"/>
      <c r="V328" s="228" t="s">
        <v>147</v>
      </c>
      <c r="X328" s="11"/>
      <c r="Y328" s="21" t="s">
        <v>9</v>
      </c>
      <c r="Z328" s="27" t="s">
        <v>8</v>
      </c>
      <c r="AA328" s="18" t="s">
        <v>6</v>
      </c>
      <c r="AB328" s="199" t="s">
        <v>31</v>
      </c>
      <c r="AC328" s="17" t="s">
        <v>5</v>
      </c>
      <c r="AD328" s="16" t="s">
        <v>4</v>
      </c>
      <c r="AE328" s="14" t="s">
        <v>3</v>
      </c>
      <c r="AF328" s="10"/>
      <c r="AG328" s="228" t="s">
        <v>148</v>
      </c>
      <c r="AI328" s="11"/>
      <c r="AJ328" s="21" t="s">
        <v>9</v>
      </c>
      <c r="AK328" s="27" t="s">
        <v>8</v>
      </c>
      <c r="AL328" s="19" t="s">
        <v>7</v>
      </c>
      <c r="AM328" s="199" t="s">
        <v>31</v>
      </c>
      <c r="AN328" s="17" t="s">
        <v>5</v>
      </c>
      <c r="AO328" s="16" t="s">
        <v>4</v>
      </c>
      <c r="AP328" s="14" t="s">
        <v>3</v>
      </c>
      <c r="AQ328" s="10"/>
      <c r="AR328" s="228" t="s">
        <v>142</v>
      </c>
      <c r="AT328" s="11"/>
      <c r="AU328" s="21" t="s">
        <v>9</v>
      </c>
      <c r="AV328" s="27" t="s">
        <v>8</v>
      </c>
      <c r="AW328" s="19" t="s">
        <v>7</v>
      </c>
      <c r="AX328" s="18" t="s">
        <v>6</v>
      </c>
      <c r="AY328" s="17" t="s">
        <v>5</v>
      </c>
      <c r="AZ328" s="16" t="s">
        <v>4</v>
      </c>
      <c r="BA328" s="14" t="s">
        <v>3</v>
      </c>
      <c r="BB328" s="10"/>
      <c r="BC328" s="228" t="s">
        <v>145</v>
      </c>
      <c r="BE328" s="11"/>
      <c r="BF328" s="21" t="s">
        <v>9</v>
      </c>
      <c r="BG328" s="27" t="s">
        <v>8</v>
      </c>
      <c r="BH328" s="19" t="s">
        <v>7</v>
      </c>
      <c r="BI328" s="18" t="s">
        <v>6</v>
      </c>
      <c r="BJ328" s="199" t="s">
        <v>31</v>
      </c>
      <c r="BK328" s="16" t="s">
        <v>4</v>
      </c>
      <c r="BL328" s="14" t="s">
        <v>3</v>
      </c>
      <c r="BM328" s="10"/>
      <c r="BN328" s="228" t="s">
        <v>148</v>
      </c>
      <c r="BP328" s="11"/>
      <c r="BQ328" s="21" t="s">
        <v>9</v>
      </c>
      <c r="BR328" s="27" t="s">
        <v>8</v>
      </c>
      <c r="BS328" s="19" t="s">
        <v>7</v>
      </c>
      <c r="BT328" s="18" t="s">
        <v>6</v>
      </c>
      <c r="BU328" s="199" t="s">
        <v>31</v>
      </c>
      <c r="BV328" s="17" t="s">
        <v>5</v>
      </c>
      <c r="BW328" s="14" t="s">
        <v>3</v>
      </c>
      <c r="BX328" s="10"/>
      <c r="BY328" s="228" t="s">
        <v>151</v>
      </c>
      <c r="CA328" s="11"/>
      <c r="CB328" s="21" t="s">
        <v>9</v>
      </c>
      <c r="CC328" s="27" t="s">
        <v>8</v>
      </c>
      <c r="CD328" s="19" t="s">
        <v>7</v>
      </c>
      <c r="CE328" s="18" t="s">
        <v>6</v>
      </c>
      <c r="CF328" s="17" t="s">
        <v>5</v>
      </c>
      <c r="CG328" s="16" t="s">
        <v>4</v>
      </c>
      <c r="CH328" s="199" t="s">
        <v>31</v>
      </c>
      <c r="CI328" s="10"/>
      <c r="CJ328" s="228" t="s">
        <v>142</v>
      </c>
      <c r="CM328" t="s">
        <v>0</v>
      </c>
    </row>
    <row r="329" spans="1:94" ht="15.75" thickBot="1" x14ac:dyDescent="0.3">
      <c r="B329" s="22" t="s">
        <v>283</v>
      </c>
      <c r="C329" s="146" t="s">
        <v>9</v>
      </c>
      <c r="D329" s="146" t="s">
        <v>9</v>
      </c>
      <c r="E329" s="146" t="s">
        <v>9</v>
      </c>
      <c r="F329" s="146" t="s">
        <v>9</v>
      </c>
      <c r="G329" s="146" t="s">
        <v>9</v>
      </c>
      <c r="H329" s="146" t="s">
        <v>9</v>
      </c>
      <c r="I329" s="146" t="s">
        <v>9</v>
      </c>
      <c r="J329" s="10"/>
      <c r="K329" s="234" t="s">
        <v>9</v>
      </c>
      <c r="M329" s="22" t="s">
        <v>283</v>
      </c>
      <c r="N329" s="145" t="s">
        <v>8</v>
      </c>
      <c r="O329" s="145" t="s">
        <v>8</v>
      </c>
      <c r="P329" s="145" t="s">
        <v>8</v>
      </c>
      <c r="Q329" s="145" t="s">
        <v>8</v>
      </c>
      <c r="R329" s="145" t="s">
        <v>8</v>
      </c>
      <c r="S329" s="145" t="s">
        <v>8</v>
      </c>
      <c r="T329" s="145" t="s">
        <v>8</v>
      </c>
      <c r="U329" s="10"/>
      <c r="V329" s="145" t="s">
        <v>8</v>
      </c>
      <c r="X329" s="22" t="s">
        <v>283</v>
      </c>
      <c r="Y329" s="149" t="s">
        <v>7</v>
      </c>
      <c r="Z329" s="149" t="s">
        <v>7</v>
      </c>
      <c r="AA329" s="149" t="s">
        <v>7</v>
      </c>
      <c r="AB329" s="149" t="s">
        <v>7</v>
      </c>
      <c r="AC329" s="149" t="s">
        <v>7</v>
      </c>
      <c r="AD329" s="149" t="s">
        <v>7</v>
      </c>
      <c r="AE329" s="144" t="s">
        <v>7</v>
      </c>
      <c r="AF329" s="10"/>
      <c r="AG329" s="144" t="s">
        <v>7</v>
      </c>
      <c r="AI329" s="22" t="s">
        <v>283</v>
      </c>
      <c r="AJ329" s="195" t="s">
        <v>6</v>
      </c>
      <c r="AK329" s="195" t="s">
        <v>6</v>
      </c>
      <c r="AL329" s="195" t="s">
        <v>6</v>
      </c>
      <c r="AM329" s="195" t="s">
        <v>6</v>
      </c>
      <c r="AN329" s="195" t="s">
        <v>6</v>
      </c>
      <c r="AO329" s="195" t="s">
        <v>6</v>
      </c>
      <c r="AP329" s="195" t="s">
        <v>6</v>
      </c>
      <c r="AQ329" s="10"/>
      <c r="AR329" s="195" t="s">
        <v>6</v>
      </c>
      <c r="AT329" s="22" t="s">
        <v>283</v>
      </c>
      <c r="AU329" s="197" t="s">
        <v>31</v>
      </c>
      <c r="AV329" s="197" t="s">
        <v>31</v>
      </c>
      <c r="AW329" s="197" t="s">
        <v>31</v>
      </c>
      <c r="AX329" s="197" t="s">
        <v>31</v>
      </c>
      <c r="AY329" s="197" t="s">
        <v>31</v>
      </c>
      <c r="AZ329" s="197" t="s">
        <v>31</v>
      </c>
      <c r="BA329" s="197" t="s">
        <v>31</v>
      </c>
      <c r="BB329" s="10"/>
      <c r="BC329" s="197" t="s">
        <v>31</v>
      </c>
      <c r="BE329" s="22" t="s">
        <v>283</v>
      </c>
      <c r="BF329" s="155" t="s">
        <v>134</v>
      </c>
      <c r="BG329" s="155" t="s">
        <v>134</v>
      </c>
      <c r="BH329" s="155" t="s">
        <v>134</v>
      </c>
      <c r="BI329" s="155" t="s">
        <v>134</v>
      </c>
      <c r="BJ329" s="155" t="s">
        <v>134</v>
      </c>
      <c r="BK329" s="155" t="s">
        <v>134</v>
      </c>
      <c r="BL329" s="155" t="s">
        <v>134</v>
      </c>
      <c r="BM329" s="10"/>
      <c r="BN329" s="155" t="s">
        <v>134</v>
      </c>
      <c r="BP329" s="22" t="s">
        <v>283</v>
      </c>
      <c r="BQ329" s="150" t="s">
        <v>4</v>
      </c>
      <c r="BR329" s="150" t="s">
        <v>4</v>
      </c>
      <c r="BS329" s="150" t="s">
        <v>4</v>
      </c>
      <c r="BT329" s="150" t="s">
        <v>4</v>
      </c>
      <c r="BU329" s="150" t="s">
        <v>4</v>
      </c>
      <c r="BV329" s="150" t="s">
        <v>4</v>
      </c>
      <c r="BW329" s="150" t="s">
        <v>4</v>
      </c>
      <c r="BX329" s="10"/>
      <c r="BY329" s="150" t="s">
        <v>4</v>
      </c>
      <c r="CA329" s="22" t="s">
        <v>283</v>
      </c>
      <c r="CB329" s="177" t="s">
        <v>3</v>
      </c>
      <c r="CC329" s="177" t="s">
        <v>3</v>
      </c>
      <c r="CD329" s="177" t="s">
        <v>3</v>
      </c>
      <c r="CE329" s="177" t="s">
        <v>3</v>
      </c>
      <c r="CF329" s="177" t="s">
        <v>3</v>
      </c>
      <c r="CG329" s="177" t="s">
        <v>3</v>
      </c>
      <c r="CH329" s="177" t="s">
        <v>3</v>
      </c>
      <c r="CI329" s="10"/>
      <c r="CJ329" s="177" t="s">
        <v>3</v>
      </c>
      <c r="CM329" t="s">
        <v>0</v>
      </c>
    </row>
    <row r="330" spans="1:94" ht="15.75" thickBot="1" x14ac:dyDescent="0.3">
      <c r="B330" s="8" t="s">
        <v>0</v>
      </c>
      <c r="C330" s="143">
        <v>30</v>
      </c>
      <c r="D330" s="143">
        <v>24</v>
      </c>
      <c r="E330" s="143">
        <v>29</v>
      </c>
      <c r="F330" s="143">
        <v>22</v>
      </c>
      <c r="G330" s="143">
        <v>19</v>
      </c>
      <c r="H330" s="143">
        <v>29</v>
      </c>
      <c r="I330" s="143">
        <v>13</v>
      </c>
      <c r="J330" s="12">
        <v>179</v>
      </c>
      <c r="K330" s="237">
        <v>166</v>
      </c>
      <c r="L330" t="s">
        <v>0</v>
      </c>
      <c r="M330" s="11"/>
      <c r="N330" s="231">
        <v>30</v>
      </c>
      <c r="O330" s="231">
        <v>7</v>
      </c>
      <c r="P330" s="143">
        <v>3</v>
      </c>
      <c r="Q330" s="231">
        <v>7</v>
      </c>
      <c r="R330" s="143">
        <v>3</v>
      </c>
      <c r="S330" s="143">
        <v>32</v>
      </c>
      <c r="T330" s="231">
        <v>28</v>
      </c>
      <c r="U330" s="12">
        <v>-257</v>
      </c>
      <c r="V330" s="231">
        <v>34</v>
      </c>
      <c r="W330" t="s">
        <v>0</v>
      </c>
      <c r="X330" s="11"/>
      <c r="Y330" s="231">
        <v>24</v>
      </c>
      <c r="Z330" s="143">
        <v>7</v>
      </c>
      <c r="AA330" s="143">
        <v>14</v>
      </c>
      <c r="AB330" s="143">
        <v>2</v>
      </c>
      <c r="AC330" s="143">
        <v>17</v>
      </c>
      <c r="AD330" s="143">
        <v>52</v>
      </c>
      <c r="AE330" s="231">
        <v>17</v>
      </c>
      <c r="AF330" s="12">
        <v>-439</v>
      </c>
      <c r="AG330" s="143">
        <v>51</v>
      </c>
      <c r="AH330" t="s">
        <v>0</v>
      </c>
      <c r="AI330" s="11"/>
      <c r="AJ330" s="231">
        <v>29</v>
      </c>
      <c r="AK330" s="231">
        <v>3</v>
      </c>
      <c r="AL330" s="231">
        <v>14</v>
      </c>
      <c r="AM330" s="231">
        <v>11</v>
      </c>
      <c r="AN330" s="231">
        <v>1</v>
      </c>
      <c r="AO330" s="143">
        <v>8</v>
      </c>
      <c r="AP330" s="231">
        <v>16</v>
      </c>
      <c r="AQ330" s="12">
        <v>-427</v>
      </c>
      <c r="AR330" s="231">
        <v>66</v>
      </c>
      <c r="AS330" t="s">
        <v>0</v>
      </c>
      <c r="AT330" s="11"/>
      <c r="AU330" s="231">
        <v>22</v>
      </c>
      <c r="AV330" s="143">
        <v>7</v>
      </c>
      <c r="AW330" s="231">
        <v>2</v>
      </c>
      <c r="AX330" s="143">
        <v>11</v>
      </c>
      <c r="AY330" s="143">
        <v>5</v>
      </c>
      <c r="AZ330" s="143">
        <v>16</v>
      </c>
      <c r="BA330" s="231">
        <v>10</v>
      </c>
      <c r="BB330" s="12">
        <v>-166</v>
      </c>
      <c r="BC330" s="143">
        <v>5</v>
      </c>
      <c r="BE330" s="11"/>
      <c r="BF330" s="231">
        <v>19</v>
      </c>
      <c r="BG330" s="231">
        <v>3</v>
      </c>
      <c r="BH330" s="231">
        <v>17</v>
      </c>
      <c r="BI330" s="143">
        <v>1</v>
      </c>
      <c r="BJ330" s="231">
        <v>5</v>
      </c>
      <c r="BK330" s="143">
        <v>17</v>
      </c>
      <c r="BL330" s="231">
        <v>18</v>
      </c>
      <c r="BM330" s="12">
        <v>316</v>
      </c>
      <c r="BN330" s="231">
        <v>44</v>
      </c>
      <c r="BO330" t="s">
        <v>0</v>
      </c>
      <c r="BP330" s="11"/>
      <c r="BQ330" s="231">
        <v>29</v>
      </c>
      <c r="BR330" s="231">
        <v>32</v>
      </c>
      <c r="BS330" s="231">
        <v>52</v>
      </c>
      <c r="BT330" s="231">
        <v>8</v>
      </c>
      <c r="BU330" s="231">
        <v>16</v>
      </c>
      <c r="BV330" s="231">
        <v>17</v>
      </c>
      <c r="BW330" s="231">
        <v>31</v>
      </c>
      <c r="BX330" s="12">
        <v>394</v>
      </c>
      <c r="BY330" s="231">
        <v>185</v>
      </c>
      <c r="CA330" s="11"/>
      <c r="CB330" s="231">
        <v>13</v>
      </c>
      <c r="CC330" s="143">
        <v>28</v>
      </c>
      <c r="CD330" s="143">
        <v>17</v>
      </c>
      <c r="CE330" s="143">
        <v>16</v>
      </c>
      <c r="CF330" s="143">
        <v>18</v>
      </c>
      <c r="CG330" s="143">
        <v>31</v>
      </c>
      <c r="CH330" s="143">
        <v>10</v>
      </c>
      <c r="CI330" s="12">
        <v>400</v>
      </c>
      <c r="CJ330" s="143">
        <v>107</v>
      </c>
      <c r="CM330" t="s">
        <v>0</v>
      </c>
    </row>
    <row r="331" spans="1:94" ht="15.75" thickBot="1" x14ac:dyDescent="0.3">
      <c r="CM331" t="s">
        <v>0</v>
      </c>
    </row>
    <row r="332" spans="1:94" ht="15.75" thickBot="1" x14ac:dyDescent="0.3">
      <c r="A332" t="s">
        <v>0</v>
      </c>
      <c r="C332" t="s">
        <v>0</v>
      </c>
      <c r="D332" t="s">
        <v>0</v>
      </c>
      <c r="E332" t="s">
        <v>0</v>
      </c>
      <c r="F332" t="s">
        <v>0</v>
      </c>
      <c r="G332" s="21" t="s">
        <v>9</v>
      </c>
      <c r="J332" t="s">
        <v>0</v>
      </c>
      <c r="O332" t="s">
        <v>0</v>
      </c>
      <c r="P332" t="s">
        <v>0</v>
      </c>
      <c r="R332" s="27" t="s">
        <v>8</v>
      </c>
      <c r="U332" t="s">
        <v>0</v>
      </c>
      <c r="W332" t="s">
        <v>0</v>
      </c>
      <c r="Z332" t="s">
        <v>0</v>
      </c>
      <c r="AB332" t="s">
        <v>0</v>
      </c>
      <c r="AC332" s="19" t="s">
        <v>7</v>
      </c>
      <c r="AF332" t="s">
        <v>0</v>
      </c>
      <c r="AL332" t="s">
        <v>0</v>
      </c>
      <c r="AN332" s="18" t="s">
        <v>6</v>
      </c>
      <c r="AQ332" t="s">
        <v>0</v>
      </c>
      <c r="AS332" t="s">
        <v>0</v>
      </c>
      <c r="AX332" t="s">
        <v>0</v>
      </c>
      <c r="AY332" s="199" t="s">
        <v>31</v>
      </c>
      <c r="BB332" t="s">
        <v>0</v>
      </c>
      <c r="BI332" t="s">
        <v>0</v>
      </c>
      <c r="BJ332" s="17" t="s">
        <v>5</v>
      </c>
      <c r="BM332" t="s">
        <v>0</v>
      </c>
      <c r="BP332" t="s">
        <v>0</v>
      </c>
      <c r="BR332" t="s">
        <v>0</v>
      </c>
      <c r="BU332" s="16" t="s">
        <v>4</v>
      </c>
      <c r="BV332" t="s">
        <v>0</v>
      </c>
      <c r="BX332" t="s">
        <v>0</v>
      </c>
      <c r="CA332" t="s">
        <v>0</v>
      </c>
      <c r="CF332" s="14" t="s">
        <v>3</v>
      </c>
      <c r="CG332" t="s">
        <v>0</v>
      </c>
      <c r="CH332" t="s">
        <v>0</v>
      </c>
      <c r="CI332" t="s">
        <v>0</v>
      </c>
      <c r="CK332" t="s">
        <v>0</v>
      </c>
      <c r="CM332" t="s">
        <v>0</v>
      </c>
    </row>
    <row r="333" spans="1:94" ht="16.5" thickBot="1" x14ac:dyDescent="0.3">
      <c r="A333" t="s">
        <v>0</v>
      </c>
      <c r="B333" s="134" t="s">
        <v>273</v>
      </c>
      <c r="C333" s="28" t="s">
        <v>0</v>
      </c>
      <c r="D333" s="28" t="s">
        <v>0</v>
      </c>
      <c r="E333" s="28" t="s">
        <v>0</v>
      </c>
      <c r="F333" s="28" t="s">
        <v>0</v>
      </c>
      <c r="G333" s="28"/>
      <c r="H333" s="28"/>
      <c r="I333" s="28" t="s">
        <v>0</v>
      </c>
      <c r="J333" s="28"/>
      <c r="K333" s="22" t="s">
        <v>15</v>
      </c>
      <c r="M333" s="134" t="s">
        <v>273</v>
      </c>
      <c r="N333" s="28" t="s">
        <v>0</v>
      </c>
      <c r="O333" s="28" t="s">
        <v>0</v>
      </c>
      <c r="P333" s="28" t="s">
        <v>0</v>
      </c>
      <c r="Q333" s="28" t="s">
        <v>0</v>
      </c>
      <c r="R333" s="28"/>
      <c r="S333" s="28"/>
      <c r="T333" s="28" t="s">
        <v>0</v>
      </c>
      <c r="U333" s="28"/>
      <c r="V333" s="22" t="s">
        <v>15</v>
      </c>
      <c r="X333" s="134" t="s">
        <v>273</v>
      </c>
      <c r="Y333" s="28" t="s">
        <v>0</v>
      </c>
      <c r="Z333" s="28" t="s">
        <v>0</v>
      </c>
      <c r="AA333" s="28" t="s">
        <v>0</v>
      </c>
      <c r="AB333" s="28" t="s">
        <v>0</v>
      </c>
      <c r="AC333" s="28"/>
      <c r="AD333" s="28"/>
      <c r="AE333" s="28" t="s">
        <v>0</v>
      </c>
      <c r="AF333" s="28"/>
      <c r="AG333" s="22" t="s">
        <v>15</v>
      </c>
      <c r="AH333" t="s">
        <v>0</v>
      </c>
      <c r="AI333" s="134" t="s">
        <v>273</v>
      </c>
      <c r="AJ333" s="28" t="s">
        <v>0</v>
      </c>
      <c r="AK333" s="28" t="s">
        <v>0</v>
      </c>
      <c r="AL333" s="28" t="s">
        <v>0</v>
      </c>
      <c r="AM333" s="28" t="s">
        <v>0</v>
      </c>
      <c r="AN333" s="28"/>
      <c r="AO333" s="28"/>
      <c r="AP333" s="28" t="s">
        <v>0</v>
      </c>
      <c r="AQ333" s="28"/>
      <c r="AR333" s="22" t="s">
        <v>15</v>
      </c>
      <c r="AT333" s="134" t="s">
        <v>273</v>
      </c>
      <c r="AU333" s="28" t="s">
        <v>0</v>
      </c>
      <c r="AV333" s="28" t="s">
        <v>0</v>
      </c>
      <c r="AW333" s="28" t="s">
        <v>0</v>
      </c>
      <c r="AX333" s="28" t="s">
        <v>0</v>
      </c>
      <c r="AY333" s="28"/>
      <c r="AZ333" s="28"/>
      <c r="BA333" s="28" t="s">
        <v>0</v>
      </c>
      <c r="BB333" s="28"/>
      <c r="BC333" s="22" t="s">
        <v>15</v>
      </c>
      <c r="BE333" s="134" t="s">
        <v>273</v>
      </c>
      <c r="BF333" s="28" t="s">
        <v>0</v>
      </c>
      <c r="BG333" s="28" t="s">
        <v>0</v>
      </c>
      <c r="BH333" s="28" t="s">
        <v>0</v>
      </c>
      <c r="BI333" s="28" t="s">
        <v>0</v>
      </c>
      <c r="BJ333" s="28"/>
      <c r="BK333" s="28"/>
      <c r="BL333" s="28" t="s">
        <v>0</v>
      </c>
      <c r="BM333" s="28"/>
      <c r="BN333" s="22" t="s">
        <v>15</v>
      </c>
      <c r="BO333" t="s">
        <v>0</v>
      </c>
      <c r="BP333" s="134" t="s">
        <v>273</v>
      </c>
      <c r="BQ333" s="28" t="s">
        <v>0</v>
      </c>
      <c r="BR333" s="28" t="s">
        <v>0</v>
      </c>
      <c r="BS333" s="28" t="s">
        <v>0</v>
      </c>
      <c r="BT333" s="28" t="s">
        <v>0</v>
      </c>
      <c r="BU333" s="28"/>
      <c r="BV333" s="28"/>
      <c r="BW333" s="28" t="s">
        <v>0</v>
      </c>
      <c r="BX333" s="28"/>
      <c r="BY333" s="22" t="s">
        <v>15</v>
      </c>
      <c r="CA333" s="134" t="s">
        <v>273</v>
      </c>
      <c r="CB333" s="28" t="s">
        <v>0</v>
      </c>
      <c r="CC333" s="28" t="s">
        <v>0</v>
      </c>
      <c r="CD333" s="28" t="s">
        <v>0</v>
      </c>
      <c r="CE333" s="28" t="s">
        <v>0</v>
      </c>
      <c r="CF333" s="28"/>
      <c r="CG333" s="28" t="s">
        <v>0</v>
      </c>
      <c r="CH333" s="28" t="s">
        <v>0</v>
      </c>
      <c r="CI333" s="28"/>
      <c r="CJ333" s="22" t="s">
        <v>15</v>
      </c>
      <c r="CM333" t="s">
        <v>0</v>
      </c>
    </row>
    <row r="334" spans="1:94" ht="15.75" thickBot="1" x14ac:dyDescent="0.3">
      <c r="B334" s="11"/>
      <c r="C334" s="27" t="s">
        <v>8</v>
      </c>
      <c r="D334" s="19" t="s">
        <v>7</v>
      </c>
      <c r="E334" s="18" t="s">
        <v>6</v>
      </c>
      <c r="F334" s="199" t="s">
        <v>31</v>
      </c>
      <c r="G334" s="17" t="s">
        <v>5</v>
      </c>
      <c r="H334" s="16" t="s">
        <v>4</v>
      </c>
      <c r="I334" s="14" t="s">
        <v>3</v>
      </c>
      <c r="J334" s="10"/>
      <c r="K334" s="228" t="s">
        <v>151</v>
      </c>
      <c r="M334" s="11"/>
      <c r="N334" s="21" t="s">
        <v>9</v>
      </c>
      <c r="O334" s="19" t="s">
        <v>7</v>
      </c>
      <c r="P334" s="18" t="s">
        <v>6</v>
      </c>
      <c r="Q334" s="199" t="s">
        <v>31</v>
      </c>
      <c r="R334" s="17" t="s">
        <v>5</v>
      </c>
      <c r="S334" s="16" t="s">
        <v>4</v>
      </c>
      <c r="T334" s="14" t="s">
        <v>3</v>
      </c>
      <c r="U334" s="10"/>
      <c r="V334" s="228" t="s">
        <v>145</v>
      </c>
      <c r="X334" s="11"/>
      <c r="Y334" s="21" t="s">
        <v>9</v>
      </c>
      <c r="Z334" s="27" t="s">
        <v>8</v>
      </c>
      <c r="AA334" s="18" t="s">
        <v>6</v>
      </c>
      <c r="AB334" s="199" t="s">
        <v>31</v>
      </c>
      <c r="AC334" s="17" t="s">
        <v>5</v>
      </c>
      <c r="AD334" s="16" t="s">
        <v>4</v>
      </c>
      <c r="AE334" s="14" t="s">
        <v>3</v>
      </c>
      <c r="AF334" s="10"/>
      <c r="AG334" s="228" t="s">
        <v>148</v>
      </c>
      <c r="AI334" s="11"/>
      <c r="AJ334" s="21" t="s">
        <v>9</v>
      </c>
      <c r="AK334" s="27" t="s">
        <v>8</v>
      </c>
      <c r="AL334" s="19" t="s">
        <v>7</v>
      </c>
      <c r="AM334" s="199" t="s">
        <v>31</v>
      </c>
      <c r="AN334" s="17" t="s">
        <v>5</v>
      </c>
      <c r="AO334" s="16" t="s">
        <v>4</v>
      </c>
      <c r="AP334" s="14" t="s">
        <v>3</v>
      </c>
      <c r="AQ334" s="10"/>
      <c r="AR334" s="228" t="s">
        <v>149</v>
      </c>
      <c r="AT334" s="11"/>
      <c r="AU334" s="21" t="s">
        <v>9</v>
      </c>
      <c r="AV334" s="27" t="s">
        <v>8</v>
      </c>
      <c r="AW334" s="19" t="s">
        <v>7</v>
      </c>
      <c r="AX334" s="18" t="s">
        <v>6</v>
      </c>
      <c r="AY334" s="17" t="s">
        <v>5</v>
      </c>
      <c r="AZ334" s="16" t="s">
        <v>4</v>
      </c>
      <c r="BA334" s="14" t="s">
        <v>3</v>
      </c>
      <c r="BB334" s="10"/>
      <c r="BC334" s="228" t="s">
        <v>144</v>
      </c>
      <c r="BE334" s="11"/>
      <c r="BF334" s="21" t="s">
        <v>9</v>
      </c>
      <c r="BG334" s="27" t="s">
        <v>8</v>
      </c>
      <c r="BH334" s="19" t="s">
        <v>7</v>
      </c>
      <c r="BI334" s="18" t="s">
        <v>6</v>
      </c>
      <c r="BJ334" s="199" t="s">
        <v>31</v>
      </c>
      <c r="BK334" s="16" t="s">
        <v>4</v>
      </c>
      <c r="BL334" s="14" t="s">
        <v>3</v>
      </c>
      <c r="BM334" s="10"/>
      <c r="BN334" s="228" t="s">
        <v>148</v>
      </c>
      <c r="BP334" s="11"/>
      <c r="BQ334" s="21" t="s">
        <v>9</v>
      </c>
      <c r="BR334" s="27" t="s">
        <v>8</v>
      </c>
      <c r="BS334" s="19" t="s">
        <v>7</v>
      </c>
      <c r="BT334" s="18" t="s">
        <v>6</v>
      </c>
      <c r="BU334" s="199" t="s">
        <v>31</v>
      </c>
      <c r="BV334" s="17" t="s">
        <v>5</v>
      </c>
      <c r="BW334" s="14" t="s">
        <v>3</v>
      </c>
      <c r="BX334" s="10"/>
      <c r="BY334" s="228" t="s">
        <v>151</v>
      </c>
      <c r="CA334" s="11"/>
      <c r="CB334" s="21" t="s">
        <v>9</v>
      </c>
      <c r="CC334" s="27" t="s">
        <v>8</v>
      </c>
      <c r="CD334" s="19" t="s">
        <v>7</v>
      </c>
      <c r="CE334" s="18" t="s">
        <v>6</v>
      </c>
      <c r="CF334" s="17" t="s">
        <v>5</v>
      </c>
      <c r="CG334" s="16" t="s">
        <v>4</v>
      </c>
      <c r="CH334" s="199" t="s">
        <v>31</v>
      </c>
      <c r="CI334" s="10"/>
      <c r="CJ334" s="228" t="s">
        <v>142</v>
      </c>
      <c r="CM334" t="s">
        <v>0</v>
      </c>
    </row>
    <row r="335" spans="1:94" ht="15.75" thickBot="1" x14ac:dyDescent="0.3">
      <c r="B335" s="22" t="s">
        <v>285</v>
      </c>
      <c r="C335" s="146" t="s">
        <v>9</v>
      </c>
      <c r="D335" s="146" t="s">
        <v>9</v>
      </c>
      <c r="E335" s="146" t="s">
        <v>9</v>
      </c>
      <c r="F335" s="146" t="s">
        <v>9</v>
      </c>
      <c r="G335" s="146" t="s">
        <v>9</v>
      </c>
      <c r="H335" s="146" t="s">
        <v>9</v>
      </c>
      <c r="I335" s="146" t="s">
        <v>9</v>
      </c>
      <c r="J335" s="10"/>
      <c r="K335" s="234" t="s">
        <v>9</v>
      </c>
      <c r="M335" s="22" t="s">
        <v>285</v>
      </c>
      <c r="N335" s="145" t="s">
        <v>8</v>
      </c>
      <c r="O335" s="145" t="s">
        <v>8</v>
      </c>
      <c r="P335" s="145" t="s">
        <v>8</v>
      </c>
      <c r="Q335" s="145" t="s">
        <v>8</v>
      </c>
      <c r="R335" s="145" t="s">
        <v>8</v>
      </c>
      <c r="S335" s="145" t="s">
        <v>8</v>
      </c>
      <c r="T335" s="145" t="s">
        <v>8</v>
      </c>
      <c r="U335" s="10"/>
      <c r="V335" s="145" t="s">
        <v>8</v>
      </c>
      <c r="X335" s="22" t="s">
        <v>285</v>
      </c>
      <c r="Y335" s="149" t="s">
        <v>7</v>
      </c>
      <c r="Z335" s="149" t="s">
        <v>7</v>
      </c>
      <c r="AA335" s="149" t="s">
        <v>7</v>
      </c>
      <c r="AB335" s="149" t="s">
        <v>7</v>
      </c>
      <c r="AC335" s="149" t="s">
        <v>7</v>
      </c>
      <c r="AD335" s="149" t="s">
        <v>7</v>
      </c>
      <c r="AE335" s="144" t="s">
        <v>7</v>
      </c>
      <c r="AF335" s="10"/>
      <c r="AG335" s="144" t="s">
        <v>7</v>
      </c>
      <c r="AI335" s="22" t="s">
        <v>285</v>
      </c>
      <c r="AJ335" s="195" t="s">
        <v>6</v>
      </c>
      <c r="AK335" s="195" t="s">
        <v>6</v>
      </c>
      <c r="AL335" s="195" t="s">
        <v>6</v>
      </c>
      <c r="AM335" s="195" t="s">
        <v>6</v>
      </c>
      <c r="AN335" s="195" t="s">
        <v>6</v>
      </c>
      <c r="AO335" s="195" t="s">
        <v>6</v>
      </c>
      <c r="AP335" s="195" t="s">
        <v>6</v>
      </c>
      <c r="AQ335" s="10"/>
      <c r="AR335" s="195" t="s">
        <v>6</v>
      </c>
      <c r="AT335" s="22" t="s">
        <v>285</v>
      </c>
      <c r="AU335" s="197" t="s">
        <v>31</v>
      </c>
      <c r="AV335" s="197" t="s">
        <v>31</v>
      </c>
      <c r="AW335" s="197" t="s">
        <v>31</v>
      </c>
      <c r="AX335" s="197" t="s">
        <v>31</v>
      </c>
      <c r="AY335" s="197" t="s">
        <v>31</v>
      </c>
      <c r="AZ335" s="197" t="s">
        <v>31</v>
      </c>
      <c r="BA335" s="197" t="s">
        <v>31</v>
      </c>
      <c r="BB335" s="10"/>
      <c r="BC335" s="197" t="s">
        <v>31</v>
      </c>
      <c r="BE335" s="22" t="s">
        <v>285</v>
      </c>
      <c r="BF335" s="155" t="s">
        <v>134</v>
      </c>
      <c r="BG335" s="155" t="s">
        <v>134</v>
      </c>
      <c r="BH335" s="155" t="s">
        <v>134</v>
      </c>
      <c r="BI335" s="155" t="s">
        <v>134</v>
      </c>
      <c r="BJ335" s="155" t="s">
        <v>134</v>
      </c>
      <c r="BK335" s="155" t="s">
        <v>134</v>
      </c>
      <c r="BL335" s="155" t="s">
        <v>134</v>
      </c>
      <c r="BM335" s="10"/>
      <c r="BN335" s="155" t="s">
        <v>134</v>
      </c>
      <c r="BP335" s="22" t="s">
        <v>285</v>
      </c>
      <c r="BQ335" s="150" t="s">
        <v>4</v>
      </c>
      <c r="BR335" s="150" t="s">
        <v>4</v>
      </c>
      <c r="BS335" s="150" t="s">
        <v>4</v>
      </c>
      <c r="BT335" s="150" t="s">
        <v>4</v>
      </c>
      <c r="BU335" s="150" t="s">
        <v>4</v>
      </c>
      <c r="BV335" s="150" t="s">
        <v>4</v>
      </c>
      <c r="BW335" s="150" t="s">
        <v>4</v>
      </c>
      <c r="BX335" s="10"/>
      <c r="BY335" s="150" t="s">
        <v>4</v>
      </c>
      <c r="CA335" s="22" t="s">
        <v>285</v>
      </c>
      <c r="CB335" s="177" t="s">
        <v>3</v>
      </c>
      <c r="CC335" s="177" t="s">
        <v>3</v>
      </c>
      <c r="CD335" s="177" t="s">
        <v>3</v>
      </c>
      <c r="CE335" s="177" t="s">
        <v>3</v>
      </c>
      <c r="CF335" s="177" t="s">
        <v>3</v>
      </c>
      <c r="CG335" s="177" t="s">
        <v>3</v>
      </c>
      <c r="CH335" s="177" t="s">
        <v>3</v>
      </c>
      <c r="CI335" s="10"/>
      <c r="CJ335" s="177" t="s">
        <v>3</v>
      </c>
      <c r="CM335" t="s">
        <v>0</v>
      </c>
    </row>
    <row r="336" spans="1:94" ht="15.75" thickBot="1" x14ac:dyDescent="0.3">
      <c r="B336" s="11" t="s">
        <v>0</v>
      </c>
      <c r="C336" s="143">
        <v>29</v>
      </c>
      <c r="D336" s="143">
        <v>17</v>
      </c>
      <c r="E336" s="143">
        <v>25</v>
      </c>
      <c r="F336" s="143">
        <v>21</v>
      </c>
      <c r="G336" s="143">
        <v>17</v>
      </c>
      <c r="H336" s="143">
        <v>24</v>
      </c>
      <c r="I336" s="143">
        <v>4</v>
      </c>
      <c r="J336" s="12">
        <v>-270</v>
      </c>
      <c r="K336" s="237">
        <v>137</v>
      </c>
      <c r="L336" t="s">
        <v>0</v>
      </c>
      <c r="M336" s="11"/>
      <c r="N336" s="231">
        <v>29</v>
      </c>
      <c r="O336" s="231">
        <v>10</v>
      </c>
      <c r="P336" s="143">
        <v>2</v>
      </c>
      <c r="Q336" s="231">
        <v>7</v>
      </c>
      <c r="R336" s="143">
        <v>0</v>
      </c>
      <c r="S336" s="143">
        <v>22</v>
      </c>
      <c r="T336" s="231">
        <v>34</v>
      </c>
      <c r="U336" s="12">
        <v>257</v>
      </c>
      <c r="V336" s="231">
        <v>56</v>
      </c>
      <c r="W336" t="s">
        <v>0</v>
      </c>
      <c r="X336" s="11"/>
      <c r="Y336" s="231">
        <v>17</v>
      </c>
      <c r="Z336" s="143">
        <v>10</v>
      </c>
      <c r="AA336" s="143">
        <v>15</v>
      </c>
      <c r="AB336" s="143">
        <v>8</v>
      </c>
      <c r="AC336" s="143">
        <v>21</v>
      </c>
      <c r="AD336" s="143">
        <v>48</v>
      </c>
      <c r="AE336" s="231">
        <v>19</v>
      </c>
      <c r="AF336" s="12">
        <v>175</v>
      </c>
      <c r="AG336" s="143">
        <v>66</v>
      </c>
      <c r="AH336" t="s">
        <v>0</v>
      </c>
      <c r="AI336" s="11"/>
      <c r="AJ336" s="231">
        <v>25</v>
      </c>
      <c r="AK336" s="231">
        <v>2</v>
      </c>
      <c r="AL336" s="231">
        <v>15</v>
      </c>
      <c r="AM336" s="231">
        <v>8</v>
      </c>
      <c r="AN336" s="231">
        <v>1</v>
      </c>
      <c r="AO336" s="143">
        <v>7</v>
      </c>
      <c r="AP336" s="231">
        <v>17</v>
      </c>
      <c r="AQ336" s="12">
        <v>-16</v>
      </c>
      <c r="AR336" s="231">
        <v>61</v>
      </c>
      <c r="AS336" t="s">
        <v>0</v>
      </c>
      <c r="AT336" s="11"/>
      <c r="AU336" s="231">
        <v>21</v>
      </c>
      <c r="AV336" s="143">
        <v>7</v>
      </c>
      <c r="AW336" s="231">
        <v>8</v>
      </c>
      <c r="AX336" s="143">
        <v>8</v>
      </c>
      <c r="AY336" s="143">
        <v>3</v>
      </c>
      <c r="AZ336" s="143">
        <v>12</v>
      </c>
      <c r="BA336" s="231">
        <v>13</v>
      </c>
      <c r="BB336" s="12">
        <v>-228</v>
      </c>
      <c r="BC336" s="231">
        <v>12</v>
      </c>
      <c r="BE336" s="11"/>
      <c r="BF336" s="231">
        <v>17</v>
      </c>
      <c r="BG336" s="231">
        <v>0</v>
      </c>
      <c r="BH336" s="231">
        <v>21</v>
      </c>
      <c r="BI336" s="143">
        <v>1</v>
      </c>
      <c r="BJ336" s="231">
        <v>3</v>
      </c>
      <c r="BK336" s="143">
        <v>13</v>
      </c>
      <c r="BL336" s="231">
        <v>21</v>
      </c>
      <c r="BM336" s="12">
        <v>299</v>
      </c>
      <c r="BN336" s="231">
        <v>48</v>
      </c>
      <c r="BO336" t="s">
        <v>0</v>
      </c>
      <c r="BP336" s="11"/>
      <c r="BQ336" s="231">
        <v>24</v>
      </c>
      <c r="BR336" s="231">
        <v>22</v>
      </c>
      <c r="BS336" s="231">
        <v>48</v>
      </c>
      <c r="BT336" s="231">
        <v>7</v>
      </c>
      <c r="BU336" s="231">
        <v>12</v>
      </c>
      <c r="BV336" s="231">
        <v>13</v>
      </c>
      <c r="BW336" s="231">
        <v>30</v>
      </c>
      <c r="BX336" s="12">
        <v>11</v>
      </c>
      <c r="BY336" s="231">
        <v>156</v>
      </c>
      <c r="CA336" s="11"/>
      <c r="CB336" s="231">
        <v>4</v>
      </c>
      <c r="CC336" s="143">
        <v>34</v>
      </c>
      <c r="CD336" s="143">
        <v>19</v>
      </c>
      <c r="CE336" s="143">
        <v>17</v>
      </c>
      <c r="CF336" s="143">
        <v>21</v>
      </c>
      <c r="CG336" s="143">
        <v>30</v>
      </c>
      <c r="CH336" s="143">
        <v>13</v>
      </c>
      <c r="CI336" s="12">
        <v>-228</v>
      </c>
      <c r="CJ336" s="143">
        <v>130</v>
      </c>
      <c r="CM336" t="s">
        <v>0</v>
      </c>
    </row>
    <row r="337" spans="2:94" ht="15.75" thickBot="1" x14ac:dyDescent="0.3">
      <c r="B337" s="11"/>
      <c r="C337" s="10"/>
      <c r="D337" s="10"/>
      <c r="E337" s="10"/>
      <c r="F337" s="10"/>
      <c r="G337" s="10"/>
      <c r="H337" s="10"/>
      <c r="I337" s="10"/>
      <c r="J337" s="10" t="s">
        <v>0</v>
      </c>
      <c r="K337" s="9"/>
      <c r="M337" s="11"/>
      <c r="N337" s="10"/>
      <c r="O337" s="10"/>
      <c r="P337" s="10"/>
      <c r="Q337" s="10" t="s">
        <v>0</v>
      </c>
      <c r="R337" s="10"/>
      <c r="S337" s="10"/>
      <c r="T337" s="10"/>
      <c r="U337" s="10" t="s">
        <v>0</v>
      </c>
      <c r="V337" s="9"/>
      <c r="X337" s="11"/>
      <c r="Y337" s="10"/>
      <c r="Z337" s="10"/>
      <c r="AA337" s="10"/>
      <c r="AB337" s="10"/>
      <c r="AC337" s="10"/>
      <c r="AD337" s="10"/>
      <c r="AE337" s="10"/>
      <c r="AF337" s="10" t="s">
        <v>0</v>
      </c>
      <c r="AG337" s="9"/>
      <c r="AI337" s="11"/>
      <c r="AJ337" s="10"/>
      <c r="AK337" s="10"/>
      <c r="AL337" s="10"/>
      <c r="AM337" s="10"/>
      <c r="AN337" s="10"/>
      <c r="AO337" s="10"/>
      <c r="AP337" s="10"/>
      <c r="AQ337" s="10" t="s">
        <v>0</v>
      </c>
      <c r="AR337" s="9"/>
      <c r="AT337" s="11"/>
      <c r="AU337" s="10"/>
      <c r="AV337" s="10"/>
      <c r="AW337" s="10"/>
      <c r="AX337" s="10"/>
      <c r="AY337" s="10"/>
      <c r="AZ337" s="10"/>
      <c r="BA337" s="10"/>
      <c r="BB337" s="10" t="s">
        <v>0</v>
      </c>
      <c r="BC337" s="9"/>
      <c r="BE337" s="11"/>
      <c r="BF337" s="10"/>
      <c r="BG337" s="10"/>
      <c r="BH337" s="10"/>
      <c r="BI337" s="10"/>
      <c r="BJ337" s="10"/>
      <c r="BK337" s="10"/>
      <c r="BL337" s="10"/>
      <c r="BM337" s="10" t="s">
        <v>0</v>
      </c>
      <c r="BN337" s="9"/>
      <c r="BP337" s="11"/>
      <c r="BQ337" s="10"/>
      <c r="BR337" s="10"/>
      <c r="BS337" s="10"/>
      <c r="BT337" s="10"/>
      <c r="BU337" s="10"/>
      <c r="BV337" s="10"/>
      <c r="BW337" s="10"/>
      <c r="BX337" s="10" t="s">
        <v>0</v>
      </c>
      <c r="BY337" s="9"/>
      <c r="CA337" s="11"/>
      <c r="CB337" s="10" t="s">
        <v>0</v>
      </c>
      <c r="CC337" s="10"/>
      <c r="CD337" s="10"/>
      <c r="CE337" s="10"/>
      <c r="CF337" s="10"/>
      <c r="CG337" s="10"/>
      <c r="CH337" s="10"/>
      <c r="CI337" s="10" t="s">
        <v>0</v>
      </c>
      <c r="CJ337" s="9"/>
      <c r="CM337" t="s">
        <v>0</v>
      </c>
    </row>
    <row r="338" spans="2:94" ht="15.75" thickBot="1" x14ac:dyDescent="0.3">
      <c r="B338" s="11"/>
      <c r="C338" s="27" t="s">
        <v>8</v>
      </c>
      <c r="D338" s="19" t="s">
        <v>7</v>
      </c>
      <c r="E338" s="18" t="s">
        <v>6</v>
      </c>
      <c r="F338" s="199" t="s">
        <v>31</v>
      </c>
      <c r="G338" s="17" t="s">
        <v>5</v>
      </c>
      <c r="H338" s="16" t="s">
        <v>4</v>
      </c>
      <c r="I338" s="14" t="s">
        <v>3</v>
      </c>
      <c r="J338" s="10"/>
      <c r="K338" s="228" t="s">
        <v>151</v>
      </c>
      <c r="M338" s="11"/>
      <c r="N338" s="21" t="s">
        <v>9</v>
      </c>
      <c r="O338" s="19" t="s">
        <v>7</v>
      </c>
      <c r="P338" s="18" t="s">
        <v>6</v>
      </c>
      <c r="Q338" s="199" t="s">
        <v>31</v>
      </c>
      <c r="R338" s="17" t="s">
        <v>5</v>
      </c>
      <c r="S338" s="16" t="s">
        <v>4</v>
      </c>
      <c r="T338" s="14" t="s">
        <v>3</v>
      </c>
      <c r="U338" s="10"/>
      <c r="V338" s="228" t="s">
        <v>144</v>
      </c>
      <c r="X338" s="11"/>
      <c r="Y338" s="21" t="s">
        <v>9</v>
      </c>
      <c r="Z338" s="27" t="s">
        <v>8</v>
      </c>
      <c r="AA338" s="18" t="s">
        <v>6</v>
      </c>
      <c r="AB338" s="199" t="s">
        <v>31</v>
      </c>
      <c r="AC338" s="17" t="s">
        <v>5</v>
      </c>
      <c r="AD338" s="16" t="s">
        <v>4</v>
      </c>
      <c r="AE338" s="14" t="s">
        <v>3</v>
      </c>
      <c r="AF338" s="10"/>
      <c r="AG338" s="228" t="s">
        <v>148</v>
      </c>
      <c r="AI338" s="11"/>
      <c r="AJ338" s="21" t="s">
        <v>9</v>
      </c>
      <c r="AK338" s="27" t="s">
        <v>8</v>
      </c>
      <c r="AL338" s="19" t="s">
        <v>7</v>
      </c>
      <c r="AM338" s="199" t="s">
        <v>31</v>
      </c>
      <c r="AN338" s="17" t="s">
        <v>5</v>
      </c>
      <c r="AO338" s="16" t="s">
        <v>4</v>
      </c>
      <c r="AP338" s="14" t="s">
        <v>3</v>
      </c>
      <c r="AQ338" s="10"/>
      <c r="AR338" s="228" t="s">
        <v>142</v>
      </c>
      <c r="AT338" s="11"/>
      <c r="AU338" s="21" t="s">
        <v>9</v>
      </c>
      <c r="AV338" s="27" t="s">
        <v>8</v>
      </c>
      <c r="AW338" s="19" t="s">
        <v>7</v>
      </c>
      <c r="AX338" s="18" t="s">
        <v>6</v>
      </c>
      <c r="AY338" s="17" t="s">
        <v>5</v>
      </c>
      <c r="AZ338" s="16" t="s">
        <v>4</v>
      </c>
      <c r="BA338" s="14" t="s">
        <v>3</v>
      </c>
      <c r="BB338" s="10"/>
      <c r="BC338" s="228" t="s">
        <v>148</v>
      </c>
      <c r="BE338" s="11"/>
      <c r="BF338" s="21" t="s">
        <v>9</v>
      </c>
      <c r="BG338" s="27" t="s">
        <v>8</v>
      </c>
      <c r="BH338" s="19" t="s">
        <v>7</v>
      </c>
      <c r="BI338" s="18" t="s">
        <v>6</v>
      </c>
      <c r="BJ338" s="199" t="s">
        <v>31</v>
      </c>
      <c r="BK338" s="16" t="s">
        <v>4</v>
      </c>
      <c r="BL338" s="14" t="s">
        <v>3</v>
      </c>
      <c r="BM338" s="10"/>
      <c r="BN338" s="228" t="s">
        <v>145</v>
      </c>
      <c r="BP338" s="11"/>
      <c r="BQ338" s="21" t="s">
        <v>9</v>
      </c>
      <c r="BR338" s="27" t="s">
        <v>8</v>
      </c>
      <c r="BS338" s="19" t="s">
        <v>7</v>
      </c>
      <c r="BT338" s="18" t="s">
        <v>6</v>
      </c>
      <c r="BU338" s="199" t="s">
        <v>31</v>
      </c>
      <c r="BV338" s="17" t="s">
        <v>5</v>
      </c>
      <c r="BW338" s="14" t="s">
        <v>3</v>
      </c>
      <c r="BX338" s="10"/>
      <c r="BY338" s="228" t="s">
        <v>151</v>
      </c>
      <c r="CA338" s="11"/>
      <c r="CB338" s="21" t="s">
        <v>9</v>
      </c>
      <c r="CC338" s="27" t="s">
        <v>8</v>
      </c>
      <c r="CD338" s="19" t="s">
        <v>7</v>
      </c>
      <c r="CE338" s="18" t="s">
        <v>6</v>
      </c>
      <c r="CF338" s="17" t="s">
        <v>5</v>
      </c>
      <c r="CG338" s="16" t="s">
        <v>4</v>
      </c>
      <c r="CH338" s="199" t="s">
        <v>31</v>
      </c>
      <c r="CI338" s="10"/>
      <c r="CJ338" s="228" t="s">
        <v>142</v>
      </c>
      <c r="CM338" t="s">
        <v>0</v>
      </c>
    </row>
    <row r="339" spans="2:94" ht="15.75" thickBot="1" x14ac:dyDescent="0.3">
      <c r="B339" s="22" t="s">
        <v>286</v>
      </c>
      <c r="C339" s="146" t="s">
        <v>9</v>
      </c>
      <c r="D339" s="146" t="s">
        <v>9</v>
      </c>
      <c r="E339" s="146" t="s">
        <v>9</v>
      </c>
      <c r="F339" s="146" t="s">
        <v>9</v>
      </c>
      <c r="G339" s="146" t="s">
        <v>9</v>
      </c>
      <c r="H339" s="146" t="s">
        <v>9</v>
      </c>
      <c r="I339" s="146" t="s">
        <v>9</v>
      </c>
      <c r="J339" s="10"/>
      <c r="K339" s="234" t="s">
        <v>9</v>
      </c>
      <c r="M339" s="22" t="s">
        <v>286</v>
      </c>
      <c r="N339" s="145" t="s">
        <v>8</v>
      </c>
      <c r="O339" s="145" t="s">
        <v>8</v>
      </c>
      <c r="P339" s="145" t="s">
        <v>8</v>
      </c>
      <c r="Q339" s="145" t="s">
        <v>8</v>
      </c>
      <c r="R339" s="145" t="s">
        <v>8</v>
      </c>
      <c r="S339" s="145" t="s">
        <v>8</v>
      </c>
      <c r="T339" s="145" t="s">
        <v>8</v>
      </c>
      <c r="U339" s="10"/>
      <c r="V339" s="145" t="s">
        <v>8</v>
      </c>
      <c r="X339" s="22" t="s">
        <v>286</v>
      </c>
      <c r="Y339" s="149" t="s">
        <v>7</v>
      </c>
      <c r="Z339" s="149" t="s">
        <v>7</v>
      </c>
      <c r="AA339" s="149" t="s">
        <v>7</v>
      </c>
      <c r="AB339" s="149" t="s">
        <v>7</v>
      </c>
      <c r="AC339" s="149" t="s">
        <v>7</v>
      </c>
      <c r="AD339" s="149" t="s">
        <v>7</v>
      </c>
      <c r="AE339" s="144" t="s">
        <v>7</v>
      </c>
      <c r="AF339" s="10"/>
      <c r="AG339" s="144" t="s">
        <v>7</v>
      </c>
      <c r="AI339" s="22" t="s">
        <v>286</v>
      </c>
      <c r="AJ339" s="195" t="s">
        <v>6</v>
      </c>
      <c r="AK339" s="195" t="s">
        <v>6</v>
      </c>
      <c r="AL339" s="195" t="s">
        <v>6</v>
      </c>
      <c r="AM339" s="195" t="s">
        <v>6</v>
      </c>
      <c r="AN339" s="195" t="s">
        <v>6</v>
      </c>
      <c r="AO339" s="195" t="s">
        <v>6</v>
      </c>
      <c r="AP339" s="195" t="s">
        <v>6</v>
      </c>
      <c r="AQ339" s="10"/>
      <c r="AR339" s="195" t="s">
        <v>6</v>
      </c>
      <c r="AT339" s="22" t="s">
        <v>286</v>
      </c>
      <c r="AU339" s="197" t="s">
        <v>31</v>
      </c>
      <c r="AV339" s="197" t="s">
        <v>31</v>
      </c>
      <c r="AW339" s="197" t="s">
        <v>31</v>
      </c>
      <c r="AX339" s="197" t="s">
        <v>31</v>
      </c>
      <c r="AY339" s="197" t="s">
        <v>31</v>
      </c>
      <c r="AZ339" s="197" t="s">
        <v>31</v>
      </c>
      <c r="BA339" s="197" t="s">
        <v>31</v>
      </c>
      <c r="BB339" s="10"/>
      <c r="BC339" s="197" t="s">
        <v>31</v>
      </c>
      <c r="BE339" s="22" t="s">
        <v>286</v>
      </c>
      <c r="BF339" s="155" t="s">
        <v>134</v>
      </c>
      <c r="BG339" s="155" t="s">
        <v>134</v>
      </c>
      <c r="BH339" s="155" t="s">
        <v>134</v>
      </c>
      <c r="BI339" s="155" t="s">
        <v>134</v>
      </c>
      <c r="BJ339" s="155" t="s">
        <v>134</v>
      </c>
      <c r="BK339" s="155" t="s">
        <v>134</v>
      </c>
      <c r="BL339" s="155" t="s">
        <v>134</v>
      </c>
      <c r="BM339" s="10"/>
      <c r="BN339" s="155" t="s">
        <v>134</v>
      </c>
      <c r="BP339" s="22" t="s">
        <v>286</v>
      </c>
      <c r="BQ339" s="150" t="s">
        <v>4</v>
      </c>
      <c r="BR339" s="150" t="s">
        <v>4</v>
      </c>
      <c r="BS339" s="150" t="s">
        <v>4</v>
      </c>
      <c r="BT339" s="150" t="s">
        <v>4</v>
      </c>
      <c r="BU339" s="150" t="s">
        <v>4</v>
      </c>
      <c r="BV339" s="150" t="s">
        <v>4</v>
      </c>
      <c r="BW339" s="150" t="s">
        <v>4</v>
      </c>
      <c r="BX339" s="10"/>
      <c r="BY339" s="150" t="s">
        <v>4</v>
      </c>
      <c r="CA339" s="22" t="s">
        <v>286</v>
      </c>
      <c r="CB339" s="177" t="s">
        <v>3</v>
      </c>
      <c r="CC339" s="177" t="s">
        <v>3</v>
      </c>
      <c r="CD339" s="177" t="s">
        <v>3</v>
      </c>
      <c r="CE339" s="177" t="s">
        <v>3</v>
      </c>
      <c r="CF339" s="177" t="s">
        <v>3</v>
      </c>
      <c r="CG339" s="177" t="s">
        <v>3</v>
      </c>
      <c r="CH339" s="177" t="s">
        <v>3</v>
      </c>
      <c r="CI339" s="10"/>
      <c r="CJ339" s="177" t="s">
        <v>3</v>
      </c>
      <c r="CM339" t="s">
        <v>0</v>
      </c>
      <c r="CN339" t="s">
        <v>0</v>
      </c>
      <c r="CP339" t="s">
        <v>0</v>
      </c>
    </row>
    <row r="340" spans="2:94" ht="15.75" thickBot="1" x14ac:dyDescent="0.3">
      <c r="B340" s="11" t="s">
        <v>0</v>
      </c>
      <c r="C340" s="143">
        <v>17</v>
      </c>
      <c r="D340" s="143">
        <v>8</v>
      </c>
      <c r="E340" s="143">
        <v>19</v>
      </c>
      <c r="F340" s="143">
        <v>18</v>
      </c>
      <c r="G340" s="143">
        <v>11</v>
      </c>
      <c r="H340" s="143">
        <v>17</v>
      </c>
      <c r="I340" s="143">
        <v>5</v>
      </c>
      <c r="J340" s="12">
        <v>134</v>
      </c>
      <c r="K340" s="237">
        <v>95</v>
      </c>
      <c r="L340" t="s">
        <v>0</v>
      </c>
      <c r="M340" s="11"/>
      <c r="N340" s="231">
        <v>17</v>
      </c>
      <c r="O340" s="231">
        <v>8</v>
      </c>
      <c r="P340" s="143">
        <v>4</v>
      </c>
      <c r="Q340" s="143">
        <v>2</v>
      </c>
      <c r="R340" s="143">
        <v>1</v>
      </c>
      <c r="S340" s="143">
        <v>20</v>
      </c>
      <c r="T340" s="231">
        <v>19</v>
      </c>
      <c r="U340" s="12">
        <v>-339</v>
      </c>
      <c r="V340" s="231">
        <v>17</v>
      </c>
      <c r="W340" t="s">
        <v>0</v>
      </c>
      <c r="X340" s="11"/>
      <c r="Y340" s="231">
        <v>8</v>
      </c>
      <c r="Z340" s="143">
        <v>8</v>
      </c>
      <c r="AA340" s="143">
        <v>15</v>
      </c>
      <c r="AB340" s="143">
        <v>15</v>
      </c>
      <c r="AC340" s="143">
        <v>17</v>
      </c>
      <c r="AD340" s="143">
        <v>40</v>
      </c>
      <c r="AE340" s="231">
        <v>7</v>
      </c>
      <c r="AF340" s="12">
        <v>-82</v>
      </c>
      <c r="AG340" s="143">
        <v>80</v>
      </c>
      <c r="AH340" t="s">
        <v>0</v>
      </c>
      <c r="AI340" s="11"/>
      <c r="AJ340" s="231">
        <v>19</v>
      </c>
      <c r="AK340" s="231">
        <v>4</v>
      </c>
      <c r="AL340" s="231">
        <v>15</v>
      </c>
      <c r="AM340" s="231">
        <v>2</v>
      </c>
      <c r="AN340" s="231">
        <v>3</v>
      </c>
      <c r="AO340" s="143">
        <v>4</v>
      </c>
      <c r="AP340" s="231">
        <v>12</v>
      </c>
      <c r="AQ340" s="12">
        <v>-15</v>
      </c>
      <c r="AR340" s="231">
        <v>51</v>
      </c>
      <c r="AS340" t="s">
        <v>0</v>
      </c>
      <c r="AT340" s="11"/>
      <c r="AU340" s="231">
        <v>18</v>
      </c>
      <c r="AV340" s="231">
        <v>2</v>
      </c>
      <c r="AW340" s="231">
        <v>15</v>
      </c>
      <c r="AX340" s="143">
        <v>2</v>
      </c>
      <c r="AY340" s="231">
        <v>2</v>
      </c>
      <c r="AZ340" s="143">
        <v>6</v>
      </c>
      <c r="BA340" s="231">
        <v>12</v>
      </c>
      <c r="BB340" s="12">
        <v>153</v>
      </c>
      <c r="BC340" s="231">
        <v>41</v>
      </c>
      <c r="BE340" s="11"/>
      <c r="BF340" s="231">
        <v>11</v>
      </c>
      <c r="BG340" s="231">
        <v>1</v>
      </c>
      <c r="BH340" s="231">
        <v>17</v>
      </c>
      <c r="BI340" s="143">
        <v>3</v>
      </c>
      <c r="BJ340" s="143">
        <v>2</v>
      </c>
      <c r="BK340" s="143">
        <v>11</v>
      </c>
      <c r="BL340" s="231">
        <v>12</v>
      </c>
      <c r="BM340" s="12">
        <v>-163</v>
      </c>
      <c r="BN340" s="231">
        <v>25</v>
      </c>
      <c r="BO340" t="s">
        <v>0</v>
      </c>
      <c r="BP340" s="11"/>
      <c r="BQ340" s="231">
        <v>17</v>
      </c>
      <c r="BR340" s="231">
        <v>20</v>
      </c>
      <c r="BS340" s="231">
        <v>40</v>
      </c>
      <c r="BT340" s="231">
        <v>4</v>
      </c>
      <c r="BU340" s="231">
        <v>6</v>
      </c>
      <c r="BV340" s="231">
        <v>11</v>
      </c>
      <c r="BW340" s="231">
        <v>21</v>
      </c>
      <c r="BX340" s="12">
        <v>-84</v>
      </c>
      <c r="BY340" s="231">
        <v>119</v>
      </c>
      <c r="CA340" s="11"/>
      <c r="CB340" s="231">
        <v>5</v>
      </c>
      <c r="CC340" s="143">
        <v>19</v>
      </c>
      <c r="CD340" s="143">
        <v>7</v>
      </c>
      <c r="CE340" s="143">
        <v>12</v>
      </c>
      <c r="CF340" s="143">
        <v>12</v>
      </c>
      <c r="CG340" s="143">
        <v>21</v>
      </c>
      <c r="CH340" s="143">
        <v>12</v>
      </c>
      <c r="CI340" s="12">
        <v>396</v>
      </c>
      <c r="CJ340" s="143">
        <v>78</v>
      </c>
      <c r="CM340" t="s">
        <v>0</v>
      </c>
      <c r="CO340" t="s">
        <v>0</v>
      </c>
    </row>
    <row r="341" spans="2:94" ht="15.75" thickBot="1" x14ac:dyDescent="0.3">
      <c r="B341" s="11"/>
      <c r="C341" s="2"/>
      <c r="D341" s="2"/>
      <c r="E341" s="2"/>
      <c r="F341" s="2"/>
      <c r="G341" s="2"/>
      <c r="H341" s="2"/>
      <c r="I341" s="2"/>
      <c r="J341" s="10"/>
      <c r="K341" s="235"/>
      <c r="M341" s="11"/>
      <c r="N341" s="10"/>
      <c r="O341" s="10"/>
      <c r="P341" s="10"/>
      <c r="Q341" s="10"/>
      <c r="R341" s="10"/>
      <c r="S341" s="10"/>
      <c r="T341" s="10"/>
      <c r="U341" s="10"/>
      <c r="V341" s="9"/>
      <c r="X341" s="11"/>
      <c r="Y341" s="10"/>
      <c r="Z341" s="10"/>
      <c r="AA341" s="10"/>
      <c r="AB341" s="10"/>
      <c r="AC341" s="10"/>
      <c r="AD341" s="10"/>
      <c r="AE341" s="10"/>
      <c r="AF341" s="10"/>
      <c r="AG341" s="9"/>
      <c r="AI341" s="11"/>
      <c r="AJ341" s="10"/>
      <c r="AK341" s="10"/>
      <c r="AL341" s="10"/>
      <c r="AM341" s="10"/>
      <c r="AN341" s="10"/>
      <c r="AO341" s="10"/>
      <c r="AP341" s="10"/>
      <c r="AQ341" s="10"/>
      <c r="AR341" s="9"/>
      <c r="AT341" s="11"/>
      <c r="AU341" s="10"/>
      <c r="AV341" s="10"/>
      <c r="AW341" s="10"/>
      <c r="AX341" s="10"/>
      <c r="AY341" s="10"/>
      <c r="AZ341" s="10"/>
      <c r="BA341" s="10"/>
      <c r="BB341" s="10"/>
      <c r="BC341" s="9"/>
      <c r="BE341" s="11"/>
      <c r="BF341" s="10"/>
      <c r="BG341" s="10"/>
      <c r="BH341" s="10"/>
      <c r="BI341" s="10"/>
      <c r="BJ341" s="10"/>
      <c r="BK341" s="10"/>
      <c r="BL341" s="10"/>
      <c r="BM341" s="10"/>
      <c r="BN341" s="9"/>
      <c r="BP341" s="11"/>
      <c r="BQ341" s="10"/>
      <c r="BR341" s="10"/>
      <c r="BS341" s="10"/>
      <c r="BT341" s="10"/>
      <c r="BU341" s="10"/>
      <c r="BV341" s="10"/>
      <c r="BW341" s="10"/>
      <c r="BX341" s="10"/>
      <c r="BY341" s="9"/>
      <c r="CA341" s="11"/>
      <c r="CB341" s="10"/>
      <c r="CC341" s="10"/>
      <c r="CD341" s="10"/>
      <c r="CE341" s="10"/>
      <c r="CF341" s="10"/>
      <c r="CG341" s="10"/>
      <c r="CH341" s="10"/>
      <c r="CI341" s="10"/>
      <c r="CJ341" s="9"/>
      <c r="CM341" t="s">
        <v>0</v>
      </c>
      <c r="CO341" t="s">
        <v>0</v>
      </c>
    </row>
    <row r="342" spans="2:94" ht="15.75" thickBot="1" x14ac:dyDescent="0.3">
      <c r="B342" s="11"/>
      <c r="C342" s="27" t="s">
        <v>8</v>
      </c>
      <c r="D342" s="19" t="s">
        <v>7</v>
      </c>
      <c r="E342" s="18" t="s">
        <v>6</v>
      </c>
      <c r="F342" s="199" t="s">
        <v>31</v>
      </c>
      <c r="G342" s="17" t="s">
        <v>5</v>
      </c>
      <c r="H342" s="16" t="s">
        <v>4</v>
      </c>
      <c r="I342" s="14" t="s">
        <v>3</v>
      </c>
      <c r="J342" s="10"/>
      <c r="K342" s="228" t="s">
        <v>151</v>
      </c>
      <c r="M342" s="11"/>
      <c r="N342" s="21" t="s">
        <v>9</v>
      </c>
      <c r="O342" s="19" t="s">
        <v>7</v>
      </c>
      <c r="P342" s="18" t="s">
        <v>6</v>
      </c>
      <c r="Q342" s="199" t="s">
        <v>31</v>
      </c>
      <c r="R342" s="17" t="s">
        <v>5</v>
      </c>
      <c r="S342" s="16" t="s">
        <v>4</v>
      </c>
      <c r="T342" s="14" t="s">
        <v>3</v>
      </c>
      <c r="U342" s="10"/>
      <c r="V342" s="228" t="s">
        <v>145</v>
      </c>
      <c r="X342" s="11"/>
      <c r="Y342" s="21" t="s">
        <v>9</v>
      </c>
      <c r="Z342" s="27" t="s">
        <v>8</v>
      </c>
      <c r="AA342" s="18" t="s">
        <v>6</v>
      </c>
      <c r="AB342" s="199" t="s">
        <v>31</v>
      </c>
      <c r="AC342" s="17" t="s">
        <v>5</v>
      </c>
      <c r="AD342" s="16" t="s">
        <v>4</v>
      </c>
      <c r="AE342" s="14" t="s">
        <v>3</v>
      </c>
      <c r="AF342" s="10"/>
      <c r="AG342" s="228" t="s">
        <v>148</v>
      </c>
      <c r="AI342" s="11"/>
      <c r="AJ342" s="21" t="s">
        <v>9</v>
      </c>
      <c r="AK342" s="27" t="s">
        <v>8</v>
      </c>
      <c r="AL342" s="19" t="s">
        <v>7</v>
      </c>
      <c r="AM342" s="199" t="s">
        <v>31</v>
      </c>
      <c r="AN342" s="17" t="s">
        <v>5</v>
      </c>
      <c r="AO342" s="16" t="s">
        <v>4</v>
      </c>
      <c r="AP342" s="14" t="s">
        <v>3</v>
      </c>
      <c r="AQ342" s="10"/>
      <c r="AR342" s="228" t="s">
        <v>148</v>
      </c>
      <c r="AT342" s="11"/>
      <c r="AU342" s="21" t="s">
        <v>9</v>
      </c>
      <c r="AV342" s="27" t="s">
        <v>8</v>
      </c>
      <c r="AW342" s="19" t="s">
        <v>7</v>
      </c>
      <c r="AX342" s="18" t="s">
        <v>6</v>
      </c>
      <c r="AY342" s="17" t="s">
        <v>5</v>
      </c>
      <c r="AZ342" s="16" t="s">
        <v>4</v>
      </c>
      <c r="BA342" s="14" t="s">
        <v>3</v>
      </c>
      <c r="BB342" s="10"/>
      <c r="BC342" s="228" t="s">
        <v>142</v>
      </c>
      <c r="BE342" s="11"/>
      <c r="BF342" s="21" t="s">
        <v>9</v>
      </c>
      <c r="BG342" s="27" t="s">
        <v>8</v>
      </c>
      <c r="BH342" s="19" t="s">
        <v>7</v>
      </c>
      <c r="BI342" s="18" t="s">
        <v>6</v>
      </c>
      <c r="BJ342" s="199" t="s">
        <v>31</v>
      </c>
      <c r="BK342" s="16" t="s">
        <v>4</v>
      </c>
      <c r="BL342" s="14" t="s">
        <v>3</v>
      </c>
      <c r="BM342" s="10"/>
      <c r="BN342" s="228" t="s">
        <v>145</v>
      </c>
      <c r="BP342" s="11"/>
      <c r="BQ342" s="21" t="s">
        <v>9</v>
      </c>
      <c r="BR342" s="27" t="s">
        <v>8</v>
      </c>
      <c r="BS342" s="19" t="s">
        <v>7</v>
      </c>
      <c r="BT342" s="18" t="s">
        <v>6</v>
      </c>
      <c r="BU342" s="199" t="s">
        <v>31</v>
      </c>
      <c r="BV342" s="17" t="s">
        <v>5</v>
      </c>
      <c r="BW342" s="14" t="s">
        <v>3</v>
      </c>
      <c r="BX342" s="10"/>
      <c r="BY342" s="228" t="s">
        <v>151</v>
      </c>
      <c r="CA342" s="11"/>
      <c r="CB342" s="21" t="s">
        <v>9</v>
      </c>
      <c r="CC342" s="27" t="s">
        <v>8</v>
      </c>
      <c r="CD342" s="19" t="s">
        <v>7</v>
      </c>
      <c r="CE342" s="18" t="s">
        <v>6</v>
      </c>
      <c r="CF342" s="17" t="s">
        <v>5</v>
      </c>
      <c r="CG342" s="16" t="s">
        <v>4</v>
      </c>
      <c r="CH342" s="199" t="s">
        <v>31</v>
      </c>
      <c r="CI342" s="10"/>
      <c r="CJ342" s="228" t="s">
        <v>142</v>
      </c>
      <c r="CM342" t="s">
        <v>0</v>
      </c>
      <c r="CN342" t="s">
        <v>0</v>
      </c>
      <c r="CP342" t="s">
        <v>0</v>
      </c>
    </row>
    <row r="343" spans="2:94" ht="15.75" thickBot="1" x14ac:dyDescent="0.3">
      <c r="B343" s="22" t="s">
        <v>287</v>
      </c>
      <c r="C343" s="146" t="s">
        <v>9</v>
      </c>
      <c r="D343" s="146" t="s">
        <v>9</v>
      </c>
      <c r="E343" s="146" t="s">
        <v>9</v>
      </c>
      <c r="F343" s="146" t="s">
        <v>9</v>
      </c>
      <c r="G343" s="146" t="s">
        <v>9</v>
      </c>
      <c r="H343" s="146" t="s">
        <v>9</v>
      </c>
      <c r="I343" s="146" t="s">
        <v>9</v>
      </c>
      <c r="J343" s="10"/>
      <c r="K343" s="234" t="s">
        <v>9</v>
      </c>
      <c r="M343" s="22" t="s">
        <v>287</v>
      </c>
      <c r="N343" s="145" t="s">
        <v>8</v>
      </c>
      <c r="O343" s="145" t="s">
        <v>8</v>
      </c>
      <c r="P343" s="145" t="s">
        <v>8</v>
      </c>
      <c r="Q343" s="145" t="s">
        <v>8</v>
      </c>
      <c r="R343" s="145" t="s">
        <v>8</v>
      </c>
      <c r="S343" s="145" t="s">
        <v>8</v>
      </c>
      <c r="T343" s="145" t="s">
        <v>8</v>
      </c>
      <c r="U343" s="10"/>
      <c r="V343" s="145" t="s">
        <v>8</v>
      </c>
      <c r="X343" s="22" t="s">
        <v>287</v>
      </c>
      <c r="Y343" s="149" t="s">
        <v>7</v>
      </c>
      <c r="Z343" s="149" t="s">
        <v>7</v>
      </c>
      <c r="AA343" s="149" t="s">
        <v>7</v>
      </c>
      <c r="AB343" s="149" t="s">
        <v>7</v>
      </c>
      <c r="AC343" s="149" t="s">
        <v>7</v>
      </c>
      <c r="AD343" s="149" t="s">
        <v>7</v>
      </c>
      <c r="AE343" s="144" t="s">
        <v>7</v>
      </c>
      <c r="AF343" s="10"/>
      <c r="AG343" s="144" t="s">
        <v>7</v>
      </c>
      <c r="AI343" s="22" t="s">
        <v>287</v>
      </c>
      <c r="AJ343" s="195" t="s">
        <v>6</v>
      </c>
      <c r="AK343" s="195" t="s">
        <v>6</v>
      </c>
      <c r="AL343" s="195" t="s">
        <v>6</v>
      </c>
      <c r="AM343" s="195" t="s">
        <v>6</v>
      </c>
      <c r="AN343" s="195" t="s">
        <v>6</v>
      </c>
      <c r="AO343" s="195" t="s">
        <v>6</v>
      </c>
      <c r="AP343" s="195" t="s">
        <v>6</v>
      </c>
      <c r="AQ343" s="10"/>
      <c r="AR343" s="195" t="s">
        <v>6</v>
      </c>
      <c r="AT343" s="22" t="s">
        <v>287</v>
      </c>
      <c r="AU343" s="197" t="s">
        <v>31</v>
      </c>
      <c r="AV343" s="197" t="s">
        <v>31</v>
      </c>
      <c r="AW343" s="197" t="s">
        <v>31</v>
      </c>
      <c r="AX343" s="197" t="s">
        <v>31</v>
      </c>
      <c r="AY343" s="197" t="s">
        <v>31</v>
      </c>
      <c r="AZ343" s="197" t="s">
        <v>31</v>
      </c>
      <c r="BA343" s="197" t="s">
        <v>31</v>
      </c>
      <c r="BB343" s="10"/>
      <c r="BC343" s="197" t="s">
        <v>31</v>
      </c>
      <c r="BE343" s="22" t="s">
        <v>287</v>
      </c>
      <c r="BF343" s="155" t="s">
        <v>134</v>
      </c>
      <c r="BG343" s="155" t="s">
        <v>134</v>
      </c>
      <c r="BH343" s="155" t="s">
        <v>134</v>
      </c>
      <c r="BI343" s="155" t="s">
        <v>134</v>
      </c>
      <c r="BJ343" s="155" t="s">
        <v>134</v>
      </c>
      <c r="BK343" s="155" t="s">
        <v>134</v>
      </c>
      <c r="BL343" s="155" t="s">
        <v>134</v>
      </c>
      <c r="BM343" s="10"/>
      <c r="BN343" s="155" t="s">
        <v>134</v>
      </c>
      <c r="BP343" s="22" t="s">
        <v>287</v>
      </c>
      <c r="BQ343" s="150" t="s">
        <v>4</v>
      </c>
      <c r="BR343" s="150" t="s">
        <v>4</v>
      </c>
      <c r="BS343" s="150" t="s">
        <v>4</v>
      </c>
      <c r="BT343" s="150" t="s">
        <v>4</v>
      </c>
      <c r="BU343" s="150" t="s">
        <v>4</v>
      </c>
      <c r="BV343" s="150" t="s">
        <v>4</v>
      </c>
      <c r="BW343" s="150" t="s">
        <v>4</v>
      </c>
      <c r="BX343" s="10"/>
      <c r="BY343" s="150" t="s">
        <v>4</v>
      </c>
      <c r="CA343" s="22" t="s">
        <v>287</v>
      </c>
      <c r="CB343" s="177" t="s">
        <v>3</v>
      </c>
      <c r="CC343" s="177" t="s">
        <v>3</v>
      </c>
      <c r="CD343" s="177" t="s">
        <v>3</v>
      </c>
      <c r="CE343" s="177" t="s">
        <v>3</v>
      </c>
      <c r="CF343" s="177" t="s">
        <v>3</v>
      </c>
      <c r="CG343" s="177" t="s">
        <v>3</v>
      </c>
      <c r="CH343" s="177" t="s">
        <v>3</v>
      </c>
      <c r="CI343" s="10"/>
      <c r="CJ343" s="177" t="s">
        <v>3</v>
      </c>
      <c r="CM343" t="s">
        <v>0</v>
      </c>
    </row>
    <row r="344" spans="2:94" ht="15.75" thickBot="1" x14ac:dyDescent="0.3">
      <c r="B344" s="11" t="s">
        <v>0</v>
      </c>
      <c r="C344" s="143">
        <v>8</v>
      </c>
      <c r="D344" s="143">
        <v>1</v>
      </c>
      <c r="E344" s="143">
        <v>17</v>
      </c>
      <c r="F344" s="143">
        <v>20</v>
      </c>
      <c r="G344" s="143">
        <v>6</v>
      </c>
      <c r="H344" s="143">
        <v>13</v>
      </c>
      <c r="I344" s="143">
        <v>1</v>
      </c>
      <c r="J344" s="12">
        <v>0</v>
      </c>
      <c r="K344" s="237">
        <v>66</v>
      </c>
      <c r="L344" t="s">
        <v>0</v>
      </c>
      <c r="M344" s="11"/>
      <c r="N344" s="231">
        <v>8</v>
      </c>
      <c r="O344" s="231">
        <v>6</v>
      </c>
      <c r="P344" s="143">
        <v>11</v>
      </c>
      <c r="Q344" s="143">
        <v>15</v>
      </c>
      <c r="R344" s="143">
        <v>4</v>
      </c>
      <c r="S344" s="143">
        <v>23</v>
      </c>
      <c r="T344" s="231">
        <v>11</v>
      </c>
      <c r="U344" s="12">
        <v>-192</v>
      </c>
      <c r="V344" s="143">
        <v>28</v>
      </c>
      <c r="W344" t="s">
        <v>0</v>
      </c>
      <c r="X344" s="11"/>
      <c r="Y344" s="231">
        <v>1</v>
      </c>
      <c r="Z344" s="143">
        <v>6</v>
      </c>
      <c r="AA344" s="143">
        <v>21</v>
      </c>
      <c r="AB344" s="143">
        <v>25</v>
      </c>
      <c r="AC344" s="143">
        <v>16</v>
      </c>
      <c r="AD344" s="143">
        <v>40</v>
      </c>
      <c r="AE344" s="231">
        <v>0</v>
      </c>
      <c r="AF344" s="12">
        <v>-162</v>
      </c>
      <c r="AG344" s="143">
        <v>107</v>
      </c>
      <c r="AH344" t="s">
        <v>0</v>
      </c>
      <c r="AI344" s="11"/>
      <c r="AJ344" s="231">
        <v>17</v>
      </c>
      <c r="AK344" s="231">
        <v>11</v>
      </c>
      <c r="AL344" s="231">
        <v>21</v>
      </c>
      <c r="AM344" s="143">
        <v>1</v>
      </c>
      <c r="AN344" s="231">
        <v>6</v>
      </c>
      <c r="AO344" s="143">
        <v>1</v>
      </c>
      <c r="AP344" s="231">
        <v>13</v>
      </c>
      <c r="AQ344" s="12">
        <v>192</v>
      </c>
      <c r="AR344" s="231">
        <v>66</v>
      </c>
      <c r="AS344" t="s">
        <v>0</v>
      </c>
      <c r="AT344" s="11"/>
      <c r="AU344" s="231">
        <v>20</v>
      </c>
      <c r="AV344" s="231">
        <v>15</v>
      </c>
      <c r="AW344" s="231">
        <v>25</v>
      </c>
      <c r="AX344" s="231">
        <v>1</v>
      </c>
      <c r="AY344" s="231">
        <v>8</v>
      </c>
      <c r="AZ344" s="143">
        <v>1</v>
      </c>
      <c r="BA344" s="231">
        <v>15</v>
      </c>
      <c r="BB344" s="12">
        <v>218</v>
      </c>
      <c r="BC344" s="231">
        <v>83</v>
      </c>
      <c r="BE344" s="11"/>
      <c r="BF344" s="231">
        <v>6</v>
      </c>
      <c r="BG344" s="231">
        <v>4</v>
      </c>
      <c r="BH344" s="231">
        <v>16</v>
      </c>
      <c r="BI344" s="143">
        <v>6</v>
      </c>
      <c r="BJ344" s="143">
        <v>8</v>
      </c>
      <c r="BK344" s="143">
        <v>12</v>
      </c>
      <c r="BL344" s="231">
        <v>8</v>
      </c>
      <c r="BM344" s="12">
        <v>-35</v>
      </c>
      <c r="BN344" s="231">
        <v>8</v>
      </c>
      <c r="BO344" t="s">
        <v>0</v>
      </c>
      <c r="BP344" s="11"/>
      <c r="BQ344" s="231">
        <v>13</v>
      </c>
      <c r="BR344" s="231">
        <v>23</v>
      </c>
      <c r="BS344" s="231">
        <v>40</v>
      </c>
      <c r="BT344" s="231">
        <v>1</v>
      </c>
      <c r="BU344" s="231">
        <v>1</v>
      </c>
      <c r="BV344" s="231">
        <v>12</v>
      </c>
      <c r="BW344" s="231">
        <v>17</v>
      </c>
      <c r="BX344" s="12">
        <v>110</v>
      </c>
      <c r="BY344" s="231">
        <v>107</v>
      </c>
      <c r="CA344" s="11"/>
      <c r="CB344" s="231">
        <v>1</v>
      </c>
      <c r="CC344" s="143">
        <v>11</v>
      </c>
      <c r="CD344" s="143">
        <v>0</v>
      </c>
      <c r="CE344" s="143">
        <v>13</v>
      </c>
      <c r="CF344" s="143">
        <v>8</v>
      </c>
      <c r="CG344" s="143">
        <v>17</v>
      </c>
      <c r="CH344" s="143">
        <v>15</v>
      </c>
      <c r="CI344" s="12">
        <v>-131</v>
      </c>
      <c r="CJ344" s="143">
        <v>63</v>
      </c>
      <c r="CM344" t="s">
        <v>0</v>
      </c>
      <c r="CN344" t="s">
        <v>0</v>
      </c>
      <c r="CP344" t="s">
        <v>0</v>
      </c>
    </row>
    <row r="345" spans="2:94" ht="15.75" thickBot="1" x14ac:dyDescent="0.3"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M345" s="11"/>
      <c r="N345" s="10"/>
      <c r="O345" s="10"/>
      <c r="P345" s="10"/>
      <c r="Q345" s="10"/>
      <c r="R345" s="10"/>
      <c r="S345" s="10"/>
      <c r="T345" s="10"/>
      <c r="U345" s="10"/>
      <c r="V345" s="9"/>
      <c r="X345" s="11"/>
      <c r="Y345" s="10"/>
      <c r="Z345" s="10"/>
      <c r="AA345" s="10"/>
      <c r="AB345" s="10"/>
      <c r="AC345" s="10"/>
      <c r="AD345" s="10"/>
      <c r="AE345" s="10"/>
      <c r="AF345" s="10"/>
      <c r="AG345" s="9"/>
      <c r="AI345" s="11"/>
      <c r="AJ345" s="10"/>
      <c r="AK345" s="10"/>
      <c r="AL345" s="10"/>
      <c r="AM345" s="10"/>
      <c r="AN345" s="10"/>
      <c r="AO345" s="10"/>
      <c r="AP345" s="10"/>
      <c r="AQ345" s="10"/>
      <c r="AR345" s="9"/>
      <c r="AT345" s="11"/>
      <c r="AU345" s="10"/>
      <c r="AV345" s="10"/>
      <c r="AW345" s="10"/>
      <c r="AX345" s="10"/>
      <c r="AY345" s="10"/>
      <c r="AZ345" s="10"/>
      <c r="BA345" s="10"/>
      <c r="BB345" s="10"/>
      <c r="BC345" s="9"/>
      <c r="BE345" s="11"/>
      <c r="BF345" s="10"/>
      <c r="BG345" s="10"/>
      <c r="BH345" s="10"/>
      <c r="BI345" s="10"/>
      <c r="BJ345" s="10"/>
      <c r="BK345" s="10"/>
      <c r="BL345" s="10"/>
      <c r="BM345" s="10"/>
      <c r="BN345" s="9"/>
      <c r="BP345" s="11"/>
      <c r="BQ345" s="10"/>
      <c r="BR345" s="10"/>
      <c r="BS345" s="10"/>
      <c r="BT345" s="10"/>
      <c r="BU345" s="10"/>
      <c r="BV345" s="10"/>
      <c r="BW345" s="10"/>
      <c r="BX345" s="10"/>
      <c r="BY345" s="9"/>
      <c r="CA345" s="11"/>
      <c r="CB345" s="10"/>
      <c r="CC345" s="10"/>
      <c r="CD345" s="10"/>
      <c r="CE345" s="10"/>
      <c r="CF345" s="10"/>
      <c r="CG345" s="10"/>
      <c r="CH345" s="10"/>
      <c r="CI345" s="10"/>
      <c r="CJ345" s="9"/>
      <c r="CM345" t="s">
        <v>0</v>
      </c>
      <c r="CN345" t="s">
        <v>0</v>
      </c>
      <c r="CP345" t="s">
        <v>0</v>
      </c>
    </row>
    <row r="346" spans="2:94" ht="15.75" thickBot="1" x14ac:dyDescent="0.3">
      <c r="B346" s="11"/>
      <c r="C346" s="27" t="s">
        <v>8</v>
      </c>
      <c r="D346" s="19" t="s">
        <v>7</v>
      </c>
      <c r="E346" s="18" t="s">
        <v>6</v>
      </c>
      <c r="F346" s="199" t="s">
        <v>31</v>
      </c>
      <c r="G346" s="17" t="s">
        <v>5</v>
      </c>
      <c r="H346" s="16" t="s">
        <v>4</v>
      </c>
      <c r="I346" s="14" t="s">
        <v>3</v>
      </c>
      <c r="J346" s="10"/>
      <c r="K346" s="228" t="s">
        <v>144</v>
      </c>
      <c r="M346" s="11"/>
      <c r="N346" s="21" t="s">
        <v>9</v>
      </c>
      <c r="O346" s="19" t="s">
        <v>7</v>
      </c>
      <c r="P346" s="18" t="s">
        <v>6</v>
      </c>
      <c r="Q346" s="199" t="s">
        <v>31</v>
      </c>
      <c r="R346" s="17" t="s">
        <v>5</v>
      </c>
      <c r="S346" s="16" t="s">
        <v>4</v>
      </c>
      <c r="T346" s="14" t="s">
        <v>3</v>
      </c>
      <c r="U346" s="10"/>
      <c r="V346" s="228" t="s">
        <v>148</v>
      </c>
      <c r="X346" s="11"/>
      <c r="Y346" s="21" t="s">
        <v>9</v>
      </c>
      <c r="Z346" s="27" t="s">
        <v>8</v>
      </c>
      <c r="AA346" s="18" t="s">
        <v>6</v>
      </c>
      <c r="AB346" s="199" t="s">
        <v>31</v>
      </c>
      <c r="AC346" s="17" t="s">
        <v>5</v>
      </c>
      <c r="AD346" s="16" t="s">
        <v>4</v>
      </c>
      <c r="AE346" s="14" t="s">
        <v>3</v>
      </c>
      <c r="AF346" s="10"/>
      <c r="AG346" s="228" t="s">
        <v>151</v>
      </c>
      <c r="AI346" s="11"/>
      <c r="AJ346" s="21" t="s">
        <v>9</v>
      </c>
      <c r="AK346" s="27" t="s">
        <v>8</v>
      </c>
      <c r="AL346" s="19" t="s">
        <v>7</v>
      </c>
      <c r="AM346" s="199" t="s">
        <v>31</v>
      </c>
      <c r="AN346" s="17" t="s">
        <v>5</v>
      </c>
      <c r="AO346" s="16" t="s">
        <v>4</v>
      </c>
      <c r="AP346" s="14" t="s">
        <v>3</v>
      </c>
      <c r="AQ346" s="10"/>
      <c r="AR346" s="228" t="s">
        <v>142</v>
      </c>
      <c r="AT346" s="11"/>
      <c r="AU346" s="21" t="s">
        <v>9</v>
      </c>
      <c r="AV346" s="27" t="s">
        <v>8</v>
      </c>
      <c r="AW346" s="19" t="s">
        <v>7</v>
      </c>
      <c r="AX346" s="18" t="s">
        <v>6</v>
      </c>
      <c r="AY346" s="17" t="s">
        <v>5</v>
      </c>
      <c r="AZ346" s="16" t="s">
        <v>4</v>
      </c>
      <c r="BA346" s="14" t="s">
        <v>3</v>
      </c>
      <c r="BB346" s="10"/>
      <c r="BC346" s="228" t="s">
        <v>151</v>
      </c>
      <c r="BE346" s="11"/>
      <c r="BF346" s="21" t="s">
        <v>9</v>
      </c>
      <c r="BG346" s="27" t="s">
        <v>8</v>
      </c>
      <c r="BH346" s="19" t="s">
        <v>7</v>
      </c>
      <c r="BI346" s="18" t="s">
        <v>6</v>
      </c>
      <c r="BJ346" s="199" t="s">
        <v>31</v>
      </c>
      <c r="BK346" s="16" t="s">
        <v>4</v>
      </c>
      <c r="BL346" s="14" t="s">
        <v>3</v>
      </c>
      <c r="BM346" s="10"/>
      <c r="BN346" s="228" t="s">
        <v>147</v>
      </c>
      <c r="BP346" s="11"/>
      <c r="BQ346" s="21" t="s">
        <v>9</v>
      </c>
      <c r="BR346" s="27" t="s">
        <v>8</v>
      </c>
      <c r="BS346" s="19" t="s">
        <v>7</v>
      </c>
      <c r="BT346" s="18" t="s">
        <v>6</v>
      </c>
      <c r="BU346" s="199" t="s">
        <v>31</v>
      </c>
      <c r="BV346" s="17" t="s">
        <v>5</v>
      </c>
      <c r="BW346" s="14" t="s">
        <v>3</v>
      </c>
      <c r="BX346" s="10"/>
      <c r="BY346" s="228" t="s">
        <v>148</v>
      </c>
      <c r="CA346" s="11"/>
      <c r="CB346" s="21" t="s">
        <v>9</v>
      </c>
      <c r="CC346" s="27" t="s">
        <v>8</v>
      </c>
      <c r="CD346" s="19" t="s">
        <v>7</v>
      </c>
      <c r="CE346" s="18" t="s">
        <v>6</v>
      </c>
      <c r="CF346" s="17" t="s">
        <v>5</v>
      </c>
      <c r="CG346" s="16" t="s">
        <v>4</v>
      </c>
      <c r="CH346" s="199" t="s">
        <v>31</v>
      </c>
      <c r="CI346" s="10"/>
      <c r="CJ346" s="228" t="s">
        <v>142</v>
      </c>
      <c r="CM346" t="s">
        <v>0</v>
      </c>
    </row>
    <row r="347" spans="2:94" ht="15.75" thickBot="1" x14ac:dyDescent="0.3">
      <c r="B347" s="22" t="s">
        <v>288</v>
      </c>
      <c r="C347" s="146" t="s">
        <v>9</v>
      </c>
      <c r="D347" s="146" t="s">
        <v>9</v>
      </c>
      <c r="E347" s="146" t="s">
        <v>9</v>
      </c>
      <c r="F347" s="146" t="s">
        <v>9</v>
      </c>
      <c r="G347" s="146" t="s">
        <v>9</v>
      </c>
      <c r="H347" s="146" t="s">
        <v>9</v>
      </c>
      <c r="I347" s="146" t="s">
        <v>9</v>
      </c>
      <c r="J347" s="10"/>
      <c r="K347" s="234" t="s">
        <v>9</v>
      </c>
      <c r="M347" s="22" t="s">
        <v>288</v>
      </c>
      <c r="N347" s="145" t="s">
        <v>8</v>
      </c>
      <c r="O347" s="145" t="s">
        <v>8</v>
      </c>
      <c r="P347" s="145" t="s">
        <v>8</v>
      </c>
      <c r="Q347" s="145" t="s">
        <v>8</v>
      </c>
      <c r="R347" s="145" t="s">
        <v>8</v>
      </c>
      <c r="S347" s="145" t="s">
        <v>8</v>
      </c>
      <c r="T347" s="145" t="s">
        <v>8</v>
      </c>
      <c r="U347" s="10"/>
      <c r="V347" s="145" t="s">
        <v>8</v>
      </c>
      <c r="X347" s="22" t="s">
        <v>288</v>
      </c>
      <c r="Y347" s="149" t="s">
        <v>7</v>
      </c>
      <c r="Z347" s="149" t="s">
        <v>7</v>
      </c>
      <c r="AA347" s="149" t="s">
        <v>7</v>
      </c>
      <c r="AB347" s="149" t="s">
        <v>7</v>
      </c>
      <c r="AC347" s="149" t="s">
        <v>7</v>
      </c>
      <c r="AD347" s="149" t="s">
        <v>7</v>
      </c>
      <c r="AE347" s="144" t="s">
        <v>7</v>
      </c>
      <c r="AF347" s="10"/>
      <c r="AG347" s="144" t="s">
        <v>7</v>
      </c>
      <c r="AI347" s="22" t="s">
        <v>288</v>
      </c>
      <c r="AJ347" s="195" t="s">
        <v>6</v>
      </c>
      <c r="AK347" s="195" t="s">
        <v>6</v>
      </c>
      <c r="AL347" s="195" t="s">
        <v>6</v>
      </c>
      <c r="AM347" s="195" t="s">
        <v>6</v>
      </c>
      <c r="AN347" s="195" t="s">
        <v>6</v>
      </c>
      <c r="AO347" s="195" t="s">
        <v>6</v>
      </c>
      <c r="AP347" s="195" t="s">
        <v>6</v>
      </c>
      <c r="AQ347" s="10"/>
      <c r="AR347" s="195" t="s">
        <v>6</v>
      </c>
      <c r="AT347" s="22" t="s">
        <v>288</v>
      </c>
      <c r="AU347" s="197" t="s">
        <v>31</v>
      </c>
      <c r="AV347" s="197" t="s">
        <v>31</v>
      </c>
      <c r="AW347" s="197" t="s">
        <v>31</v>
      </c>
      <c r="AX347" s="197" t="s">
        <v>31</v>
      </c>
      <c r="AY347" s="197" t="s">
        <v>31</v>
      </c>
      <c r="AZ347" s="197" t="s">
        <v>31</v>
      </c>
      <c r="BA347" s="197" t="s">
        <v>31</v>
      </c>
      <c r="BB347" s="10"/>
      <c r="BC347" s="197" t="s">
        <v>31</v>
      </c>
      <c r="BE347" s="22" t="s">
        <v>288</v>
      </c>
      <c r="BF347" s="155" t="s">
        <v>134</v>
      </c>
      <c r="BG347" s="155" t="s">
        <v>134</v>
      </c>
      <c r="BH347" s="155" t="s">
        <v>134</v>
      </c>
      <c r="BI347" s="155" t="s">
        <v>134</v>
      </c>
      <c r="BJ347" s="155" t="s">
        <v>134</v>
      </c>
      <c r="BK347" s="155" t="s">
        <v>134</v>
      </c>
      <c r="BL347" s="155" t="s">
        <v>134</v>
      </c>
      <c r="BM347" s="10"/>
      <c r="BN347" s="155" t="s">
        <v>134</v>
      </c>
      <c r="BP347" s="22" t="s">
        <v>288</v>
      </c>
      <c r="BQ347" s="150" t="s">
        <v>4</v>
      </c>
      <c r="BR347" s="150" t="s">
        <v>4</v>
      </c>
      <c r="BS347" s="150" t="s">
        <v>4</v>
      </c>
      <c r="BT347" s="150" t="s">
        <v>4</v>
      </c>
      <c r="BU347" s="150" t="s">
        <v>4</v>
      </c>
      <c r="BV347" s="150" t="s">
        <v>4</v>
      </c>
      <c r="BW347" s="150" t="s">
        <v>4</v>
      </c>
      <c r="BX347" s="10"/>
      <c r="BY347" s="150" t="s">
        <v>4</v>
      </c>
      <c r="CA347" s="22" t="s">
        <v>288</v>
      </c>
      <c r="CB347" s="177" t="s">
        <v>3</v>
      </c>
      <c r="CC347" s="177" t="s">
        <v>3</v>
      </c>
      <c r="CD347" s="177" t="s">
        <v>3</v>
      </c>
      <c r="CE347" s="177" t="s">
        <v>3</v>
      </c>
      <c r="CF347" s="177" t="s">
        <v>3</v>
      </c>
      <c r="CG347" s="177" t="s">
        <v>3</v>
      </c>
      <c r="CH347" s="177" t="s">
        <v>3</v>
      </c>
      <c r="CI347" s="10"/>
      <c r="CJ347" s="177" t="s">
        <v>3</v>
      </c>
      <c r="CM347" t="s">
        <v>0</v>
      </c>
      <c r="CN347" t="s">
        <v>0</v>
      </c>
      <c r="CO347" t="s">
        <v>0</v>
      </c>
      <c r="CP347" t="s">
        <v>0</v>
      </c>
    </row>
    <row r="348" spans="2:94" ht="15.75" thickBot="1" x14ac:dyDescent="0.3">
      <c r="B348" s="11" t="s">
        <v>0</v>
      </c>
      <c r="C348" s="231">
        <v>3</v>
      </c>
      <c r="D348" s="231">
        <v>21</v>
      </c>
      <c r="E348" s="143">
        <v>12</v>
      </c>
      <c r="F348" s="143">
        <v>21</v>
      </c>
      <c r="G348" s="231">
        <v>1</v>
      </c>
      <c r="H348" s="143">
        <v>6</v>
      </c>
      <c r="I348" s="231">
        <v>6</v>
      </c>
      <c r="J348" s="12">
        <v>292</v>
      </c>
      <c r="K348" s="237">
        <v>8</v>
      </c>
      <c r="L348" t="s">
        <v>0</v>
      </c>
      <c r="M348" s="11"/>
      <c r="N348" s="143">
        <v>3</v>
      </c>
      <c r="O348" s="231">
        <v>13</v>
      </c>
      <c r="P348" s="143">
        <v>15</v>
      </c>
      <c r="Q348" s="143">
        <v>26</v>
      </c>
      <c r="R348" s="143">
        <v>2</v>
      </c>
      <c r="S348" s="143">
        <v>21</v>
      </c>
      <c r="T348" s="231">
        <v>4</v>
      </c>
      <c r="U348" s="12">
        <v>-3</v>
      </c>
      <c r="V348" s="143">
        <v>50</v>
      </c>
      <c r="W348" t="s">
        <v>0</v>
      </c>
      <c r="X348" s="11"/>
      <c r="Y348" s="143">
        <v>21</v>
      </c>
      <c r="Z348" s="143">
        <v>13</v>
      </c>
      <c r="AA348" s="143">
        <v>35</v>
      </c>
      <c r="AB348" s="143">
        <v>48</v>
      </c>
      <c r="AC348" s="143">
        <v>28</v>
      </c>
      <c r="AD348" s="143">
        <v>52</v>
      </c>
      <c r="AE348" s="143">
        <v>21</v>
      </c>
      <c r="AF348" s="12">
        <v>-814</v>
      </c>
      <c r="AG348" s="143">
        <v>218</v>
      </c>
      <c r="AH348" t="s">
        <v>0</v>
      </c>
      <c r="AI348" s="11"/>
      <c r="AJ348" s="231">
        <v>12</v>
      </c>
      <c r="AK348" s="231">
        <v>15</v>
      </c>
      <c r="AL348" s="231">
        <v>35</v>
      </c>
      <c r="AM348" s="143">
        <v>8</v>
      </c>
      <c r="AN348" s="231">
        <v>9</v>
      </c>
      <c r="AO348" s="231">
        <v>2</v>
      </c>
      <c r="AP348" s="231">
        <v>12</v>
      </c>
      <c r="AQ348" s="12">
        <v>45</v>
      </c>
      <c r="AR348" s="231">
        <v>77</v>
      </c>
      <c r="AS348" t="s">
        <v>0</v>
      </c>
      <c r="AT348" s="11"/>
      <c r="AU348" s="231">
        <v>21</v>
      </c>
      <c r="AV348" s="231">
        <v>26</v>
      </c>
      <c r="AW348" s="231">
        <v>48</v>
      </c>
      <c r="AX348" s="231">
        <v>8</v>
      </c>
      <c r="AY348" s="231">
        <v>15</v>
      </c>
      <c r="AZ348" s="231">
        <v>7</v>
      </c>
      <c r="BA348" s="231">
        <v>19</v>
      </c>
      <c r="BB348" s="12">
        <v>334</v>
      </c>
      <c r="BC348" s="231">
        <v>144</v>
      </c>
      <c r="BE348" s="11"/>
      <c r="BF348" s="143">
        <v>1</v>
      </c>
      <c r="BG348" s="231">
        <v>2</v>
      </c>
      <c r="BH348" s="231">
        <v>28</v>
      </c>
      <c r="BI348" s="143">
        <v>9</v>
      </c>
      <c r="BJ348" s="143">
        <v>15</v>
      </c>
      <c r="BK348" s="143">
        <v>11</v>
      </c>
      <c r="BL348" s="231">
        <v>3</v>
      </c>
      <c r="BM348" s="12">
        <v>-13</v>
      </c>
      <c r="BN348" s="143">
        <v>3</v>
      </c>
      <c r="BO348" t="s">
        <v>0</v>
      </c>
      <c r="BP348" s="11"/>
      <c r="BQ348" s="231">
        <v>6</v>
      </c>
      <c r="BR348" s="231">
        <v>21</v>
      </c>
      <c r="BS348" s="231">
        <v>52</v>
      </c>
      <c r="BT348" s="143">
        <v>2</v>
      </c>
      <c r="BU348" s="143">
        <v>7</v>
      </c>
      <c r="BV348" s="231">
        <v>11</v>
      </c>
      <c r="BW348" s="231">
        <v>12</v>
      </c>
      <c r="BX348" s="12">
        <v>18</v>
      </c>
      <c r="BY348" s="231">
        <v>93</v>
      </c>
      <c r="CA348" s="11"/>
      <c r="CB348" s="143">
        <v>6</v>
      </c>
      <c r="CC348" s="143">
        <v>4</v>
      </c>
      <c r="CD348" s="231">
        <v>21</v>
      </c>
      <c r="CE348" s="143">
        <v>12</v>
      </c>
      <c r="CF348" s="143">
        <v>3</v>
      </c>
      <c r="CG348" s="143">
        <v>12</v>
      </c>
      <c r="CH348" s="143">
        <v>19</v>
      </c>
      <c r="CI348" s="12">
        <v>141</v>
      </c>
      <c r="CJ348" s="143">
        <v>35</v>
      </c>
      <c r="CM348" t="s">
        <v>0</v>
      </c>
      <c r="CN348" t="s">
        <v>0</v>
      </c>
      <c r="CP348" t="s">
        <v>0</v>
      </c>
    </row>
    <row r="349" spans="2:94" ht="15.75" thickBot="1" x14ac:dyDescent="0.3"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M349" s="11"/>
      <c r="N349" s="10"/>
      <c r="O349" s="10"/>
      <c r="P349" s="10"/>
      <c r="Q349" s="10"/>
      <c r="R349" s="10"/>
      <c r="S349" s="10"/>
      <c r="T349" s="10"/>
      <c r="U349" s="10"/>
      <c r="V349" s="9"/>
      <c r="X349" s="11"/>
      <c r="Y349" s="10"/>
      <c r="Z349" s="10"/>
      <c r="AA349" s="10"/>
      <c r="AB349" s="10"/>
      <c r="AC349" s="10"/>
      <c r="AD349" s="10"/>
      <c r="AE349" s="10"/>
      <c r="AF349" s="10"/>
      <c r="AG349" s="9"/>
      <c r="AI349" s="11"/>
      <c r="AJ349" s="10"/>
      <c r="AK349" s="10"/>
      <c r="AL349" s="10"/>
      <c r="AM349" s="10"/>
      <c r="AN349" s="10"/>
      <c r="AO349" s="10"/>
      <c r="AP349" s="10"/>
      <c r="AQ349" s="10"/>
      <c r="AR349" s="9"/>
      <c r="AT349" s="11"/>
      <c r="AU349" s="10"/>
      <c r="AV349" s="10"/>
      <c r="AW349" s="10"/>
      <c r="AX349" s="10"/>
      <c r="AY349" s="10"/>
      <c r="AZ349" s="10"/>
      <c r="BA349" s="10"/>
      <c r="BB349" s="10"/>
      <c r="BC349" s="9"/>
      <c r="BE349" s="11"/>
      <c r="BF349" s="10"/>
      <c r="BG349" s="10"/>
      <c r="BH349" s="10"/>
      <c r="BI349" s="10"/>
      <c r="BJ349" s="10"/>
      <c r="BK349" s="10"/>
      <c r="BL349" s="10"/>
      <c r="BM349" s="10"/>
      <c r="BN349" s="9"/>
      <c r="BP349" s="11"/>
      <c r="BQ349" s="10"/>
      <c r="BR349" s="10"/>
      <c r="BS349" s="10"/>
      <c r="BT349" s="10"/>
      <c r="BU349" s="10"/>
      <c r="BV349" s="10"/>
      <c r="BW349" s="10"/>
      <c r="BX349" s="10"/>
      <c r="BY349" s="9"/>
      <c r="CA349" s="11"/>
      <c r="CB349" s="10"/>
      <c r="CC349" s="10"/>
      <c r="CD349" s="10"/>
      <c r="CE349" s="10"/>
      <c r="CF349" s="10"/>
      <c r="CG349" s="10"/>
      <c r="CH349" s="10"/>
      <c r="CI349" s="10"/>
      <c r="CJ349" s="9"/>
      <c r="CM349" t="s">
        <v>0</v>
      </c>
    </row>
    <row r="350" spans="2:94" ht="15.75" thickBot="1" x14ac:dyDescent="0.3">
      <c r="B350" s="11"/>
      <c r="C350" s="27" t="s">
        <v>8</v>
      </c>
      <c r="D350" s="19" t="s">
        <v>7</v>
      </c>
      <c r="E350" s="18" t="s">
        <v>6</v>
      </c>
      <c r="F350" s="199" t="s">
        <v>31</v>
      </c>
      <c r="G350" s="17" t="s">
        <v>5</v>
      </c>
      <c r="H350" s="16" t="s">
        <v>4</v>
      </c>
      <c r="I350" s="14" t="s">
        <v>3</v>
      </c>
      <c r="J350" s="10"/>
      <c r="K350" s="228" t="s">
        <v>148</v>
      </c>
      <c r="M350" s="11"/>
      <c r="N350" s="21" t="s">
        <v>9</v>
      </c>
      <c r="O350" s="19" t="s">
        <v>7</v>
      </c>
      <c r="P350" s="18" t="s">
        <v>6</v>
      </c>
      <c r="Q350" s="199" t="s">
        <v>31</v>
      </c>
      <c r="R350" s="17" t="s">
        <v>5</v>
      </c>
      <c r="S350" s="16" t="s">
        <v>4</v>
      </c>
      <c r="T350" s="14" t="s">
        <v>3</v>
      </c>
      <c r="U350" s="10"/>
      <c r="V350" s="228" t="s">
        <v>142</v>
      </c>
      <c r="X350" s="11"/>
      <c r="Y350" s="21" t="s">
        <v>9</v>
      </c>
      <c r="Z350" s="27" t="s">
        <v>8</v>
      </c>
      <c r="AA350" s="18" t="s">
        <v>6</v>
      </c>
      <c r="AB350" s="199" t="s">
        <v>31</v>
      </c>
      <c r="AC350" s="17" t="s">
        <v>5</v>
      </c>
      <c r="AD350" s="16" t="s">
        <v>4</v>
      </c>
      <c r="AE350" s="14" t="s">
        <v>3</v>
      </c>
      <c r="AF350" s="10"/>
      <c r="AG350" s="228" t="s">
        <v>151</v>
      </c>
      <c r="AI350" s="11"/>
      <c r="AJ350" s="21" t="s">
        <v>9</v>
      </c>
      <c r="AK350" s="27" t="s">
        <v>8</v>
      </c>
      <c r="AL350" s="19" t="s">
        <v>7</v>
      </c>
      <c r="AM350" s="199" t="s">
        <v>31</v>
      </c>
      <c r="AN350" s="17" t="s">
        <v>5</v>
      </c>
      <c r="AO350" s="16" t="s">
        <v>4</v>
      </c>
      <c r="AP350" s="14" t="s">
        <v>3</v>
      </c>
      <c r="AQ350" s="10"/>
      <c r="AR350" s="228" t="s">
        <v>149</v>
      </c>
      <c r="AT350" s="11"/>
      <c r="AU350" s="21" t="s">
        <v>9</v>
      </c>
      <c r="AV350" s="27" t="s">
        <v>8</v>
      </c>
      <c r="AW350" s="19" t="s">
        <v>7</v>
      </c>
      <c r="AX350" s="18" t="s">
        <v>6</v>
      </c>
      <c r="AY350" s="17" t="s">
        <v>5</v>
      </c>
      <c r="AZ350" s="16" t="s">
        <v>4</v>
      </c>
      <c r="BA350" s="14" t="s">
        <v>3</v>
      </c>
      <c r="BB350" s="10"/>
      <c r="BC350" s="228" t="s">
        <v>146</v>
      </c>
      <c r="BE350" s="11"/>
      <c r="BF350" s="21" t="s">
        <v>9</v>
      </c>
      <c r="BG350" s="27" t="s">
        <v>8</v>
      </c>
      <c r="BH350" s="19" t="s">
        <v>7</v>
      </c>
      <c r="BI350" s="18" t="s">
        <v>6</v>
      </c>
      <c r="BJ350" s="199" t="s">
        <v>31</v>
      </c>
      <c r="BK350" s="16" t="s">
        <v>4</v>
      </c>
      <c r="BL350" s="14" t="s">
        <v>3</v>
      </c>
      <c r="BM350" s="10"/>
      <c r="BN350" s="228" t="s">
        <v>148</v>
      </c>
      <c r="BP350" s="11"/>
      <c r="BQ350" s="21" t="s">
        <v>9</v>
      </c>
      <c r="BR350" s="27" t="s">
        <v>8</v>
      </c>
      <c r="BS350" s="19" t="s">
        <v>7</v>
      </c>
      <c r="BT350" s="18" t="s">
        <v>6</v>
      </c>
      <c r="BU350" s="199" t="s">
        <v>31</v>
      </c>
      <c r="BV350" s="17" t="s">
        <v>5</v>
      </c>
      <c r="BW350" s="14" t="s">
        <v>3</v>
      </c>
      <c r="BX350" s="10"/>
      <c r="BY350" s="228" t="s">
        <v>147</v>
      </c>
      <c r="CA350" s="11"/>
      <c r="CB350" s="21" t="s">
        <v>9</v>
      </c>
      <c r="CC350" s="27" t="s">
        <v>8</v>
      </c>
      <c r="CD350" s="19" t="s">
        <v>7</v>
      </c>
      <c r="CE350" s="18" t="s">
        <v>6</v>
      </c>
      <c r="CF350" s="17" t="s">
        <v>5</v>
      </c>
      <c r="CG350" s="16" t="s">
        <v>4</v>
      </c>
      <c r="CH350" s="199" t="s">
        <v>31</v>
      </c>
      <c r="CI350" s="10"/>
      <c r="CJ350" s="228" t="s">
        <v>144</v>
      </c>
      <c r="CM350" t="s">
        <v>0</v>
      </c>
    </row>
    <row r="351" spans="2:94" ht="15.75" thickBot="1" x14ac:dyDescent="0.3">
      <c r="B351" s="22" t="s">
        <v>289</v>
      </c>
      <c r="C351" s="146" t="s">
        <v>9</v>
      </c>
      <c r="D351" s="146" t="s">
        <v>9</v>
      </c>
      <c r="E351" s="146" t="s">
        <v>9</v>
      </c>
      <c r="F351" s="146" t="s">
        <v>9</v>
      </c>
      <c r="G351" s="146" t="s">
        <v>9</v>
      </c>
      <c r="H351" s="146" t="s">
        <v>9</v>
      </c>
      <c r="I351" s="146" t="s">
        <v>9</v>
      </c>
      <c r="J351" s="10"/>
      <c r="K351" s="234" t="s">
        <v>9</v>
      </c>
      <c r="M351" s="22" t="s">
        <v>289</v>
      </c>
      <c r="N351" s="145" t="s">
        <v>8</v>
      </c>
      <c r="O351" s="145" t="s">
        <v>8</v>
      </c>
      <c r="P351" s="145" t="s">
        <v>8</v>
      </c>
      <c r="Q351" s="145" t="s">
        <v>8</v>
      </c>
      <c r="R351" s="145" t="s">
        <v>8</v>
      </c>
      <c r="S351" s="145" t="s">
        <v>8</v>
      </c>
      <c r="T351" s="145" t="s">
        <v>8</v>
      </c>
      <c r="U351" s="10"/>
      <c r="V351" s="145" t="s">
        <v>8</v>
      </c>
      <c r="X351" s="22" t="s">
        <v>289</v>
      </c>
      <c r="Y351" s="149" t="s">
        <v>7</v>
      </c>
      <c r="Z351" s="149" t="s">
        <v>7</v>
      </c>
      <c r="AA351" s="149" t="s">
        <v>7</v>
      </c>
      <c r="AB351" s="149" t="s">
        <v>7</v>
      </c>
      <c r="AC351" s="149" t="s">
        <v>7</v>
      </c>
      <c r="AD351" s="149" t="s">
        <v>7</v>
      </c>
      <c r="AE351" s="144" t="s">
        <v>7</v>
      </c>
      <c r="AF351" s="10"/>
      <c r="AG351" s="144" t="s">
        <v>7</v>
      </c>
      <c r="AI351" s="22" t="s">
        <v>289</v>
      </c>
      <c r="AJ351" s="195" t="s">
        <v>6</v>
      </c>
      <c r="AK351" s="195" t="s">
        <v>6</v>
      </c>
      <c r="AL351" s="195" t="s">
        <v>6</v>
      </c>
      <c r="AM351" s="195" t="s">
        <v>6</v>
      </c>
      <c r="AN351" s="195" t="s">
        <v>6</v>
      </c>
      <c r="AO351" s="195" t="s">
        <v>6</v>
      </c>
      <c r="AP351" s="195" t="s">
        <v>6</v>
      </c>
      <c r="AQ351" s="10"/>
      <c r="AR351" s="195" t="s">
        <v>6</v>
      </c>
      <c r="AT351" s="22" t="s">
        <v>289</v>
      </c>
      <c r="AU351" s="197" t="s">
        <v>31</v>
      </c>
      <c r="AV351" s="197" t="s">
        <v>31</v>
      </c>
      <c r="AW351" s="197" t="s">
        <v>31</v>
      </c>
      <c r="AX351" s="197" t="s">
        <v>31</v>
      </c>
      <c r="AY351" s="197" t="s">
        <v>31</v>
      </c>
      <c r="AZ351" s="197" t="s">
        <v>31</v>
      </c>
      <c r="BA351" s="197" t="s">
        <v>31</v>
      </c>
      <c r="BB351" s="10"/>
      <c r="BC351" s="197" t="s">
        <v>31</v>
      </c>
      <c r="BE351" s="22" t="s">
        <v>289</v>
      </c>
      <c r="BF351" s="155" t="s">
        <v>134</v>
      </c>
      <c r="BG351" s="155" t="s">
        <v>134</v>
      </c>
      <c r="BH351" s="155" t="s">
        <v>134</v>
      </c>
      <c r="BI351" s="155" t="s">
        <v>134</v>
      </c>
      <c r="BJ351" s="155" t="s">
        <v>134</v>
      </c>
      <c r="BK351" s="155" t="s">
        <v>134</v>
      </c>
      <c r="BL351" s="155" t="s">
        <v>134</v>
      </c>
      <c r="BM351" s="10"/>
      <c r="BN351" s="155" t="s">
        <v>134</v>
      </c>
      <c r="BP351" s="22" t="s">
        <v>289</v>
      </c>
      <c r="BQ351" s="150" t="s">
        <v>4</v>
      </c>
      <c r="BR351" s="150" t="s">
        <v>4</v>
      </c>
      <c r="BS351" s="150" t="s">
        <v>4</v>
      </c>
      <c r="BT351" s="150" t="s">
        <v>4</v>
      </c>
      <c r="BU351" s="150" t="s">
        <v>4</v>
      </c>
      <c r="BV351" s="150" t="s">
        <v>4</v>
      </c>
      <c r="BW351" s="150" t="s">
        <v>4</v>
      </c>
      <c r="BX351" s="10"/>
      <c r="BY351" s="150" t="s">
        <v>4</v>
      </c>
      <c r="CA351" s="22" t="s">
        <v>289</v>
      </c>
      <c r="CB351" s="177" t="s">
        <v>3</v>
      </c>
      <c r="CC351" s="177" t="s">
        <v>3</v>
      </c>
      <c r="CD351" s="177" t="s">
        <v>3</v>
      </c>
      <c r="CE351" s="177" t="s">
        <v>3</v>
      </c>
      <c r="CF351" s="177" t="s">
        <v>3</v>
      </c>
      <c r="CG351" s="177" t="s">
        <v>3</v>
      </c>
      <c r="CH351" s="177" t="s">
        <v>3</v>
      </c>
      <c r="CI351" s="10"/>
      <c r="CJ351" s="177" t="s">
        <v>3</v>
      </c>
      <c r="CM351" t="s">
        <v>0</v>
      </c>
      <c r="CN351" t="s">
        <v>0</v>
      </c>
      <c r="CO351" t="s">
        <v>0</v>
      </c>
      <c r="CP351" t="s">
        <v>0</v>
      </c>
    </row>
    <row r="352" spans="2:94" ht="15.75" thickBot="1" x14ac:dyDescent="0.3">
      <c r="B352" s="8" t="s">
        <v>0</v>
      </c>
      <c r="C352" s="231">
        <v>12</v>
      </c>
      <c r="D352" s="231">
        <v>41</v>
      </c>
      <c r="E352" s="143">
        <v>7</v>
      </c>
      <c r="F352" s="143">
        <v>20</v>
      </c>
      <c r="G352" s="231">
        <v>7</v>
      </c>
      <c r="H352" s="231">
        <v>1</v>
      </c>
      <c r="I352" s="231">
        <v>10</v>
      </c>
      <c r="J352" s="12">
        <v>147</v>
      </c>
      <c r="K352" s="178">
        <v>44</v>
      </c>
      <c r="L352" t="s">
        <v>0</v>
      </c>
      <c r="M352" s="11"/>
      <c r="N352" s="143">
        <v>12</v>
      </c>
      <c r="O352" s="231">
        <v>20</v>
      </c>
      <c r="P352" s="143">
        <v>19</v>
      </c>
      <c r="Q352" s="143">
        <v>36</v>
      </c>
      <c r="R352" s="143">
        <v>1</v>
      </c>
      <c r="S352" s="143">
        <v>17</v>
      </c>
      <c r="T352" s="143">
        <v>4</v>
      </c>
      <c r="U352" s="12">
        <v>-61</v>
      </c>
      <c r="V352" s="143">
        <v>69</v>
      </c>
      <c r="W352" t="s">
        <v>0</v>
      </c>
      <c r="X352" s="11"/>
      <c r="Y352" s="143">
        <v>41</v>
      </c>
      <c r="Z352" s="143">
        <v>20</v>
      </c>
      <c r="AA352" s="143">
        <v>48</v>
      </c>
      <c r="AB352" s="143">
        <v>70</v>
      </c>
      <c r="AC352" s="143">
        <v>41</v>
      </c>
      <c r="AD352" s="143">
        <v>62</v>
      </c>
      <c r="AE352" s="143">
        <v>42</v>
      </c>
      <c r="AF352" s="12">
        <v>-445</v>
      </c>
      <c r="AG352" s="143">
        <v>324</v>
      </c>
      <c r="AH352" t="s">
        <v>0</v>
      </c>
      <c r="AI352" s="11"/>
      <c r="AJ352" s="231">
        <v>7</v>
      </c>
      <c r="AK352" s="231">
        <v>19</v>
      </c>
      <c r="AL352" s="231">
        <v>48</v>
      </c>
      <c r="AM352" s="143">
        <v>13</v>
      </c>
      <c r="AN352" s="231">
        <v>11</v>
      </c>
      <c r="AO352" s="231">
        <v>5</v>
      </c>
      <c r="AP352" s="231">
        <v>10</v>
      </c>
      <c r="AQ352" s="12">
        <v>76</v>
      </c>
      <c r="AR352" s="231">
        <v>87</v>
      </c>
      <c r="AS352" t="s">
        <v>0</v>
      </c>
      <c r="AT352" s="11"/>
      <c r="AU352" s="231">
        <v>20</v>
      </c>
      <c r="AV352" s="231">
        <v>36</v>
      </c>
      <c r="AW352" s="231">
        <v>70</v>
      </c>
      <c r="AX352" s="231">
        <v>13</v>
      </c>
      <c r="AY352" s="231">
        <v>22</v>
      </c>
      <c r="AZ352" s="231">
        <v>14</v>
      </c>
      <c r="BA352" s="231">
        <v>22</v>
      </c>
      <c r="BB352" s="12">
        <v>210</v>
      </c>
      <c r="BC352" s="231">
        <v>197</v>
      </c>
      <c r="BE352" s="11"/>
      <c r="BF352" s="143">
        <v>7</v>
      </c>
      <c r="BG352" s="231">
        <v>1</v>
      </c>
      <c r="BH352" s="231">
        <v>41</v>
      </c>
      <c r="BI352" s="143">
        <v>11</v>
      </c>
      <c r="BJ352" s="143">
        <v>22</v>
      </c>
      <c r="BK352" s="143">
        <v>10</v>
      </c>
      <c r="BL352" s="143">
        <v>3</v>
      </c>
      <c r="BM352" s="12">
        <v>4</v>
      </c>
      <c r="BN352" s="143">
        <v>11</v>
      </c>
      <c r="BO352" t="s">
        <v>0</v>
      </c>
      <c r="BP352" s="11"/>
      <c r="BQ352" s="143">
        <v>1</v>
      </c>
      <c r="BR352" s="231">
        <v>17</v>
      </c>
      <c r="BS352" s="231">
        <v>62</v>
      </c>
      <c r="BT352" s="143">
        <v>5</v>
      </c>
      <c r="BU352" s="143">
        <v>14</v>
      </c>
      <c r="BV352" s="231">
        <v>10</v>
      </c>
      <c r="BW352" s="231">
        <v>6</v>
      </c>
      <c r="BX352" s="12">
        <v>-63</v>
      </c>
      <c r="BY352" s="231">
        <v>75</v>
      </c>
      <c r="CA352" s="11"/>
      <c r="CB352" s="143">
        <v>10</v>
      </c>
      <c r="CC352" s="231">
        <v>4</v>
      </c>
      <c r="CD352" s="231">
        <v>42</v>
      </c>
      <c r="CE352" s="143">
        <v>10</v>
      </c>
      <c r="CF352" s="231">
        <v>3</v>
      </c>
      <c r="CG352" s="143">
        <v>6</v>
      </c>
      <c r="CH352" s="143">
        <v>22</v>
      </c>
      <c r="CI352" s="12">
        <v>132</v>
      </c>
      <c r="CJ352" s="231">
        <v>1</v>
      </c>
    </row>
    <row r="353" spans="1:96" ht="15.75" thickBot="1" x14ac:dyDescent="0.3">
      <c r="BO353" t="s">
        <v>0</v>
      </c>
      <c r="CR353" t="s">
        <v>0</v>
      </c>
    </row>
    <row r="354" spans="1:96" ht="15.75" thickBot="1" x14ac:dyDescent="0.3">
      <c r="C354" t="s">
        <v>0</v>
      </c>
      <c r="D354" t="s">
        <v>0</v>
      </c>
      <c r="E354" t="s">
        <v>0</v>
      </c>
      <c r="F354" t="s">
        <v>0</v>
      </c>
      <c r="G354" s="21" t="s">
        <v>9</v>
      </c>
      <c r="J354" t="s">
        <v>0</v>
      </c>
      <c r="L354" t="s">
        <v>0</v>
      </c>
      <c r="O354" t="s">
        <v>0</v>
      </c>
      <c r="P354" t="s">
        <v>0</v>
      </c>
      <c r="R354" s="27" t="s">
        <v>8</v>
      </c>
      <c r="U354" t="s">
        <v>0</v>
      </c>
      <c r="W354" t="s">
        <v>0</v>
      </c>
      <c r="Z354" t="s">
        <v>0</v>
      </c>
      <c r="AB354" t="s">
        <v>0</v>
      </c>
      <c r="AC354" s="19" t="s">
        <v>7</v>
      </c>
      <c r="AF354" t="s">
        <v>0</v>
      </c>
      <c r="AL354" t="s">
        <v>0</v>
      </c>
      <c r="AN354" s="18" t="s">
        <v>6</v>
      </c>
      <c r="AQ354" t="s">
        <v>0</v>
      </c>
      <c r="AS354" t="s">
        <v>0</v>
      </c>
      <c r="AX354" t="s">
        <v>0</v>
      </c>
      <c r="AY354" s="199" t="s">
        <v>31</v>
      </c>
      <c r="BB354" t="s">
        <v>0</v>
      </c>
      <c r="BI354" t="s">
        <v>0</v>
      </c>
      <c r="BJ354" s="17" t="s">
        <v>5</v>
      </c>
      <c r="BM354" t="s">
        <v>0</v>
      </c>
      <c r="BP354" t="s">
        <v>0</v>
      </c>
      <c r="BR354" t="s">
        <v>0</v>
      </c>
      <c r="BU354" s="16" t="s">
        <v>4</v>
      </c>
      <c r="BV354" t="s">
        <v>0</v>
      </c>
      <c r="BX354" t="s">
        <v>0</v>
      </c>
      <c r="CA354" t="s">
        <v>0</v>
      </c>
      <c r="CF354" s="14" t="s">
        <v>3</v>
      </c>
      <c r="CG354" t="s">
        <v>0</v>
      </c>
      <c r="CH354" t="s">
        <v>0</v>
      </c>
      <c r="CI354" t="s">
        <v>0</v>
      </c>
      <c r="CM354" t="s">
        <v>0</v>
      </c>
    </row>
    <row r="355" spans="1:96" ht="16.5" thickBot="1" x14ac:dyDescent="0.3">
      <c r="B355" s="134" t="s">
        <v>273</v>
      </c>
      <c r="C355" s="28" t="s">
        <v>0</v>
      </c>
      <c r="D355" s="28" t="s">
        <v>0</v>
      </c>
      <c r="E355" s="28" t="s">
        <v>0</v>
      </c>
      <c r="F355" s="28" t="s">
        <v>0</v>
      </c>
      <c r="G355" s="28"/>
      <c r="H355" s="28"/>
      <c r="I355" s="28" t="s">
        <v>0</v>
      </c>
      <c r="J355" s="28"/>
      <c r="K355" s="22" t="s">
        <v>15</v>
      </c>
      <c r="M355" s="134" t="s">
        <v>273</v>
      </c>
      <c r="N355" s="28" t="s">
        <v>0</v>
      </c>
      <c r="O355" s="28" t="s">
        <v>0</v>
      </c>
      <c r="P355" s="28" t="s">
        <v>0</v>
      </c>
      <c r="Q355" s="28" t="s">
        <v>0</v>
      </c>
      <c r="R355" s="28"/>
      <c r="S355" s="28"/>
      <c r="T355" s="28" t="s">
        <v>0</v>
      </c>
      <c r="U355" s="28"/>
      <c r="V355" s="22" t="s">
        <v>15</v>
      </c>
      <c r="X355" s="134" t="s">
        <v>273</v>
      </c>
      <c r="Y355" s="28" t="s">
        <v>0</v>
      </c>
      <c r="Z355" s="28" t="s">
        <v>0</v>
      </c>
      <c r="AA355" s="28" t="s">
        <v>0</v>
      </c>
      <c r="AB355" s="28" t="s">
        <v>0</v>
      </c>
      <c r="AC355" s="28"/>
      <c r="AD355" s="28"/>
      <c r="AE355" s="28" t="s">
        <v>0</v>
      </c>
      <c r="AF355" s="28"/>
      <c r="AG355" s="22" t="s">
        <v>15</v>
      </c>
      <c r="AH355" t="s">
        <v>0</v>
      </c>
      <c r="AI355" s="134" t="s">
        <v>273</v>
      </c>
      <c r="AJ355" s="28" t="s">
        <v>0</v>
      </c>
      <c r="AK355" s="28" t="s">
        <v>0</v>
      </c>
      <c r="AL355" s="28" t="s">
        <v>0</v>
      </c>
      <c r="AM355" s="28" t="s">
        <v>0</v>
      </c>
      <c r="AN355" s="28"/>
      <c r="AO355" s="28"/>
      <c r="AP355" s="28" t="s">
        <v>0</v>
      </c>
      <c r="AQ355" s="28"/>
      <c r="AR355" s="22" t="s">
        <v>15</v>
      </c>
      <c r="AT355" s="134" t="s">
        <v>273</v>
      </c>
      <c r="AU355" s="28" t="s">
        <v>0</v>
      </c>
      <c r="AV355" s="28" t="s">
        <v>0</v>
      </c>
      <c r="AW355" s="28" t="s">
        <v>0</v>
      </c>
      <c r="AX355" s="28" t="s">
        <v>0</v>
      </c>
      <c r="AY355" s="28"/>
      <c r="AZ355" s="28"/>
      <c r="BA355" s="28" t="s">
        <v>0</v>
      </c>
      <c r="BB355" s="28"/>
      <c r="BC355" s="22" t="s">
        <v>15</v>
      </c>
      <c r="BE355" s="134" t="s">
        <v>273</v>
      </c>
      <c r="BF355" s="28" t="s">
        <v>0</v>
      </c>
      <c r="BG355" s="28" t="s">
        <v>0</v>
      </c>
      <c r="BH355" s="28" t="s">
        <v>0</v>
      </c>
      <c r="BI355" s="28" t="s">
        <v>0</v>
      </c>
      <c r="BJ355" s="28"/>
      <c r="BK355" s="28"/>
      <c r="BL355" s="28" t="s">
        <v>0</v>
      </c>
      <c r="BM355" s="28"/>
      <c r="BN355" s="22" t="s">
        <v>15</v>
      </c>
      <c r="BO355" t="s">
        <v>0</v>
      </c>
      <c r="BP355" s="134" t="s">
        <v>273</v>
      </c>
      <c r="BQ355" s="28" t="s">
        <v>0</v>
      </c>
      <c r="BR355" s="28" t="s">
        <v>0</v>
      </c>
      <c r="BS355" s="28" t="s">
        <v>0</v>
      </c>
      <c r="BT355" s="28" t="s">
        <v>0</v>
      </c>
      <c r="BU355" s="28"/>
      <c r="BV355" s="28"/>
      <c r="BW355" s="28" t="s">
        <v>0</v>
      </c>
      <c r="BX355" s="28"/>
      <c r="BY355" s="22" t="s">
        <v>15</v>
      </c>
      <c r="CA355" s="134" t="s">
        <v>273</v>
      </c>
      <c r="CB355" s="28" t="s">
        <v>0</v>
      </c>
      <c r="CC355" s="28" t="s">
        <v>0</v>
      </c>
      <c r="CD355" s="28" t="s">
        <v>0</v>
      </c>
      <c r="CE355" s="28" t="s">
        <v>0</v>
      </c>
      <c r="CF355" s="28"/>
      <c r="CG355" s="28" t="s">
        <v>0</v>
      </c>
      <c r="CH355" s="28" t="s">
        <v>0</v>
      </c>
      <c r="CI355" s="28"/>
      <c r="CJ355" s="22" t="s">
        <v>15</v>
      </c>
    </row>
    <row r="356" spans="1:96" ht="15.75" thickBot="1" x14ac:dyDescent="0.3">
      <c r="B356" s="11"/>
      <c r="C356" s="27" t="s">
        <v>8</v>
      </c>
      <c r="D356" s="19" t="s">
        <v>7</v>
      </c>
      <c r="E356" s="18" t="s">
        <v>6</v>
      </c>
      <c r="F356" s="199" t="s">
        <v>31</v>
      </c>
      <c r="G356" s="17" t="s">
        <v>5</v>
      </c>
      <c r="H356" s="16" t="s">
        <v>4</v>
      </c>
      <c r="I356" s="14" t="s">
        <v>3</v>
      </c>
      <c r="J356" s="10"/>
      <c r="K356" s="228" t="s">
        <v>145</v>
      </c>
      <c r="M356" s="11"/>
      <c r="N356" s="21" t="s">
        <v>9</v>
      </c>
      <c r="O356" s="19" t="s">
        <v>7</v>
      </c>
      <c r="P356" s="18" t="s">
        <v>6</v>
      </c>
      <c r="Q356" s="199" t="s">
        <v>31</v>
      </c>
      <c r="R356" s="17" t="s">
        <v>5</v>
      </c>
      <c r="S356" s="16" t="s">
        <v>4</v>
      </c>
      <c r="T356" s="14" t="s">
        <v>3</v>
      </c>
      <c r="U356" s="10"/>
      <c r="V356" s="228" t="s">
        <v>142</v>
      </c>
      <c r="X356" s="11"/>
      <c r="Y356" s="21" t="s">
        <v>9</v>
      </c>
      <c r="Z356" s="27" t="s">
        <v>8</v>
      </c>
      <c r="AA356" s="18" t="s">
        <v>6</v>
      </c>
      <c r="AB356" s="199" t="s">
        <v>31</v>
      </c>
      <c r="AC356" s="17" t="s">
        <v>5</v>
      </c>
      <c r="AD356" s="16" t="s">
        <v>4</v>
      </c>
      <c r="AE356" s="14" t="s">
        <v>3</v>
      </c>
      <c r="AF356" s="10"/>
      <c r="AG356" s="228" t="s">
        <v>151</v>
      </c>
      <c r="AI356" s="11"/>
      <c r="AJ356" s="21" t="s">
        <v>9</v>
      </c>
      <c r="AK356" s="27" t="s">
        <v>8</v>
      </c>
      <c r="AL356" s="19" t="s">
        <v>7</v>
      </c>
      <c r="AM356" s="199" t="s">
        <v>31</v>
      </c>
      <c r="AN356" s="17" t="s">
        <v>5</v>
      </c>
      <c r="AO356" s="16" t="s">
        <v>4</v>
      </c>
      <c r="AP356" s="14" t="s">
        <v>3</v>
      </c>
      <c r="AQ356" s="10"/>
      <c r="AR356" s="228" t="s">
        <v>142</v>
      </c>
      <c r="AT356" s="11"/>
      <c r="AU356" s="21" t="s">
        <v>9</v>
      </c>
      <c r="AV356" s="27" t="s">
        <v>8</v>
      </c>
      <c r="AW356" s="19" t="s">
        <v>7</v>
      </c>
      <c r="AX356" s="18" t="s">
        <v>6</v>
      </c>
      <c r="AY356" s="17" t="s">
        <v>5</v>
      </c>
      <c r="AZ356" s="16" t="s">
        <v>4</v>
      </c>
      <c r="BA356" s="14" t="s">
        <v>3</v>
      </c>
      <c r="BB356" s="10"/>
      <c r="BC356" s="228" t="s">
        <v>151</v>
      </c>
      <c r="BE356" s="11"/>
      <c r="BF356" s="21" t="s">
        <v>9</v>
      </c>
      <c r="BG356" s="27" t="s">
        <v>8</v>
      </c>
      <c r="BH356" s="19" t="s">
        <v>7</v>
      </c>
      <c r="BI356" s="18" t="s">
        <v>6</v>
      </c>
      <c r="BJ356" s="199" t="s">
        <v>31</v>
      </c>
      <c r="BK356" s="16" t="s">
        <v>4</v>
      </c>
      <c r="BL356" s="14" t="s">
        <v>3</v>
      </c>
      <c r="BM356" s="10"/>
      <c r="BN356" s="228" t="s">
        <v>144</v>
      </c>
      <c r="BP356" s="11"/>
      <c r="BQ356" s="21" t="s">
        <v>9</v>
      </c>
      <c r="BR356" s="27" t="s">
        <v>8</v>
      </c>
      <c r="BS356" s="19" t="s">
        <v>7</v>
      </c>
      <c r="BT356" s="18" t="s">
        <v>6</v>
      </c>
      <c r="BU356" s="199" t="s">
        <v>31</v>
      </c>
      <c r="BV356" s="17" t="s">
        <v>5</v>
      </c>
      <c r="BW356" s="14" t="s">
        <v>3</v>
      </c>
      <c r="BX356" s="10"/>
      <c r="BY356" s="228" t="s">
        <v>143</v>
      </c>
      <c r="CA356" s="11"/>
      <c r="CB356" s="21" t="s">
        <v>9</v>
      </c>
      <c r="CC356" s="27" t="s">
        <v>8</v>
      </c>
      <c r="CD356" s="19" t="s">
        <v>7</v>
      </c>
      <c r="CE356" s="18" t="s">
        <v>6</v>
      </c>
      <c r="CF356" s="17" t="s">
        <v>5</v>
      </c>
      <c r="CG356" s="16" t="s">
        <v>4</v>
      </c>
      <c r="CH356" s="199" t="s">
        <v>31</v>
      </c>
      <c r="CI356" s="10"/>
      <c r="CJ356" s="228" t="s">
        <v>190</v>
      </c>
    </row>
    <row r="357" spans="1:96" ht="15.75" thickBot="1" x14ac:dyDescent="0.3">
      <c r="A357" t="s">
        <v>0</v>
      </c>
      <c r="B357" s="22" t="s">
        <v>290</v>
      </c>
      <c r="C357" s="146" t="s">
        <v>9</v>
      </c>
      <c r="D357" s="146" t="s">
        <v>9</v>
      </c>
      <c r="E357" s="146" t="s">
        <v>9</v>
      </c>
      <c r="F357" s="146" t="s">
        <v>9</v>
      </c>
      <c r="G357" s="146" t="s">
        <v>9</v>
      </c>
      <c r="H357" s="146" t="s">
        <v>9</v>
      </c>
      <c r="I357" s="146" t="s">
        <v>9</v>
      </c>
      <c r="J357" s="10"/>
      <c r="K357" s="234" t="s">
        <v>9</v>
      </c>
      <c r="M357" s="22" t="s">
        <v>290</v>
      </c>
      <c r="N357" s="145" t="s">
        <v>8</v>
      </c>
      <c r="O357" s="145" t="s">
        <v>8</v>
      </c>
      <c r="P357" s="145" t="s">
        <v>8</v>
      </c>
      <c r="Q357" s="145" t="s">
        <v>8</v>
      </c>
      <c r="R357" s="145" t="s">
        <v>8</v>
      </c>
      <c r="S357" s="145" t="s">
        <v>8</v>
      </c>
      <c r="T357" s="145" t="s">
        <v>8</v>
      </c>
      <c r="U357" s="10"/>
      <c r="V357" s="145" t="s">
        <v>8</v>
      </c>
      <c r="X357" s="22" t="s">
        <v>290</v>
      </c>
      <c r="Y357" s="149" t="s">
        <v>7</v>
      </c>
      <c r="Z357" s="149" t="s">
        <v>7</v>
      </c>
      <c r="AA357" s="149" t="s">
        <v>7</v>
      </c>
      <c r="AB357" s="149" t="s">
        <v>7</v>
      </c>
      <c r="AC357" s="149" t="s">
        <v>7</v>
      </c>
      <c r="AD357" s="149" t="s">
        <v>7</v>
      </c>
      <c r="AE357" s="144" t="s">
        <v>7</v>
      </c>
      <c r="AF357" s="10"/>
      <c r="AG357" s="144" t="s">
        <v>7</v>
      </c>
      <c r="AI357" s="22" t="s">
        <v>290</v>
      </c>
      <c r="AJ357" s="195" t="s">
        <v>6</v>
      </c>
      <c r="AK357" s="195" t="s">
        <v>6</v>
      </c>
      <c r="AL357" s="195" t="s">
        <v>6</v>
      </c>
      <c r="AM357" s="195" t="s">
        <v>6</v>
      </c>
      <c r="AN357" s="195" t="s">
        <v>6</v>
      </c>
      <c r="AO357" s="195" t="s">
        <v>6</v>
      </c>
      <c r="AP357" s="195" t="s">
        <v>6</v>
      </c>
      <c r="AQ357" s="10"/>
      <c r="AR357" s="195" t="s">
        <v>6</v>
      </c>
      <c r="AT357" s="22" t="s">
        <v>290</v>
      </c>
      <c r="AU357" s="197" t="s">
        <v>31</v>
      </c>
      <c r="AV357" s="197" t="s">
        <v>31</v>
      </c>
      <c r="AW357" s="197" t="s">
        <v>31</v>
      </c>
      <c r="AX357" s="197" t="s">
        <v>31</v>
      </c>
      <c r="AY357" s="197" t="s">
        <v>31</v>
      </c>
      <c r="AZ357" s="197" t="s">
        <v>31</v>
      </c>
      <c r="BA357" s="197" t="s">
        <v>31</v>
      </c>
      <c r="BB357" s="10"/>
      <c r="BC357" s="197" t="s">
        <v>31</v>
      </c>
      <c r="BE357" s="22" t="s">
        <v>290</v>
      </c>
      <c r="BF357" s="155" t="s">
        <v>134</v>
      </c>
      <c r="BG357" s="155" t="s">
        <v>134</v>
      </c>
      <c r="BH357" s="155" t="s">
        <v>134</v>
      </c>
      <c r="BI357" s="155" t="s">
        <v>134</v>
      </c>
      <c r="BJ357" s="155" t="s">
        <v>134</v>
      </c>
      <c r="BK357" s="155" t="s">
        <v>134</v>
      </c>
      <c r="BL357" s="155" t="s">
        <v>134</v>
      </c>
      <c r="BM357" s="10"/>
      <c r="BN357" s="155" t="s">
        <v>134</v>
      </c>
      <c r="BP357" s="22" t="s">
        <v>290</v>
      </c>
      <c r="BQ357" s="150" t="s">
        <v>4</v>
      </c>
      <c r="BR357" s="150" t="s">
        <v>4</v>
      </c>
      <c r="BS357" s="150" t="s">
        <v>4</v>
      </c>
      <c r="BT357" s="150" t="s">
        <v>4</v>
      </c>
      <c r="BU357" s="150" t="s">
        <v>4</v>
      </c>
      <c r="BV357" s="150" t="s">
        <v>4</v>
      </c>
      <c r="BW357" s="150" t="s">
        <v>4</v>
      </c>
      <c r="BX357" s="10"/>
      <c r="BY357" s="150" t="s">
        <v>4</v>
      </c>
      <c r="CA357" s="22" t="s">
        <v>290</v>
      </c>
      <c r="CB357" s="177" t="s">
        <v>3</v>
      </c>
      <c r="CC357" s="177" t="s">
        <v>3</v>
      </c>
      <c r="CD357" s="177" t="s">
        <v>3</v>
      </c>
      <c r="CE357" s="177" t="s">
        <v>3</v>
      </c>
      <c r="CF357" s="177" t="s">
        <v>3</v>
      </c>
      <c r="CG357" s="177" t="s">
        <v>3</v>
      </c>
      <c r="CH357" s="177" t="s">
        <v>3</v>
      </c>
      <c r="CI357" s="10"/>
      <c r="CJ357" s="177" t="s">
        <v>3</v>
      </c>
      <c r="CM357" t="s">
        <v>0</v>
      </c>
    </row>
    <row r="358" spans="1:96" ht="15.75" thickBot="1" x14ac:dyDescent="0.3">
      <c r="B358" s="11" t="s">
        <v>0</v>
      </c>
      <c r="C358" s="231">
        <v>4</v>
      </c>
      <c r="D358" s="231">
        <v>33</v>
      </c>
      <c r="E358" s="143">
        <v>10</v>
      </c>
      <c r="F358" s="143">
        <v>19</v>
      </c>
      <c r="G358" s="231">
        <v>0</v>
      </c>
      <c r="H358" s="143">
        <v>5</v>
      </c>
      <c r="I358" s="231">
        <v>1</v>
      </c>
      <c r="J358" s="12">
        <v>-477</v>
      </c>
      <c r="K358" s="178">
        <v>4</v>
      </c>
      <c r="L358" t="s">
        <v>0</v>
      </c>
      <c r="M358" s="11" t="s">
        <v>0</v>
      </c>
      <c r="N358" s="143">
        <v>4</v>
      </c>
      <c r="O358" s="231">
        <v>20</v>
      </c>
      <c r="P358" s="143">
        <v>16</v>
      </c>
      <c r="Q358" s="143">
        <v>26</v>
      </c>
      <c r="R358" s="143">
        <v>7</v>
      </c>
      <c r="S358" s="143">
        <v>22</v>
      </c>
      <c r="T358" s="143">
        <v>5</v>
      </c>
      <c r="U358" s="12">
        <v>78</v>
      </c>
      <c r="V358" s="143">
        <v>60</v>
      </c>
      <c r="W358" t="s">
        <v>0</v>
      </c>
      <c r="X358" s="11" t="s">
        <v>0</v>
      </c>
      <c r="Y358" s="143">
        <v>33</v>
      </c>
      <c r="Z358" s="143">
        <v>20</v>
      </c>
      <c r="AA358" s="143">
        <v>44</v>
      </c>
      <c r="AB358" s="143">
        <v>59</v>
      </c>
      <c r="AC358" s="143">
        <v>49</v>
      </c>
      <c r="AD358" s="143">
        <v>67</v>
      </c>
      <c r="AE358" s="143">
        <v>44</v>
      </c>
      <c r="AF358" s="12">
        <v>342</v>
      </c>
      <c r="AG358" s="143">
        <v>316</v>
      </c>
      <c r="AI358" s="11" t="s">
        <v>0</v>
      </c>
      <c r="AJ358" s="231">
        <v>10</v>
      </c>
      <c r="AK358" s="231">
        <v>16</v>
      </c>
      <c r="AL358" s="231">
        <v>44</v>
      </c>
      <c r="AM358" s="143">
        <v>7</v>
      </c>
      <c r="AN358" s="231">
        <v>7</v>
      </c>
      <c r="AO358" s="231">
        <v>2</v>
      </c>
      <c r="AP358" s="231">
        <v>8</v>
      </c>
      <c r="AQ358" s="12">
        <v>-66</v>
      </c>
      <c r="AR358" s="231">
        <v>80</v>
      </c>
      <c r="AS358" t="s">
        <v>0</v>
      </c>
      <c r="AT358" s="11" t="s">
        <v>0</v>
      </c>
      <c r="AU358" s="231">
        <v>19</v>
      </c>
      <c r="AV358" s="231">
        <v>26</v>
      </c>
      <c r="AW358" s="231">
        <v>59</v>
      </c>
      <c r="AX358" s="231">
        <v>7</v>
      </c>
      <c r="AY358" s="231">
        <v>13</v>
      </c>
      <c r="AZ358" s="231">
        <v>7</v>
      </c>
      <c r="BA358" s="231">
        <v>14</v>
      </c>
      <c r="BB358" s="12">
        <v>-495</v>
      </c>
      <c r="BC358" s="231">
        <v>145</v>
      </c>
      <c r="BE358" s="11" t="s">
        <v>0</v>
      </c>
      <c r="BF358" s="143">
        <v>0</v>
      </c>
      <c r="BG358" s="231">
        <v>7</v>
      </c>
      <c r="BH358" s="231">
        <v>49</v>
      </c>
      <c r="BI358" s="143">
        <v>7</v>
      </c>
      <c r="BJ358" s="143">
        <v>13</v>
      </c>
      <c r="BK358" s="143">
        <v>9</v>
      </c>
      <c r="BL358" s="231">
        <v>1</v>
      </c>
      <c r="BM358" s="12">
        <v>305</v>
      </c>
      <c r="BN358" s="231">
        <v>28</v>
      </c>
      <c r="BO358" t="s">
        <v>0</v>
      </c>
      <c r="BP358" s="11" t="s">
        <v>0</v>
      </c>
      <c r="BQ358" s="231">
        <v>5</v>
      </c>
      <c r="BR358" s="231">
        <v>22</v>
      </c>
      <c r="BS358" s="231">
        <v>67</v>
      </c>
      <c r="BT358" s="143">
        <v>2</v>
      </c>
      <c r="BU358" s="143">
        <v>7</v>
      </c>
      <c r="BV358" s="231">
        <v>9</v>
      </c>
      <c r="BW358" s="231">
        <v>7</v>
      </c>
      <c r="BX358" s="12">
        <v>324</v>
      </c>
      <c r="BY358" s="231">
        <v>101</v>
      </c>
      <c r="CA358" s="11" t="s">
        <v>0</v>
      </c>
      <c r="CB358" s="143">
        <v>1</v>
      </c>
      <c r="CC358" s="231">
        <v>5</v>
      </c>
      <c r="CD358" s="231">
        <v>44</v>
      </c>
      <c r="CE358" s="143">
        <v>8</v>
      </c>
      <c r="CF358" s="143">
        <v>1</v>
      </c>
      <c r="CG358" s="143">
        <v>7</v>
      </c>
      <c r="CH358" s="143">
        <v>14</v>
      </c>
      <c r="CI358" s="12">
        <v>-11</v>
      </c>
      <c r="CJ358" s="231">
        <v>18</v>
      </c>
    </row>
    <row r="359" spans="1:96" ht="15.75" thickBot="1" x14ac:dyDescent="0.3">
      <c r="B359" s="11"/>
      <c r="C359" s="10"/>
      <c r="D359" s="10"/>
      <c r="E359" s="10"/>
      <c r="F359" s="10"/>
      <c r="G359" s="10"/>
      <c r="H359" s="10"/>
      <c r="I359" s="10"/>
      <c r="J359" s="10" t="s">
        <v>0</v>
      </c>
      <c r="K359" s="9"/>
      <c r="M359" s="11"/>
      <c r="N359" s="10"/>
      <c r="O359" s="10"/>
      <c r="P359" s="10"/>
      <c r="Q359" s="10" t="s">
        <v>0</v>
      </c>
      <c r="R359" s="10"/>
      <c r="S359" s="10"/>
      <c r="T359" s="10"/>
      <c r="U359" s="10" t="s">
        <v>0</v>
      </c>
      <c r="V359" s="9"/>
      <c r="X359" s="11"/>
      <c r="Y359" s="10"/>
      <c r="Z359" s="10"/>
      <c r="AA359" s="10"/>
      <c r="AB359" s="10"/>
      <c r="AC359" s="10"/>
      <c r="AD359" s="10"/>
      <c r="AE359" s="10"/>
      <c r="AF359" s="10" t="s">
        <v>0</v>
      </c>
      <c r="AG359" s="9"/>
      <c r="AI359" s="11"/>
      <c r="AJ359" s="10"/>
      <c r="AK359" s="10"/>
      <c r="AL359" s="10"/>
      <c r="AM359" s="10"/>
      <c r="AN359" s="10"/>
      <c r="AO359" s="10"/>
      <c r="AP359" s="10"/>
      <c r="AQ359" s="10" t="s">
        <v>0</v>
      </c>
      <c r="AR359" s="9"/>
      <c r="AT359" s="11"/>
      <c r="AU359" s="10"/>
      <c r="AV359" s="10"/>
      <c r="AW359" s="10"/>
      <c r="AX359" s="10"/>
      <c r="AY359" s="10"/>
      <c r="AZ359" s="10"/>
      <c r="BA359" s="10"/>
      <c r="BB359" s="10" t="s">
        <v>0</v>
      </c>
      <c r="BC359" s="9"/>
      <c r="BE359" s="11"/>
      <c r="BF359" s="10"/>
      <c r="BG359" s="10"/>
      <c r="BH359" s="10"/>
      <c r="BI359" s="10"/>
      <c r="BJ359" s="10"/>
      <c r="BK359" s="10"/>
      <c r="BL359" s="10"/>
      <c r="BM359" s="10" t="s">
        <v>0</v>
      </c>
      <c r="BN359" s="9"/>
      <c r="BP359" s="11"/>
      <c r="BQ359" s="10"/>
      <c r="BR359" s="10"/>
      <c r="BS359" s="10"/>
      <c r="BT359" s="10"/>
      <c r="BU359" s="10"/>
      <c r="BV359" s="10"/>
      <c r="BW359" s="10"/>
      <c r="BX359" s="10" t="s">
        <v>0</v>
      </c>
      <c r="BY359" s="9"/>
      <c r="CA359" s="11"/>
      <c r="CB359" s="10" t="s">
        <v>0</v>
      </c>
      <c r="CC359" s="10"/>
      <c r="CD359" s="10"/>
      <c r="CE359" s="10"/>
      <c r="CF359" s="10"/>
      <c r="CG359" s="10"/>
      <c r="CH359" s="10"/>
      <c r="CI359" s="10" t="s">
        <v>0</v>
      </c>
      <c r="CJ359" s="9"/>
    </row>
    <row r="360" spans="1:96" ht="15.75" thickBot="1" x14ac:dyDescent="0.3">
      <c r="B360" s="11"/>
      <c r="C360" s="27" t="s">
        <v>8</v>
      </c>
      <c r="D360" s="19" t="s">
        <v>7</v>
      </c>
      <c r="E360" s="18" t="s">
        <v>6</v>
      </c>
      <c r="F360" s="199" t="s">
        <v>31</v>
      </c>
      <c r="G360" s="17" t="s">
        <v>5</v>
      </c>
      <c r="H360" s="16" t="s">
        <v>4</v>
      </c>
      <c r="I360" s="14" t="s">
        <v>3</v>
      </c>
      <c r="J360" s="10"/>
      <c r="K360" s="228" t="s">
        <v>142</v>
      </c>
      <c r="M360" s="11"/>
      <c r="N360" s="21" t="s">
        <v>9</v>
      </c>
      <c r="O360" s="19" t="s">
        <v>7</v>
      </c>
      <c r="P360" s="18" t="s">
        <v>6</v>
      </c>
      <c r="Q360" s="199" t="s">
        <v>31</v>
      </c>
      <c r="R360" s="17" t="s">
        <v>5</v>
      </c>
      <c r="S360" s="16" t="s">
        <v>4</v>
      </c>
      <c r="T360" s="14" t="s">
        <v>3</v>
      </c>
      <c r="U360" s="10"/>
      <c r="V360" s="228" t="s">
        <v>145</v>
      </c>
      <c r="X360" s="11"/>
      <c r="Y360" s="21" t="s">
        <v>9</v>
      </c>
      <c r="Z360" s="27" t="s">
        <v>8</v>
      </c>
      <c r="AA360" s="18" t="s">
        <v>6</v>
      </c>
      <c r="AB360" s="199" t="s">
        <v>31</v>
      </c>
      <c r="AC360" s="17" t="s">
        <v>5</v>
      </c>
      <c r="AD360" s="16" t="s">
        <v>4</v>
      </c>
      <c r="AE360" s="14" t="s">
        <v>3</v>
      </c>
      <c r="AF360" s="10"/>
      <c r="AG360" s="228" t="s">
        <v>151</v>
      </c>
      <c r="AI360" s="11"/>
      <c r="AJ360" s="21" t="s">
        <v>9</v>
      </c>
      <c r="AK360" s="27" t="s">
        <v>8</v>
      </c>
      <c r="AL360" s="19" t="s">
        <v>7</v>
      </c>
      <c r="AM360" s="199" t="s">
        <v>31</v>
      </c>
      <c r="AN360" s="17" t="s">
        <v>5</v>
      </c>
      <c r="AO360" s="16" t="s">
        <v>4</v>
      </c>
      <c r="AP360" s="14" t="s">
        <v>3</v>
      </c>
      <c r="AQ360" s="10"/>
      <c r="AR360" s="228" t="s">
        <v>142</v>
      </c>
      <c r="AT360" s="11"/>
      <c r="AU360" s="21" t="s">
        <v>9</v>
      </c>
      <c r="AV360" s="27" t="s">
        <v>8</v>
      </c>
      <c r="AW360" s="19" t="s">
        <v>7</v>
      </c>
      <c r="AX360" s="18" t="s">
        <v>6</v>
      </c>
      <c r="AY360" s="17" t="s">
        <v>5</v>
      </c>
      <c r="AZ360" s="16" t="s">
        <v>4</v>
      </c>
      <c r="BA360" s="14" t="s">
        <v>3</v>
      </c>
      <c r="BB360" s="10"/>
      <c r="BC360" s="228" t="s">
        <v>151</v>
      </c>
      <c r="BE360" s="11"/>
      <c r="BF360" s="21" t="s">
        <v>9</v>
      </c>
      <c r="BG360" s="27" t="s">
        <v>8</v>
      </c>
      <c r="BH360" s="19" t="s">
        <v>7</v>
      </c>
      <c r="BI360" s="18" t="s">
        <v>6</v>
      </c>
      <c r="BJ360" s="199" t="s">
        <v>31</v>
      </c>
      <c r="BK360" s="16" t="s">
        <v>4</v>
      </c>
      <c r="BL360" s="14" t="s">
        <v>3</v>
      </c>
      <c r="BM360" s="10"/>
      <c r="BN360" s="228" t="s">
        <v>145</v>
      </c>
      <c r="BP360" s="11"/>
      <c r="BQ360" s="21" t="s">
        <v>9</v>
      </c>
      <c r="BR360" s="27" t="s">
        <v>8</v>
      </c>
      <c r="BS360" s="19" t="s">
        <v>7</v>
      </c>
      <c r="BT360" s="18" t="s">
        <v>6</v>
      </c>
      <c r="BU360" s="199" t="s">
        <v>31</v>
      </c>
      <c r="BV360" s="17" t="s">
        <v>5</v>
      </c>
      <c r="BW360" s="14" t="s">
        <v>3</v>
      </c>
      <c r="BX360" s="10"/>
      <c r="BY360" s="228" t="s">
        <v>148</v>
      </c>
      <c r="CA360" s="11"/>
      <c r="CB360" s="21" t="s">
        <v>9</v>
      </c>
      <c r="CC360" s="27" t="s">
        <v>8</v>
      </c>
      <c r="CD360" s="19" t="s">
        <v>7</v>
      </c>
      <c r="CE360" s="18" t="s">
        <v>6</v>
      </c>
      <c r="CF360" s="17" t="s">
        <v>5</v>
      </c>
      <c r="CG360" s="16" t="s">
        <v>4</v>
      </c>
      <c r="CH360" s="199" t="s">
        <v>31</v>
      </c>
      <c r="CI360" s="10"/>
      <c r="CJ360" s="228" t="s">
        <v>148</v>
      </c>
      <c r="CM360" t="s">
        <v>0</v>
      </c>
    </row>
    <row r="361" spans="1:96" ht="15.75" thickBot="1" x14ac:dyDescent="0.3">
      <c r="B361" s="22" t="s">
        <v>291</v>
      </c>
      <c r="C361" s="146" t="s">
        <v>9</v>
      </c>
      <c r="D361" s="146" t="s">
        <v>9</v>
      </c>
      <c r="E361" s="146" t="s">
        <v>9</v>
      </c>
      <c r="F361" s="146" t="s">
        <v>9</v>
      </c>
      <c r="G361" s="146" t="s">
        <v>9</v>
      </c>
      <c r="H361" s="146" t="s">
        <v>9</v>
      </c>
      <c r="I361" s="146" t="s">
        <v>9</v>
      </c>
      <c r="J361" s="10"/>
      <c r="K361" s="234" t="s">
        <v>9</v>
      </c>
      <c r="M361" s="22" t="s">
        <v>291</v>
      </c>
      <c r="N361" s="145" t="s">
        <v>8</v>
      </c>
      <c r="O361" s="145" t="s">
        <v>8</v>
      </c>
      <c r="P361" s="145" t="s">
        <v>8</v>
      </c>
      <c r="Q361" s="145" t="s">
        <v>8</v>
      </c>
      <c r="R361" s="145" t="s">
        <v>8</v>
      </c>
      <c r="S361" s="145" t="s">
        <v>8</v>
      </c>
      <c r="T361" s="145" t="s">
        <v>8</v>
      </c>
      <c r="U361" s="10"/>
      <c r="V361" s="145" t="s">
        <v>8</v>
      </c>
      <c r="X361" s="22" t="s">
        <v>291</v>
      </c>
      <c r="Y361" s="149" t="s">
        <v>7</v>
      </c>
      <c r="Z361" s="149" t="s">
        <v>7</v>
      </c>
      <c r="AA361" s="149" t="s">
        <v>7</v>
      </c>
      <c r="AB361" s="149" t="s">
        <v>7</v>
      </c>
      <c r="AC361" s="149" t="s">
        <v>7</v>
      </c>
      <c r="AD361" s="149" t="s">
        <v>7</v>
      </c>
      <c r="AE361" s="144" t="s">
        <v>7</v>
      </c>
      <c r="AF361" s="10"/>
      <c r="AG361" s="144" t="s">
        <v>7</v>
      </c>
      <c r="AI361" s="22" t="s">
        <v>291</v>
      </c>
      <c r="AJ361" s="195" t="s">
        <v>6</v>
      </c>
      <c r="AK361" s="195" t="s">
        <v>6</v>
      </c>
      <c r="AL361" s="195" t="s">
        <v>6</v>
      </c>
      <c r="AM361" s="195" t="s">
        <v>6</v>
      </c>
      <c r="AN361" s="195" t="s">
        <v>6</v>
      </c>
      <c r="AO361" s="195" t="s">
        <v>6</v>
      </c>
      <c r="AP361" s="195" t="s">
        <v>6</v>
      </c>
      <c r="AQ361" s="10"/>
      <c r="AR361" s="195" t="s">
        <v>6</v>
      </c>
      <c r="AT361" s="22" t="s">
        <v>291</v>
      </c>
      <c r="AU361" s="197" t="s">
        <v>31</v>
      </c>
      <c r="AV361" s="197" t="s">
        <v>31</v>
      </c>
      <c r="AW361" s="197" t="s">
        <v>31</v>
      </c>
      <c r="AX361" s="197" t="s">
        <v>31</v>
      </c>
      <c r="AY361" s="197" t="s">
        <v>31</v>
      </c>
      <c r="AZ361" s="197" t="s">
        <v>31</v>
      </c>
      <c r="BA361" s="197" t="s">
        <v>31</v>
      </c>
      <c r="BB361" s="10"/>
      <c r="BC361" s="197" t="s">
        <v>31</v>
      </c>
      <c r="BE361" s="22" t="s">
        <v>291</v>
      </c>
      <c r="BF361" s="155" t="s">
        <v>134</v>
      </c>
      <c r="BG361" s="155" t="s">
        <v>134</v>
      </c>
      <c r="BH361" s="155" t="s">
        <v>134</v>
      </c>
      <c r="BI361" s="155" t="s">
        <v>134</v>
      </c>
      <c r="BJ361" s="155" t="s">
        <v>134</v>
      </c>
      <c r="BK361" s="155" t="s">
        <v>134</v>
      </c>
      <c r="BL361" s="155" t="s">
        <v>134</v>
      </c>
      <c r="BM361" s="10"/>
      <c r="BN361" s="155" t="s">
        <v>134</v>
      </c>
      <c r="BP361" s="22" t="s">
        <v>291</v>
      </c>
      <c r="BQ361" s="150" t="s">
        <v>4</v>
      </c>
      <c r="BR361" s="150" t="s">
        <v>4</v>
      </c>
      <c r="BS361" s="150" t="s">
        <v>4</v>
      </c>
      <c r="BT361" s="150" t="s">
        <v>4</v>
      </c>
      <c r="BU361" s="150" t="s">
        <v>4</v>
      </c>
      <c r="BV361" s="150" t="s">
        <v>4</v>
      </c>
      <c r="BW361" s="150" t="s">
        <v>4</v>
      </c>
      <c r="BX361" s="10"/>
      <c r="BY361" s="150" t="s">
        <v>4</v>
      </c>
      <c r="CA361" s="22" t="s">
        <v>291</v>
      </c>
      <c r="CB361" s="177" t="s">
        <v>3</v>
      </c>
      <c r="CC361" s="177" t="s">
        <v>3</v>
      </c>
      <c r="CD361" s="177" t="s">
        <v>3</v>
      </c>
      <c r="CE361" s="177" t="s">
        <v>3</v>
      </c>
      <c r="CF361" s="177" t="s">
        <v>3</v>
      </c>
      <c r="CG361" s="177" t="s">
        <v>3</v>
      </c>
      <c r="CH361" s="177" t="s">
        <v>3</v>
      </c>
      <c r="CI361" s="10"/>
      <c r="CJ361" s="177" t="s">
        <v>3</v>
      </c>
    </row>
    <row r="362" spans="1:96" ht="15.75" thickBot="1" x14ac:dyDescent="0.3">
      <c r="B362" s="11" t="s">
        <v>0</v>
      </c>
      <c r="C362" s="143">
        <v>5</v>
      </c>
      <c r="D362" s="231">
        <v>20</v>
      </c>
      <c r="E362" s="143">
        <v>15</v>
      </c>
      <c r="F362" s="143">
        <v>22</v>
      </c>
      <c r="G362" s="143">
        <v>6</v>
      </c>
      <c r="H362" s="143">
        <v>10</v>
      </c>
      <c r="I362" s="143">
        <v>1</v>
      </c>
      <c r="J362" s="12">
        <v>-167</v>
      </c>
      <c r="K362" s="237">
        <v>39</v>
      </c>
      <c r="L362" t="s">
        <v>0</v>
      </c>
      <c r="M362" s="11" t="s">
        <v>0</v>
      </c>
      <c r="N362" s="231">
        <v>5</v>
      </c>
      <c r="O362" s="231">
        <v>18</v>
      </c>
      <c r="P362" s="143">
        <v>11</v>
      </c>
      <c r="Q362" s="143">
        <v>19</v>
      </c>
      <c r="R362" s="143">
        <v>8</v>
      </c>
      <c r="S362" s="143">
        <v>18</v>
      </c>
      <c r="T362" s="231">
        <v>6</v>
      </c>
      <c r="U362" s="12">
        <v>225</v>
      </c>
      <c r="V362" s="143">
        <v>27</v>
      </c>
      <c r="W362" t="s">
        <v>0</v>
      </c>
      <c r="X362" s="11" t="s">
        <v>0</v>
      </c>
      <c r="Y362" s="143">
        <v>20</v>
      </c>
      <c r="Z362" s="143">
        <v>18</v>
      </c>
      <c r="AA362" s="143">
        <v>37</v>
      </c>
      <c r="AB362" s="143">
        <v>48</v>
      </c>
      <c r="AC362" s="143">
        <v>46</v>
      </c>
      <c r="AD362" s="143">
        <v>59</v>
      </c>
      <c r="AE362" s="143">
        <v>27</v>
      </c>
      <c r="AF362" s="12">
        <v>234</v>
      </c>
      <c r="AG362" s="143">
        <v>255</v>
      </c>
      <c r="AI362" s="11" t="s">
        <v>0</v>
      </c>
      <c r="AJ362" s="231">
        <v>15</v>
      </c>
      <c r="AK362" s="231">
        <v>11</v>
      </c>
      <c r="AL362" s="231">
        <v>37</v>
      </c>
      <c r="AM362" s="143">
        <v>5</v>
      </c>
      <c r="AN362" s="231">
        <v>4</v>
      </c>
      <c r="AO362" s="231">
        <v>1</v>
      </c>
      <c r="AP362" s="231">
        <v>10</v>
      </c>
      <c r="AQ362" s="12">
        <v>37</v>
      </c>
      <c r="AR362" s="231">
        <v>73</v>
      </c>
      <c r="AS362" t="s">
        <v>0</v>
      </c>
      <c r="AT362" s="11" t="s">
        <v>0</v>
      </c>
      <c r="AU362" s="231">
        <v>22</v>
      </c>
      <c r="AV362" s="231">
        <v>19</v>
      </c>
      <c r="AW362" s="231">
        <v>48</v>
      </c>
      <c r="AX362" s="231">
        <v>5</v>
      </c>
      <c r="AY362" s="231">
        <v>7</v>
      </c>
      <c r="AZ362" s="231">
        <v>4</v>
      </c>
      <c r="BA362" s="231">
        <v>16</v>
      </c>
      <c r="BB362" s="12">
        <v>88</v>
      </c>
      <c r="BC362" s="231">
        <v>121</v>
      </c>
      <c r="BE362" s="11" t="s">
        <v>0</v>
      </c>
      <c r="BF362" s="231">
        <v>6</v>
      </c>
      <c r="BG362" s="231">
        <v>8</v>
      </c>
      <c r="BH362" s="231">
        <v>46</v>
      </c>
      <c r="BI362" s="143">
        <v>4</v>
      </c>
      <c r="BJ362" s="143">
        <v>7</v>
      </c>
      <c r="BK362" s="143">
        <v>6</v>
      </c>
      <c r="BL362" s="231">
        <v>8</v>
      </c>
      <c r="BM362" s="12">
        <v>47</v>
      </c>
      <c r="BN362" s="231">
        <v>51</v>
      </c>
      <c r="BO362" t="s">
        <v>0</v>
      </c>
      <c r="BP362" s="11" t="s">
        <v>0</v>
      </c>
      <c r="BQ362" s="231">
        <v>10</v>
      </c>
      <c r="BR362" s="231">
        <v>18</v>
      </c>
      <c r="BS362" s="231">
        <v>59</v>
      </c>
      <c r="BT362" s="143">
        <v>1</v>
      </c>
      <c r="BU362" s="143">
        <v>4</v>
      </c>
      <c r="BV362" s="231">
        <v>6</v>
      </c>
      <c r="BW362" s="231">
        <v>12</v>
      </c>
      <c r="BX362" s="12">
        <v>-69</v>
      </c>
      <c r="BY362" s="231">
        <v>100</v>
      </c>
      <c r="CA362" s="11" t="s">
        <v>0</v>
      </c>
      <c r="CB362" s="231">
        <v>1</v>
      </c>
      <c r="CC362" s="143">
        <v>6</v>
      </c>
      <c r="CD362" s="231">
        <v>27</v>
      </c>
      <c r="CE362" s="143">
        <v>10</v>
      </c>
      <c r="CF362" s="143">
        <v>8</v>
      </c>
      <c r="CG362" s="143">
        <v>12</v>
      </c>
      <c r="CH362" s="143">
        <v>16</v>
      </c>
      <c r="CI362" s="12">
        <v>-395</v>
      </c>
      <c r="CJ362" s="143">
        <v>24</v>
      </c>
    </row>
    <row r="363" spans="1:96" ht="15.75" thickBot="1" x14ac:dyDescent="0.3">
      <c r="B363" s="11"/>
      <c r="C363" s="2"/>
      <c r="D363" s="2"/>
      <c r="E363" s="2"/>
      <c r="F363" s="2"/>
      <c r="G363" s="2"/>
      <c r="H363" s="2"/>
      <c r="I363" s="2"/>
      <c r="J363" s="10"/>
      <c r="K363" s="235"/>
      <c r="M363" s="11"/>
      <c r="N363" s="10"/>
      <c r="O363" s="10"/>
      <c r="P363" s="10"/>
      <c r="Q363" s="10"/>
      <c r="R363" s="10"/>
      <c r="S363" s="10"/>
      <c r="T363" s="10"/>
      <c r="U363" s="10"/>
      <c r="V363" s="9"/>
      <c r="X363" s="11"/>
      <c r="Y363" s="10"/>
      <c r="Z363" s="10"/>
      <c r="AA363" s="10"/>
      <c r="AB363" s="10"/>
      <c r="AC363" s="10"/>
      <c r="AD363" s="10"/>
      <c r="AE363" s="10"/>
      <c r="AF363" s="10"/>
      <c r="AG363" s="9"/>
      <c r="AI363" s="11"/>
      <c r="AJ363" s="10"/>
      <c r="AK363" s="10"/>
      <c r="AL363" s="10"/>
      <c r="AM363" s="10"/>
      <c r="AN363" s="10"/>
      <c r="AO363" s="10"/>
      <c r="AP363" s="10"/>
      <c r="AQ363" s="10"/>
      <c r="AR363" s="9"/>
      <c r="AT363" s="11"/>
      <c r="AU363" s="10"/>
      <c r="AV363" s="10"/>
      <c r="AW363" s="10"/>
      <c r="AX363" s="10"/>
      <c r="AY363" s="10"/>
      <c r="AZ363" s="10"/>
      <c r="BA363" s="10"/>
      <c r="BB363" s="10"/>
      <c r="BC363" s="9"/>
      <c r="BE363" s="11"/>
      <c r="BF363" s="10"/>
      <c r="BG363" s="10"/>
      <c r="BH363" s="10"/>
      <c r="BI363" s="10"/>
      <c r="BJ363" s="10"/>
      <c r="BK363" s="10"/>
      <c r="BL363" s="10"/>
      <c r="BM363" s="10"/>
      <c r="BN363" s="9"/>
      <c r="BP363" s="11"/>
      <c r="BQ363" s="10"/>
      <c r="BR363" s="10"/>
      <c r="BS363" s="10"/>
      <c r="BT363" s="10"/>
      <c r="BU363" s="10"/>
      <c r="BV363" s="10"/>
      <c r="BW363" s="10"/>
      <c r="BX363" s="10"/>
      <c r="BY363" s="9"/>
      <c r="CA363" s="11"/>
      <c r="CB363" s="10"/>
      <c r="CC363" s="10"/>
      <c r="CD363" s="10"/>
      <c r="CE363" s="10"/>
      <c r="CF363" s="10"/>
      <c r="CG363" s="10"/>
      <c r="CH363" s="10"/>
      <c r="CI363" s="10"/>
      <c r="CJ363" s="9"/>
      <c r="CM363" t="s">
        <v>0</v>
      </c>
      <c r="CN363" t="s">
        <v>0</v>
      </c>
      <c r="CO363" t="s">
        <v>0</v>
      </c>
      <c r="CP363" t="s">
        <v>0</v>
      </c>
    </row>
    <row r="364" spans="1:96" ht="15.75" thickBot="1" x14ac:dyDescent="0.3">
      <c r="B364" s="11"/>
      <c r="C364" s="27" t="s">
        <v>8</v>
      </c>
      <c r="D364" s="19" t="s">
        <v>7</v>
      </c>
      <c r="E364" s="18" t="s">
        <v>6</v>
      </c>
      <c r="F364" s="199" t="s">
        <v>31</v>
      </c>
      <c r="G364" s="17" t="s">
        <v>5</v>
      </c>
      <c r="H364" s="16" t="s">
        <v>4</v>
      </c>
      <c r="I364" s="14" t="s">
        <v>3</v>
      </c>
      <c r="J364" s="10"/>
      <c r="K364" s="228" t="s">
        <v>198</v>
      </c>
      <c r="M364" s="11"/>
      <c r="N364" s="21" t="s">
        <v>9</v>
      </c>
      <c r="O364" s="19" t="s">
        <v>7</v>
      </c>
      <c r="P364" s="18" t="s">
        <v>6</v>
      </c>
      <c r="Q364" s="199" t="s">
        <v>31</v>
      </c>
      <c r="R364" s="17" t="s">
        <v>5</v>
      </c>
      <c r="S364" s="16" t="s">
        <v>4</v>
      </c>
      <c r="T364" s="14" t="s">
        <v>3</v>
      </c>
      <c r="U364" s="10"/>
      <c r="V364" s="228" t="s">
        <v>148</v>
      </c>
      <c r="X364" s="11"/>
      <c r="Y364" s="21" t="s">
        <v>9</v>
      </c>
      <c r="Z364" s="27" t="s">
        <v>8</v>
      </c>
      <c r="AA364" s="18" t="s">
        <v>6</v>
      </c>
      <c r="AB364" s="199" t="s">
        <v>31</v>
      </c>
      <c r="AC364" s="17" t="s">
        <v>5</v>
      </c>
      <c r="AD364" s="16" t="s">
        <v>4</v>
      </c>
      <c r="AE364" s="14" t="s">
        <v>3</v>
      </c>
      <c r="AF364" s="10"/>
      <c r="AG364" s="228" t="s">
        <v>151</v>
      </c>
      <c r="AI364" s="11"/>
      <c r="AJ364" s="21" t="s">
        <v>9</v>
      </c>
      <c r="AK364" s="27" t="s">
        <v>8</v>
      </c>
      <c r="AL364" s="19" t="s">
        <v>7</v>
      </c>
      <c r="AM364" s="199" t="s">
        <v>31</v>
      </c>
      <c r="AN364" s="17" t="s">
        <v>5</v>
      </c>
      <c r="AO364" s="16" t="s">
        <v>4</v>
      </c>
      <c r="AP364" s="14" t="s">
        <v>3</v>
      </c>
      <c r="AQ364" s="10"/>
      <c r="AR364" s="228" t="s">
        <v>142</v>
      </c>
      <c r="AT364" s="11"/>
      <c r="AU364" s="21" t="s">
        <v>9</v>
      </c>
      <c r="AV364" s="27" t="s">
        <v>8</v>
      </c>
      <c r="AW364" s="19" t="s">
        <v>7</v>
      </c>
      <c r="AX364" s="18" t="s">
        <v>6</v>
      </c>
      <c r="AY364" s="17" t="s">
        <v>5</v>
      </c>
      <c r="AZ364" s="16" t="s">
        <v>4</v>
      </c>
      <c r="BA364" s="14" t="s">
        <v>3</v>
      </c>
      <c r="BB364" s="10"/>
      <c r="BC364" s="228" t="s">
        <v>151</v>
      </c>
      <c r="BE364" s="11"/>
      <c r="BF364" s="21" t="s">
        <v>9</v>
      </c>
      <c r="BG364" s="27" t="s">
        <v>8</v>
      </c>
      <c r="BH364" s="19" t="s">
        <v>7</v>
      </c>
      <c r="BI364" s="18" t="s">
        <v>6</v>
      </c>
      <c r="BJ364" s="199" t="s">
        <v>31</v>
      </c>
      <c r="BK364" s="16" t="s">
        <v>4</v>
      </c>
      <c r="BL364" s="14" t="s">
        <v>3</v>
      </c>
      <c r="BM364" s="10"/>
      <c r="BN364" s="228" t="s">
        <v>145</v>
      </c>
      <c r="BP364" s="11"/>
      <c r="BQ364" s="21" t="s">
        <v>9</v>
      </c>
      <c r="BR364" s="27" t="s">
        <v>8</v>
      </c>
      <c r="BS364" s="19" t="s">
        <v>7</v>
      </c>
      <c r="BT364" s="18" t="s">
        <v>6</v>
      </c>
      <c r="BU364" s="199" t="s">
        <v>31</v>
      </c>
      <c r="BV364" s="17" t="s">
        <v>5</v>
      </c>
      <c r="BW364" s="14" t="s">
        <v>3</v>
      </c>
      <c r="BX364" s="10"/>
      <c r="BY364" s="228" t="s">
        <v>144</v>
      </c>
      <c r="CA364" s="11"/>
      <c r="CB364" s="21" t="s">
        <v>9</v>
      </c>
      <c r="CC364" s="27" t="s">
        <v>8</v>
      </c>
      <c r="CD364" s="19" t="s">
        <v>7</v>
      </c>
      <c r="CE364" s="18" t="s">
        <v>6</v>
      </c>
      <c r="CF364" s="17" t="s">
        <v>5</v>
      </c>
      <c r="CG364" s="16" t="s">
        <v>4</v>
      </c>
      <c r="CH364" s="199" t="s">
        <v>31</v>
      </c>
      <c r="CI364" s="10"/>
      <c r="CJ364" s="228" t="s">
        <v>142</v>
      </c>
      <c r="CN364" t="s">
        <v>0</v>
      </c>
      <c r="CO364" t="s">
        <v>0</v>
      </c>
      <c r="CP364" t="s">
        <v>0</v>
      </c>
    </row>
    <row r="365" spans="1:96" ht="15.75" thickBot="1" x14ac:dyDescent="0.3">
      <c r="B365" s="22" t="s">
        <v>292</v>
      </c>
      <c r="C365" s="146" t="s">
        <v>9</v>
      </c>
      <c r="D365" s="146" t="s">
        <v>9</v>
      </c>
      <c r="E365" s="146" t="s">
        <v>9</v>
      </c>
      <c r="F365" s="146" t="s">
        <v>9</v>
      </c>
      <c r="G365" s="146" t="s">
        <v>9</v>
      </c>
      <c r="H365" s="146" t="s">
        <v>9</v>
      </c>
      <c r="I365" s="146" t="s">
        <v>9</v>
      </c>
      <c r="J365" s="10"/>
      <c r="K365" s="234" t="s">
        <v>9</v>
      </c>
      <c r="M365" s="22" t="s">
        <v>292</v>
      </c>
      <c r="N365" s="145" t="s">
        <v>8</v>
      </c>
      <c r="O365" s="145" t="s">
        <v>8</v>
      </c>
      <c r="P365" s="145" t="s">
        <v>8</v>
      </c>
      <c r="Q365" s="145" t="s">
        <v>8</v>
      </c>
      <c r="R365" s="145" t="s">
        <v>8</v>
      </c>
      <c r="S365" s="145" t="s">
        <v>8</v>
      </c>
      <c r="T365" s="145" t="s">
        <v>8</v>
      </c>
      <c r="U365" s="10"/>
      <c r="V365" s="145" t="s">
        <v>8</v>
      </c>
      <c r="X365" s="22" t="s">
        <v>292</v>
      </c>
      <c r="Y365" s="149" t="s">
        <v>7</v>
      </c>
      <c r="Z365" s="149" t="s">
        <v>7</v>
      </c>
      <c r="AA365" s="149" t="s">
        <v>7</v>
      </c>
      <c r="AB365" s="149" t="s">
        <v>7</v>
      </c>
      <c r="AC365" s="149" t="s">
        <v>7</v>
      </c>
      <c r="AD365" s="149" t="s">
        <v>7</v>
      </c>
      <c r="AE365" s="144" t="s">
        <v>7</v>
      </c>
      <c r="AF365" s="10"/>
      <c r="AG365" s="144" t="s">
        <v>7</v>
      </c>
      <c r="AI365" s="22" t="s">
        <v>292</v>
      </c>
      <c r="AJ365" s="195" t="s">
        <v>6</v>
      </c>
      <c r="AK365" s="195" t="s">
        <v>6</v>
      </c>
      <c r="AL365" s="195" t="s">
        <v>6</v>
      </c>
      <c r="AM365" s="195" t="s">
        <v>6</v>
      </c>
      <c r="AN365" s="195" t="s">
        <v>6</v>
      </c>
      <c r="AO365" s="195" t="s">
        <v>6</v>
      </c>
      <c r="AP365" s="195" t="s">
        <v>6</v>
      </c>
      <c r="AQ365" s="10"/>
      <c r="AR365" s="195" t="s">
        <v>6</v>
      </c>
      <c r="AT365" s="22" t="s">
        <v>292</v>
      </c>
      <c r="AU365" s="197" t="s">
        <v>31</v>
      </c>
      <c r="AV365" s="197" t="s">
        <v>31</v>
      </c>
      <c r="AW365" s="197" t="s">
        <v>31</v>
      </c>
      <c r="AX365" s="197" t="s">
        <v>31</v>
      </c>
      <c r="AY365" s="197" t="s">
        <v>31</v>
      </c>
      <c r="AZ365" s="197" t="s">
        <v>31</v>
      </c>
      <c r="BA365" s="197" t="s">
        <v>31</v>
      </c>
      <c r="BB365" s="10"/>
      <c r="BC365" s="197" t="s">
        <v>31</v>
      </c>
      <c r="BE365" s="22" t="s">
        <v>292</v>
      </c>
      <c r="BF365" s="155" t="s">
        <v>134</v>
      </c>
      <c r="BG365" s="155" t="s">
        <v>134</v>
      </c>
      <c r="BH365" s="155" t="s">
        <v>134</v>
      </c>
      <c r="BI365" s="155" t="s">
        <v>134</v>
      </c>
      <c r="BJ365" s="155" t="s">
        <v>134</v>
      </c>
      <c r="BK365" s="155" t="s">
        <v>134</v>
      </c>
      <c r="BL365" s="155" t="s">
        <v>134</v>
      </c>
      <c r="BM365" s="10"/>
      <c r="BN365" s="155" t="s">
        <v>134</v>
      </c>
      <c r="BP365" s="22" t="s">
        <v>292</v>
      </c>
      <c r="BQ365" s="150" t="s">
        <v>4</v>
      </c>
      <c r="BR365" s="150" t="s">
        <v>4</v>
      </c>
      <c r="BS365" s="150" t="s">
        <v>4</v>
      </c>
      <c r="BT365" s="150" t="s">
        <v>4</v>
      </c>
      <c r="BU365" s="150" t="s">
        <v>4</v>
      </c>
      <c r="BV365" s="150" t="s">
        <v>4</v>
      </c>
      <c r="BW365" s="150" t="s">
        <v>4</v>
      </c>
      <c r="BX365" s="10"/>
      <c r="BY365" s="150" t="s">
        <v>4</v>
      </c>
      <c r="CA365" s="22" t="s">
        <v>292</v>
      </c>
      <c r="CB365" s="177" t="s">
        <v>3</v>
      </c>
      <c r="CC365" s="177" t="s">
        <v>3</v>
      </c>
      <c r="CD365" s="177" t="s">
        <v>3</v>
      </c>
      <c r="CE365" s="177" t="s">
        <v>3</v>
      </c>
      <c r="CF365" s="177" t="s">
        <v>3</v>
      </c>
      <c r="CG365" s="177" t="s">
        <v>3</v>
      </c>
      <c r="CH365" s="177" t="s">
        <v>3</v>
      </c>
      <c r="CI365" s="10"/>
      <c r="CJ365" s="177" t="s">
        <v>3</v>
      </c>
    </row>
    <row r="366" spans="1:96" ht="15.75" thickBot="1" x14ac:dyDescent="0.3">
      <c r="B366" s="11" t="s">
        <v>0</v>
      </c>
      <c r="C366" s="143">
        <v>3</v>
      </c>
      <c r="D366" s="231">
        <v>25</v>
      </c>
      <c r="E366" s="143">
        <v>12</v>
      </c>
      <c r="F366" s="143">
        <v>15</v>
      </c>
      <c r="G366" s="143">
        <v>1</v>
      </c>
      <c r="H366" s="143">
        <v>1</v>
      </c>
      <c r="I366" s="231">
        <v>9</v>
      </c>
      <c r="J366" s="12">
        <v>469</v>
      </c>
      <c r="K366" s="178">
        <v>2</v>
      </c>
      <c r="L366" t="s">
        <v>0</v>
      </c>
      <c r="M366" s="11" t="s">
        <v>0</v>
      </c>
      <c r="N366" s="231">
        <v>3</v>
      </c>
      <c r="O366" s="231">
        <v>21</v>
      </c>
      <c r="P366" s="143">
        <v>11</v>
      </c>
      <c r="Q366" s="143">
        <v>13</v>
      </c>
      <c r="R366" s="231">
        <v>1</v>
      </c>
      <c r="S366" s="231">
        <v>3</v>
      </c>
      <c r="T366" s="231">
        <v>16</v>
      </c>
      <c r="U366" s="12">
        <v>167</v>
      </c>
      <c r="V366" s="231">
        <v>20</v>
      </c>
      <c r="W366" t="s">
        <v>0</v>
      </c>
      <c r="X366" s="11" t="s">
        <v>0</v>
      </c>
      <c r="Y366" s="143">
        <v>25</v>
      </c>
      <c r="Z366" s="143">
        <v>21</v>
      </c>
      <c r="AA366" s="143">
        <v>39</v>
      </c>
      <c r="AB366" s="143">
        <v>45</v>
      </c>
      <c r="AC366" s="143">
        <v>40</v>
      </c>
      <c r="AD366" s="143">
        <v>40</v>
      </c>
      <c r="AE366" s="143">
        <v>21</v>
      </c>
      <c r="AF366" s="12">
        <v>-149</v>
      </c>
      <c r="AG366" s="143">
        <v>231</v>
      </c>
      <c r="AI366" s="11" t="s">
        <v>0</v>
      </c>
      <c r="AJ366" s="231">
        <v>12</v>
      </c>
      <c r="AK366" s="231">
        <v>11</v>
      </c>
      <c r="AL366" s="231">
        <v>39</v>
      </c>
      <c r="AM366" s="143">
        <v>1</v>
      </c>
      <c r="AN366" s="231">
        <v>7</v>
      </c>
      <c r="AO366" s="231">
        <v>8</v>
      </c>
      <c r="AP366" s="231">
        <v>15</v>
      </c>
      <c r="AQ366" s="12">
        <v>178</v>
      </c>
      <c r="AR366" s="231">
        <v>91</v>
      </c>
      <c r="AS366" t="s">
        <v>0</v>
      </c>
      <c r="AT366" s="11" t="s">
        <v>0</v>
      </c>
      <c r="AU366" s="231">
        <v>15</v>
      </c>
      <c r="AV366" s="231">
        <v>13</v>
      </c>
      <c r="AW366" s="231">
        <v>45</v>
      </c>
      <c r="AX366" s="231">
        <v>1</v>
      </c>
      <c r="AY366" s="231">
        <v>8</v>
      </c>
      <c r="AZ366" s="231">
        <v>9</v>
      </c>
      <c r="BA366" s="231">
        <v>17</v>
      </c>
      <c r="BB366" s="12">
        <v>71</v>
      </c>
      <c r="BC366" s="231">
        <v>108</v>
      </c>
      <c r="BE366" s="11" t="s">
        <v>0</v>
      </c>
      <c r="BF366" s="231">
        <v>1</v>
      </c>
      <c r="BG366" s="143">
        <v>1</v>
      </c>
      <c r="BH366" s="231">
        <v>40</v>
      </c>
      <c r="BI366" s="143">
        <v>7</v>
      </c>
      <c r="BJ366" s="143">
        <v>8</v>
      </c>
      <c r="BK366" s="231">
        <v>1</v>
      </c>
      <c r="BL366" s="231">
        <v>9</v>
      </c>
      <c r="BM366" s="12">
        <v>-181</v>
      </c>
      <c r="BN366" s="231">
        <v>35</v>
      </c>
      <c r="BO366" t="s">
        <v>0</v>
      </c>
      <c r="BP366" s="11" t="s">
        <v>0</v>
      </c>
      <c r="BQ366" s="231">
        <v>1</v>
      </c>
      <c r="BR366" s="143">
        <v>3</v>
      </c>
      <c r="BS366" s="231">
        <v>40</v>
      </c>
      <c r="BT366" s="143">
        <v>8</v>
      </c>
      <c r="BU366" s="143">
        <v>9</v>
      </c>
      <c r="BV366" s="143">
        <v>1</v>
      </c>
      <c r="BW366" s="231">
        <v>7</v>
      </c>
      <c r="BX366" s="12">
        <v>-520</v>
      </c>
      <c r="BY366" s="231">
        <v>27</v>
      </c>
      <c r="CA366" s="11" t="s">
        <v>0</v>
      </c>
      <c r="CB366" s="143">
        <v>9</v>
      </c>
      <c r="CC366" s="143">
        <v>16</v>
      </c>
      <c r="CD366" s="231">
        <v>21</v>
      </c>
      <c r="CE366" s="143">
        <v>15</v>
      </c>
      <c r="CF366" s="143">
        <v>9</v>
      </c>
      <c r="CG366" s="143">
        <v>7</v>
      </c>
      <c r="CH366" s="143">
        <v>17</v>
      </c>
      <c r="CI366" s="12">
        <v>-35</v>
      </c>
      <c r="CJ366" s="143">
        <v>52</v>
      </c>
      <c r="CM366" t="s">
        <v>0</v>
      </c>
      <c r="CN366" t="s">
        <v>0</v>
      </c>
      <c r="CO366" t="s">
        <v>0</v>
      </c>
      <c r="CP366" t="s">
        <v>0</v>
      </c>
    </row>
    <row r="367" spans="1:96" ht="15.75" thickBot="1" x14ac:dyDescent="0.3"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M367" s="11"/>
      <c r="N367" s="10"/>
      <c r="O367" s="10"/>
      <c r="P367" s="10"/>
      <c r="Q367" s="10"/>
      <c r="R367" s="10"/>
      <c r="S367" s="10"/>
      <c r="T367" s="10"/>
      <c r="U367" s="10"/>
      <c r="V367" s="9"/>
      <c r="X367" s="11"/>
      <c r="Y367" s="10"/>
      <c r="Z367" s="10"/>
      <c r="AA367" s="10"/>
      <c r="AB367" s="10"/>
      <c r="AC367" s="10"/>
      <c r="AD367" s="10"/>
      <c r="AE367" s="10"/>
      <c r="AF367" s="10"/>
      <c r="AG367" s="9"/>
      <c r="AI367" s="11"/>
      <c r="AJ367" s="10"/>
      <c r="AK367" s="10"/>
      <c r="AL367" s="10"/>
      <c r="AM367" s="10"/>
      <c r="AN367" s="10"/>
      <c r="AO367" s="10"/>
      <c r="AP367" s="10"/>
      <c r="AQ367" s="10"/>
      <c r="AR367" s="9"/>
      <c r="AT367" s="11"/>
      <c r="AU367" s="10"/>
      <c r="AV367" s="10"/>
      <c r="AW367" s="10"/>
      <c r="AX367" s="10"/>
      <c r="AY367" s="10"/>
      <c r="AZ367" s="10"/>
      <c r="BA367" s="10"/>
      <c r="BB367" s="10"/>
      <c r="BC367" s="9"/>
      <c r="BE367" s="11"/>
      <c r="BF367" s="10"/>
      <c r="BG367" s="10"/>
      <c r="BH367" s="10"/>
      <c r="BI367" s="10"/>
      <c r="BJ367" s="10"/>
      <c r="BK367" s="10"/>
      <c r="BL367" s="10"/>
      <c r="BM367" s="10"/>
      <c r="BN367" s="9"/>
      <c r="BP367" s="11"/>
      <c r="BQ367" s="10"/>
      <c r="BR367" s="10"/>
      <c r="BS367" s="10"/>
      <c r="BT367" s="10"/>
      <c r="BU367" s="10"/>
      <c r="BV367" s="10"/>
      <c r="BW367" s="10"/>
      <c r="BX367" s="10"/>
      <c r="BY367" s="9"/>
      <c r="CA367" s="11"/>
      <c r="CB367" s="10"/>
      <c r="CC367" s="10"/>
      <c r="CD367" s="10"/>
      <c r="CE367" s="10"/>
      <c r="CF367" s="10"/>
      <c r="CG367" s="10"/>
      <c r="CH367" s="10"/>
      <c r="CI367" s="10"/>
      <c r="CJ367" s="9"/>
      <c r="CM367" t="s">
        <v>0</v>
      </c>
      <c r="CN367" t="s">
        <v>0</v>
      </c>
      <c r="CP367" t="s">
        <v>0</v>
      </c>
    </row>
    <row r="368" spans="1:96" ht="15.75" thickBot="1" x14ac:dyDescent="0.3">
      <c r="B368" s="11"/>
      <c r="C368" s="27" t="s">
        <v>8</v>
      </c>
      <c r="D368" s="19" t="s">
        <v>7</v>
      </c>
      <c r="E368" s="18" t="s">
        <v>6</v>
      </c>
      <c r="F368" s="199" t="s">
        <v>31</v>
      </c>
      <c r="G368" s="17" t="s">
        <v>5</v>
      </c>
      <c r="H368" s="16" t="s">
        <v>4</v>
      </c>
      <c r="I368" s="14" t="s">
        <v>3</v>
      </c>
      <c r="J368" s="10"/>
      <c r="K368" s="228" t="s">
        <v>145</v>
      </c>
      <c r="M368" s="11"/>
      <c r="N368" s="21" t="s">
        <v>9</v>
      </c>
      <c r="O368" s="19" t="s">
        <v>7</v>
      </c>
      <c r="P368" s="18" t="s">
        <v>6</v>
      </c>
      <c r="Q368" s="199" t="s">
        <v>31</v>
      </c>
      <c r="R368" s="17" t="s">
        <v>5</v>
      </c>
      <c r="S368" s="16" t="s">
        <v>4</v>
      </c>
      <c r="T368" s="14" t="s">
        <v>3</v>
      </c>
      <c r="U368" s="10"/>
      <c r="V368" s="228" t="s">
        <v>145</v>
      </c>
      <c r="X368" s="11"/>
      <c r="Y368" s="21" t="s">
        <v>9</v>
      </c>
      <c r="Z368" s="27" t="s">
        <v>8</v>
      </c>
      <c r="AA368" s="18" t="s">
        <v>6</v>
      </c>
      <c r="AB368" s="199" t="s">
        <v>31</v>
      </c>
      <c r="AC368" s="17" t="s">
        <v>5</v>
      </c>
      <c r="AD368" s="16" t="s">
        <v>4</v>
      </c>
      <c r="AE368" s="14" t="s">
        <v>3</v>
      </c>
      <c r="AF368" s="10"/>
      <c r="AG368" s="228" t="s">
        <v>151</v>
      </c>
      <c r="AI368" s="11"/>
      <c r="AJ368" s="21" t="s">
        <v>9</v>
      </c>
      <c r="AK368" s="27" t="s">
        <v>8</v>
      </c>
      <c r="AL368" s="19" t="s">
        <v>7</v>
      </c>
      <c r="AM368" s="199" t="s">
        <v>31</v>
      </c>
      <c r="AN368" s="17" t="s">
        <v>5</v>
      </c>
      <c r="AO368" s="16" t="s">
        <v>4</v>
      </c>
      <c r="AP368" s="14" t="s">
        <v>3</v>
      </c>
      <c r="AQ368" s="10"/>
      <c r="AR368" s="228" t="s">
        <v>151</v>
      </c>
      <c r="AT368" s="11"/>
      <c r="AU368" s="21" t="s">
        <v>9</v>
      </c>
      <c r="AV368" s="27" t="s">
        <v>8</v>
      </c>
      <c r="AW368" s="19" t="s">
        <v>7</v>
      </c>
      <c r="AX368" s="18" t="s">
        <v>6</v>
      </c>
      <c r="AY368" s="17" t="s">
        <v>5</v>
      </c>
      <c r="AZ368" s="16" t="s">
        <v>4</v>
      </c>
      <c r="BA368" s="14" t="s">
        <v>3</v>
      </c>
      <c r="BB368" s="10"/>
      <c r="BC368" s="228" t="s">
        <v>142</v>
      </c>
      <c r="BE368" s="11"/>
      <c r="BF368" s="21" t="s">
        <v>9</v>
      </c>
      <c r="BG368" s="27" t="s">
        <v>8</v>
      </c>
      <c r="BH368" s="19" t="s">
        <v>7</v>
      </c>
      <c r="BI368" s="18" t="s">
        <v>6</v>
      </c>
      <c r="BJ368" s="199" t="s">
        <v>31</v>
      </c>
      <c r="BK368" s="16" t="s">
        <v>4</v>
      </c>
      <c r="BL368" s="14" t="s">
        <v>3</v>
      </c>
      <c r="BM368" s="10"/>
      <c r="BN368" s="228" t="s">
        <v>148</v>
      </c>
      <c r="BP368" s="11"/>
      <c r="BQ368" s="21" t="s">
        <v>9</v>
      </c>
      <c r="BR368" s="27" t="s">
        <v>8</v>
      </c>
      <c r="BS368" s="19" t="s">
        <v>7</v>
      </c>
      <c r="BT368" s="18" t="s">
        <v>6</v>
      </c>
      <c r="BU368" s="199" t="s">
        <v>31</v>
      </c>
      <c r="BV368" s="17" t="s">
        <v>5</v>
      </c>
      <c r="BW368" s="14" t="s">
        <v>3</v>
      </c>
      <c r="BX368" s="10"/>
      <c r="BY368" s="228" t="s">
        <v>190</v>
      </c>
      <c r="CA368" s="11"/>
      <c r="CB368" s="21" t="s">
        <v>9</v>
      </c>
      <c r="CC368" s="27" t="s">
        <v>8</v>
      </c>
      <c r="CD368" s="19" t="s">
        <v>7</v>
      </c>
      <c r="CE368" s="18" t="s">
        <v>6</v>
      </c>
      <c r="CF368" s="17" t="s">
        <v>5</v>
      </c>
      <c r="CG368" s="16" t="s">
        <v>4</v>
      </c>
      <c r="CH368" s="199" t="s">
        <v>31</v>
      </c>
      <c r="CI368" s="10"/>
      <c r="CJ368" s="228" t="s">
        <v>142</v>
      </c>
    </row>
    <row r="369" spans="1:94" ht="15.75" thickBot="1" x14ac:dyDescent="0.3">
      <c r="B369" s="22" t="s">
        <v>293</v>
      </c>
      <c r="C369" s="146" t="s">
        <v>9</v>
      </c>
      <c r="D369" s="146" t="s">
        <v>9</v>
      </c>
      <c r="E369" s="146" t="s">
        <v>9</v>
      </c>
      <c r="F369" s="146" t="s">
        <v>9</v>
      </c>
      <c r="G369" s="146" t="s">
        <v>9</v>
      </c>
      <c r="H369" s="146" t="s">
        <v>9</v>
      </c>
      <c r="I369" s="146" t="s">
        <v>9</v>
      </c>
      <c r="J369" s="10"/>
      <c r="K369" s="234" t="s">
        <v>9</v>
      </c>
      <c r="M369" s="22" t="s">
        <v>293</v>
      </c>
      <c r="N369" s="145" t="s">
        <v>8</v>
      </c>
      <c r="O369" s="145" t="s">
        <v>8</v>
      </c>
      <c r="P369" s="145" t="s">
        <v>8</v>
      </c>
      <c r="Q369" s="145" t="s">
        <v>8</v>
      </c>
      <c r="R369" s="145" t="s">
        <v>8</v>
      </c>
      <c r="S369" s="145" t="s">
        <v>8</v>
      </c>
      <c r="T369" s="145" t="s">
        <v>8</v>
      </c>
      <c r="U369" s="10"/>
      <c r="V369" s="145" t="s">
        <v>8</v>
      </c>
      <c r="X369" s="22" t="s">
        <v>293</v>
      </c>
      <c r="Y369" s="149" t="s">
        <v>7</v>
      </c>
      <c r="Z369" s="149" t="s">
        <v>7</v>
      </c>
      <c r="AA369" s="149" t="s">
        <v>7</v>
      </c>
      <c r="AB369" s="149" t="s">
        <v>7</v>
      </c>
      <c r="AC369" s="149" t="s">
        <v>7</v>
      </c>
      <c r="AD369" s="149" t="s">
        <v>7</v>
      </c>
      <c r="AE369" s="144" t="s">
        <v>7</v>
      </c>
      <c r="AF369" s="10"/>
      <c r="AG369" s="144" t="s">
        <v>7</v>
      </c>
      <c r="AI369" s="22" t="s">
        <v>293</v>
      </c>
      <c r="AJ369" s="195" t="s">
        <v>6</v>
      </c>
      <c r="AK369" s="195" t="s">
        <v>6</v>
      </c>
      <c r="AL369" s="195" t="s">
        <v>6</v>
      </c>
      <c r="AM369" s="195" t="s">
        <v>6</v>
      </c>
      <c r="AN369" s="195" t="s">
        <v>6</v>
      </c>
      <c r="AO369" s="195" t="s">
        <v>6</v>
      </c>
      <c r="AP369" s="195" t="s">
        <v>6</v>
      </c>
      <c r="AQ369" s="10"/>
      <c r="AR369" s="195" t="s">
        <v>6</v>
      </c>
      <c r="AT369" s="22" t="s">
        <v>293</v>
      </c>
      <c r="AU369" s="197" t="s">
        <v>31</v>
      </c>
      <c r="AV369" s="197" t="s">
        <v>31</v>
      </c>
      <c r="AW369" s="197" t="s">
        <v>31</v>
      </c>
      <c r="AX369" s="197" t="s">
        <v>31</v>
      </c>
      <c r="AY369" s="197" t="s">
        <v>31</v>
      </c>
      <c r="AZ369" s="197" t="s">
        <v>31</v>
      </c>
      <c r="BA369" s="197" t="s">
        <v>31</v>
      </c>
      <c r="BB369" s="10"/>
      <c r="BC369" s="197" t="s">
        <v>31</v>
      </c>
      <c r="BE369" s="22" t="s">
        <v>293</v>
      </c>
      <c r="BF369" s="155" t="s">
        <v>134</v>
      </c>
      <c r="BG369" s="155" t="s">
        <v>134</v>
      </c>
      <c r="BH369" s="155" t="s">
        <v>134</v>
      </c>
      <c r="BI369" s="155" t="s">
        <v>134</v>
      </c>
      <c r="BJ369" s="155" t="s">
        <v>134</v>
      </c>
      <c r="BK369" s="155" t="s">
        <v>134</v>
      </c>
      <c r="BL369" s="155" t="s">
        <v>134</v>
      </c>
      <c r="BM369" s="10"/>
      <c r="BN369" s="155" t="s">
        <v>134</v>
      </c>
      <c r="BP369" s="22" t="s">
        <v>293</v>
      </c>
      <c r="BQ369" s="150" t="s">
        <v>4</v>
      </c>
      <c r="BR369" s="150" t="s">
        <v>4</v>
      </c>
      <c r="BS369" s="150" t="s">
        <v>4</v>
      </c>
      <c r="BT369" s="150" t="s">
        <v>4</v>
      </c>
      <c r="BU369" s="150" t="s">
        <v>4</v>
      </c>
      <c r="BV369" s="150" t="s">
        <v>4</v>
      </c>
      <c r="BW369" s="150" t="s">
        <v>4</v>
      </c>
      <c r="BX369" s="10"/>
      <c r="BY369" s="150" t="s">
        <v>4</v>
      </c>
      <c r="CA369" s="22" t="s">
        <v>293</v>
      </c>
      <c r="CB369" s="177" t="s">
        <v>3</v>
      </c>
      <c r="CC369" s="177" t="s">
        <v>3</v>
      </c>
      <c r="CD369" s="177" t="s">
        <v>3</v>
      </c>
      <c r="CE369" s="177" t="s">
        <v>3</v>
      </c>
      <c r="CF369" s="177" t="s">
        <v>3</v>
      </c>
      <c r="CG369" s="177" t="s">
        <v>3</v>
      </c>
      <c r="CH369" s="177" t="s">
        <v>3</v>
      </c>
      <c r="CI369" s="10"/>
      <c r="CJ369" s="177" t="s">
        <v>3</v>
      </c>
      <c r="CM369" t="s">
        <v>0</v>
      </c>
    </row>
    <row r="370" spans="1:94" ht="15.75" thickBot="1" x14ac:dyDescent="0.3">
      <c r="B370" s="11" t="s">
        <v>0</v>
      </c>
      <c r="C370" s="231">
        <v>3</v>
      </c>
      <c r="D370" s="231">
        <v>26</v>
      </c>
      <c r="E370" s="143">
        <v>9</v>
      </c>
      <c r="F370" s="143">
        <v>8</v>
      </c>
      <c r="G370" s="143">
        <v>1</v>
      </c>
      <c r="H370" s="231">
        <v>2</v>
      </c>
      <c r="I370" s="231">
        <v>15</v>
      </c>
      <c r="J370" s="12">
        <v>16</v>
      </c>
      <c r="K370" s="178">
        <v>28</v>
      </c>
      <c r="L370" t="s">
        <v>0</v>
      </c>
      <c r="M370" s="11" t="s">
        <v>0</v>
      </c>
      <c r="N370" s="143">
        <v>3</v>
      </c>
      <c r="O370" s="231">
        <v>16</v>
      </c>
      <c r="P370" s="143">
        <v>14</v>
      </c>
      <c r="Q370" s="143">
        <v>12</v>
      </c>
      <c r="R370" s="143">
        <v>7</v>
      </c>
      <c r="S370" s="231">
        <v>0</v>
      </c>
      <c r="T370" s="231">
        <v>13</v>
      </c>
      <c r="U370" s="12">
        <v>-345</v>
      </c>
      <c r="V370" s="143">
        <v>7</v>
      </c>
      <c r="W370" t="s">
        <v>0</v>
      </c>
      <c r="X370" s="11" t="s">
        <v>0</v>
      </c>
      <c r="Y370" s="143">
        <v>26</v>
      </c>
      <c r="Z370" s="143">
        <v>16</v>
      </c>
      <c r="AA370" s="143">
        <v>36</v>
      </c>
      <c r="AB370" s="143">
        <v>38</v>
      </c>
      <c r="AC370" s="143">
        <v>41</v>
      </c>
      <c r="AD370" s="143">
        <v>35</v>
      </c>
      <c r="AE370" s="143">
        <v>16</v>
      </c>
      <c r="AF370" s="12">
        <v>-66</v>
      </c>
      <c r="AG370" s="143">
        <v>208</v>
      </c>
      <c r="AI370" s="11" t="s">
        <v>0</v>
      </c>
      <c r="AJ370" s="231">
        <v>9</v>
      </c>
      <c r="AK370" s="231">
        <v>14</v>
      </c>
      <c r="AL370" s="231">
        <v>36</v>
      </c>
      <c r="AM370" s="231">
        <v>2</v>
      </c>
      <c r="AN370" s="231">
        <v>6</v>
      </c>
      <c r="AO370" s="231">
        <v>8</v>
      </c>
      <c r="AP370" s="231">
        <v>15</v>
      </c>
      <c r="AQ370" s="12">
        <v>-22</v>
      </c>
      <c r="AR370" s="231">
        <v>90</v>
      </c>
      <c r="AS370" t="s">
        <v>0</v>
      </c>
      <c r="AT370" s="11" t="s">
        <v>0</v>
      </c>
      <c r="AU370" s="231">
        <v>8</v>
      </c>
      <c r="AV370" s="231">
        <v>12</v>
      </c>
      <c r="AW370" s="231">
        <v>38</v>
      </c>
      <c r="AX370" s="143">
        <v>2</v>
      </c>
      <c r="AY370" s="231">
        <v>4</v>
      </c>
      <c r="AZ370" s="231">
        <v>8</v>
      </c>
      <c r="BA370" s="231">
        <v>15</v>
      </c>
      <c r="BB370" s="12">
        <v>-91</v>
      </c>
      <c r="BC370" s="231">
        <v>83</v>
      </c>
      <c r="BE370" s="11" t="s">
        <v>0</v>
      </c>
      <c r="BF370" s="231">
        <v>1</v>
      </c>
      <c r="BG370" s="231">
        <v>7</v>
      </c>
      <c r="BH370" s="231">
        <v>41</v>
      </c>
      <c r="BI370" s="143">
        <v>6</v>
      </c>
      <c r="BJ370" s="143">
        <v>4</v>
      </c>
      <c r="BK370" s="231">
        <v>4</v>
      </c>
      <c r="BL370" s="231">
        <v>12</v>
      </c>
      <c r="BM370" s="12">
        <v>225</v>
      </c>
      <c r="BN370" s="231">
        <v>55</v>
      </c>
      <c r="BO370" t="s">
        <v>0</v>
      </c>
      <c r="BP370" s="11" t="s">
        <v>0</v>
      </c>
      <c r="BQ370" s="143">
        <v>2</v>
      </c>
      <c r="BR370" s="143">
        <v>0</v>
      </c>
      <c r="BS370" s="231">
        <v>35</v>
      </c>
      <c r="BT370" s="143">
        <v>8</v>
      </c>
      <c r="BU370" s="143">
        <v>8</v>
      </c>
      <c r="BV370" s="143">
        <v>4</v>
      </c>
      <c r="BW370" s="231">
        <v>7</v>
      </c>
      <c r="BX370" s="12">
        <v>277</v>
      </c>
      <c r="BY370" s="231">
        <v>20</v>
      </c>
      <c r="CA370" s="11" t="s">
        <v>0</v>
      </c>
      <c r="CB370" s="143">
        <v>15</v>
      </c>
      <c r="CC370" s="143">
        <v>13</v>
      </c>
      <c r="CD370" s="231">
        <v>16</v>
      </c>
      <c r="CE370" s="143">
        <v>15</v>
      </c>
      <c r="CF370" s="143">
        <v>12</v>
      </c>
      <c r="CG370" s="143">
        <v>7</v>
      </c>
      <c r="CH370" s="143">
        <v>15</v>
      </c>
      <c r="CI370" s="12">
        <v>6</v>
      </c>
      <c r="CJ370" s="143">
        <v>61</v>
      </c>
      <c r="CM370" t="s">
        <v>0</v>
      </c>
    </row>
    <row r="371" spans="1:94" ht="15.75" thickBot="1" x14ac:dyDescent="0.3"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M371" s="11"/>
      <c r="N371" s="10"/>
      <c r="O371" s="10"/>
      <c r="P371" s="10"/>
      <c r="Q371" s="10"/>
      <c r="R371" s="10"/>
      <c r="S371" s="10"/>
      <c r="T371" s="10"/>
      <c r="U371" s="10"/>
      <c r="V371" s="9"/>
      <c r="X371" s="11"/>
      <c r="Y371" s="10"/>
      <c r="Z371" s="10"/>
      <c r="AA371" s="10"/>
      <c r="AB371" s="10"/>
      <c r="AC371" s="10"/>
      <c r="AD371" s="10"/>
      <c r="AE371" s="10"/>
      <c r="AF371" s="10"/>
      <c r="AG371" s="9"/>
      <c r="AI371" s="11"/>
      <c r="AJ371" s="10"/>
      <c r="AK371" s="10"/>
      <c r="AL371" s="10"/>
      <c r="AM371" s="10"/>
      <c r="AN371" s="10"/>
      <c r="AO371" s="10"/>
      <c r="AP371" s="10"/>
      <c r="AQ371" s="10"/>
      <c r="AR371" s="9"/>
      <c r="AT371" s="11"/>
      <c r="AU371" s="10"/>
      <c r="AV371" s="10"/>
      <c r="AW371" s="10"/>
      <c r="AX371" s="10"/>
      <c r="AY371" s="10"/>
      <c r="AZ371" s="10"/>
      <c r="BA371" s="10"/>
      <c r="BB371" s="10"/>
      <c r="BC371" s="9"/>
      <c r="BE371" s="11"/>
      <c r="BF371" s="10"/>
      <c r="BG371" s="10"/>
      <c r="BH371" s="10"/>
      <c r="BI371" s="10"/>
      <c r="BJ371" s="10"/>
      <c r="BK371" s="10"/>
      <c r="BL371" s="10"/>
      <c r="BM371" s="10"/>
      <c r="BN371" s="9"/>
      <c r="BP371" s="11"/>
      <c r="BQ371" s="10"/>
      <c r="BR371" s="10"/>
      <c r="BS371" s="10"/>
      <c r="BT371" s="10"/>
      <c r="BU371" s="10"/>
      <c r="BV371" s="10"/>
      <c r="BW371" s="10"/>
      <c r="BX371" s="10"/>
      <c r="BY371" s="9"/>
      <c r="CA371" s="11"/>
      <c r="CB371" s="10"/>
      <c r="CC371" s="10"/>
      <c r="CD371" s="10"/>
      <c r="CE371" s="10"/>
      <c r="CF371" s="10"/>
      <c r="CG371" s="10"/>
      <c r="CH371" s="10"/>
      <c r="CI371" s="10"/>
      <c r="CJ371" s="9"/>
    </row>
    <row r="372" spans="1:94" ht="15.75" thickBot="1" x14ac:dyDescent="0.3">
      <c r="B372" s="11"/>
      <c r="C372" s="27" t="s">
        <v>8</v>
      </c>
      <c r="D372" s="19" t="s">
        <v>7</v>
      </c>
      <c r="E372" s="18" t="s">
        <v>6</v>
      </c>
      <c r="F372" s="199" t="s">
        <v>31</v>
      </c>
      <c r="G372" s="17" t="s">
        <v>5</v>
      </c>
      <c r="H372" s="16" t="s">
        <v>4</v>
      </c>
      <c r="I372" s="14" t="s">
        <v>3</v>
      </c>
      <c r="J372" s="10"/>
      <c r="K372" s="228" t="s">
        <v>143</v>
      </c>
      <c r="M372" s="11"/>
      <c r="N372" s="21" t="s">
        <v>9</v>
      </c>
      <c r="O372" s="19" t="s">
        <v>7</v>
      </c>
      <c r="P372" s="18" t="s">
        <v>6</v>
      </c>
      <c r="Q372" s="199" t="s">
        <v>31</v>
      </c>
      <c r="R372" s="17" t="s">
        <v>5</v>
      </c>
      <c r="S372" s="16" t="s">
        <v>4</v>
      </c>
      <c r="T372" s="14" t="s">
        <v>3</v>
      </c>
      <c r="U372" s="10"/>
      <c r="V372" s="228" t="s">
        <v>144</v>
      </c>
      <c r="X372" s="11"/>
      <c r="Y372" s="21" t="s">
        <v>9</v>
      </c>
      <c r="Z372" s="27" t="s">
        <v>8</v>
      </c>
      <c r="AA372" s="18" t="s">
        <v>6</v>
      </c>
      <c r="AB372" s="199" t="s">
        <v>31</v>
      </c>
      <c r="AC372" s="17" t="s">
        <v>5</v>
      </c>
      <c r="AD372" s="16" t="s">
        <v>4</v>
      </c>
      <c r="AE372" s="14" t="s">
        <v>3</v>
      </c>
      <c r="AF372" s="10"/>
      <c r="AG372" s="228" t="s">
        <v>151</v>
      </c>
      <c r="AI372" s="11"/>
      <c r="AJ372" s="21" t="s">
        <v>9</v>
      </c>
      <c r="AK372" s="27" t="s">
        <v>8</v>
      </c>
      <c r="AL372" s="19" t="s">
        <v>7</v>
      </c>
      <c r="AM372" s="199" t="s">
        <v>31</v>
      </c>
      <c r="AN372" s="17" t="s">
        <v>5</v>
      </c>
      <c r="AO372" s="16" t="s">
        <v>4</v>
      </c>
      <c r="AP372" s="14" t="s">
        <v>3</v>
      </c>
      <c r="AQ372" s="10"/>
      <c r="AR372" s="228" t="s">
        <v>151</v>
      </c>
      <c r="AT372" s="11"/>
      <c r="AU372" s="21" t="s">
        <v>9</v>
      </c>
      <c r="AV372" s="27" t="s">
        <v>8</v>
      </c>
      <c r="AW372" s="19" t="s">
        <v>7</v>
      </c>
      <c r="AX372" s="18" t="s">
        <v>6</v>
      </c>
      <c r="AY372" s="17" t="s">
        <v>5</v>
      </c>
      <c r="AZ372" s="16" t="s">
        <v>4</v>
      </c>
      <c r="BA372" s="14" t="s">
        <v>3</v>
      </c>
      <c r="BB372" s="10"/>
      <c r="BC372" s="228" t="s">
        <v>142</v>
      </c>
      <c r="BE372" s="11"/>
      <c r="BF372" s="21" t="s">
        <v>9</v>
      </c>
      <c r="BG372" s="27" t="s">
        <v>8</v>
      </c>
      <c r="BH372" s="19" t="s">
        <v>7</v>
      </c>
      <c r="BI372" s="18" t="s">
        <v>6</v>
      </c>
      <c r="BJ372" s="199" t="s">
        <v>31</v>
      </c>
      <c r="BK372" s="16" t="s">
        <v>4</v>
      </c>
      <c r="BL372" s="14" t="s">
        <v>3</v>
      </c>
      <c r="BM372" s="10"/>
      <c r="BN372" s="228" t="s">
        <v>145</v>
      </c>
      <c r="BP372" s="11"/>
      <c r="BQ372" s="21" t="s">
        <v>9</v>
      </c>
      <c r="BR372" s="27" t="s">
        <v>8</v>
      </c>
      <c r="BS372" s="19" t="s">
        <v>7</v>
      </c>
      <c r="BT372" s="18" t="s">
        <v>6</v>
      </c>
      <c r="BU372" s="199" t="s">
        <v>31</v>
      </c>
      <c r="BV372" s="17" t="s">
        <v>5</v>
      </c>
      <c r="BW372" s="14" t="s">
        <v>3</v>
      </c>
      <c r="BX372" s="10"/>
      <c r="BY372" s="228" t="s">
        <v>190</v>
      </c>
      <c r="CA372" s="11"/>
      <c r="CB372" s="21" t="s">
        <v>9</v>
      </c>
      <c r="CC372" s="27" t="s">
        <v>8</v>
      </c>
      <c r="CD372" s="19" t="s">
        <v>7</v>
      </c>
      <c r="CE372" s="18" t="s">
        <v>6</v>
      </c>
      <c r="CF372" s="17" t="s">
        <v>5</v>
      </c>
      <c r="CG372" s="16" t="s">
        <v>4</v>
      </c>
      <c r="CH372" s="199" t="s">
        <v>31</v>
      </c>
      <c r="CI372" s="10"/>
      <c r="CJ372" s="228" t="s">
        <v>142</v>
      </c>
      <c r="CM372" t="s">
        <v>0</v>
      </c>
    </row>
    <row r="373" spans="1:94" ht="15.75" thickBot="1" x14ac:dyDescent="0.3">
      <c r="B373" s="22" t="s">
        <v>294</v>
      </c>
      <c r="C373" s="146" t="s">
        <v>9</v>
      </c>
      <c r="D373" s="146" t="s">
        <v>9</v>
      </c>
      <c r="E373" s="146" t="s">
        <v>9</v>
      </c>
      <c r="F373" s="146" t="s">
        <v>9</v>
      </c>
      <c r="G373" s="146" t="s">
        <v>9</v>
      </c>
      <c r="H373" s="146" t="s">
        <v>9</v>
      </c>
      <c r="I373" s="146" t="s">
        <v>9</v>
      </c>
      <c r="J373" s="10"/>
      <c r="K373" s="234" t="s">
        <v>9</v>
      </c>
      <c r="M373" s="22" t="s">
        <v>294</v>
      </c>
      <c r="N373" s="145" t="s">
        <v>8</v>
      </c>
      <c r="O373" s="145" t="s">
        <v>8</v>
      </c>
      <c r="P373" s="145" t="s">
        <v>8</v>
      </c>
      <c r="Q373" s="145" t="s">
        <v>8</v>
      </c>
      <c r="R373" s="145" t="s">
        <v>8</v>
      </c>
      <c r="S373" s="145" t="s">
        <v>8</v>
      </c>
      <c r="T373" s="145" t="s">
        <v>8</v>
      </c>
      <c r="U373" s="10"/>
      <c r="V373" s="145" t="s">
        <v>8</v>
      </c>
      <c r="X373" s="22" t="s">
        <v>294</v>
      </c>
      <c r="Y373" s="149" t="s">
        <v>7</v>
      </c>
      <c r="Z373" s="149" t="s">
        <v>7</v>
      </c>
      <c r="AA373" s="149" t="s">
        <v>7</v>
      </c>
      <c r="AB373" s="149" t="s">
        <v>7</v>
      </c>
      <c r="AC373" s="149" t="s">
        <v>7</v>
      </c>
      <c r="AD373" s="149" t="s">
        <v>7</v>
      </c>
      <c r="AE373" s="144" t="s">
        <v>7</v>
      </c>
      <c r="AF373" s="10"/>
      <c r="AG373" s="144" t="s">
        <v>7</v>
      </c>
      <c r="AI373" s="22" t="s">
        <v>294</v>
      </c>
      <c r="AJ373" s="195" t="s">
        <v>6</v>
      </c>
      <c r="AK373" s="195" t="s">
        <v>6</v>
      </c>
      <c r="AL373" s="195" t="s">
        <v>6</v>
      </c>
      <c r="AM373" s="195" t="s">
        <v>6</v>
      </c>
      <c r="AN373" s="195" t="s">
        <v>6</v>
      </c>
      <c r="AO373" s="195" t="s">
        <v>6</v>
      </c>
      <c r="AP373" s="195" t="s">
        <v>6</v>
      </c>
      <c r="AQ373" s="10"/>
      <c r="AR373" s="195" t="s">
        <v>6</v>
      </c>
      <c r="AT373" s="22" t="s">
        <v>294</v>
      </c>
      <c r="AU373" s="197" t="s">
        <v>31</v>
      </c>
      <c r="AV373" s="197" t="s">
        <v>31</v>
      </c>
      <c r="AW373" s="197" t="s">
        <v>31</v>
      </c>
      <c r="AX373" s="197" t="s">
        <v>31</v>
      </c>
      <c r="AY373" s="197" t="s">
        <v>31</v>
      </c>
      <c r="AZ373" s="197" t="s">
        <v>31</v>
      </c>
      <c r="BA373" s="197" t="s">
        <v>31</v>
      </c>
      <c r="BB373" s="10"/>
      <c r="BC373" s="197" t="s">
        <v>31</v>
      </c>
      <c r="BE373" s="22" t="s">
        <v>294</v>
      </c>
      <c r="BF373" s="155" t="s">
        <v>134</v>
      </c>
      <c r="BG373" s="155" t="s">
        <v>134</v>
      </c>
      <c r="BH373" s="155" t="s">
        <v>134</v>
      </c>
      <c r="BI373" s="155" t="s">
        <v>134</v>
      </c>
      <c r="BJ373" s="155" t="s">
        <v>134</v>
      </c>
      <c r="BK373" s="155" t="s">
        <v>134</v>
      </c>
      <c r="BL373" s="155" t="s">
        <v>134</v>
      </c>
      <c r="BM373" s="10"/>
      <c r="BN373" s="155" t="s">
        <v>134</v>
      </c>
      <c r="BP373" s="22" t="s">
        <v>294</v>
      </c>
      <c r="BQ373" s="150" t="s">
        <v>4</v>
      </c>
      <c r="BR373" s="150" t="s">
        <v>4</v>
      </c>
      <c r="BS373" s="150" t="s">
        <v>4</v>
      </c>
      <c r="BT373" s="150" t="s">
        <v>4</v>
      </c>
      <c r="BU373" s="150" t="s">
        <v>4</v>
      </c>
      <c r="BV373" s="150" t="s">
        <v>4</v>
      </c>
      <c r="BW373" s="150" t="s">
        <v>4</v>
      </c>
      <c r="BX373" s="10"/>
      <c r="BY373" s="150" t="s">
        <v>4</v>
      </c>
      <c r="CA373" s="22" t="s">
        <v>294</v>
      </c>
      <c r="CB373" s="177" t="s">
        <v>3</v>
      </c>
      <c r="CC373" s="177" t="s">
        <v>3</v>
      </c>
      <c r="CD373" s="177" t="s">
        <v>3</v>
      </c>
      <c r="CE373" s="177" t="s">
        <v>3</v>
      </c>
      <c r="CF373" s="177" t="s">
        <v>3</v>
      </c>
      <c r="CG373" s="177" t="s">
        <v>3</v>
      </c>
      <c r="CH373" s="177" t="s">
        <v>3</v>
      </c>
      <c r="CI373" s="10"/>
      <c r="CJ373" s="177" t="s">
        <v>3</v>
      </c>
      <c r="CM373" t="s">
        <v>0</v>
      </c>
    </row>
    <row r="374" spans="1:94" ht="15.75" thickBot="1" x14ac:dyDescent="0.3">
      <c r="B374" s="8" t="s">
        <v>0</v>
      </c>
      <c r="C374" s="231">
        <v>6</v>
      </c>
      <c r="D374" s="231">
        <v>36</v>
      </c>
      <c r="E374" s="143">
        <v>8</v>
      </c>
      <c r="F374" s="143">
        <v>3</v>
      </c>
      <c r="G374" s="231">
        <v>2</v>
      </c>
      <c r="H374" s="231">
        <v>4</v>
      </c>
      <c r="I374" s="231">
        <v>24</v>
      </c>
      <c r="J374" s="12">
        <v>157</v>
      </c>
      <c r="K374" s="178">
        <v>61</v>
      </c>
      <c r="L374" t="s">
        <v>0</v>
      </c>
      <c r="M374" s="11" t="s">
        <v>0</v>
      </c>
      <c r="N374" s="143">
        <v>6</v>
      </c>
      <c r="O374" s="231">
        <v>21</v>
      </c>
      <c r="P374" s="143">
        <v>14</v>
      </c>
      <c r="Q374" s="143">
        <v>10</v>
      </c>
      <c r="R374" s="143">
        <v>4</v>
      </c>
      <c r="S374" s="231">
        <v>1</v>
      </c>
      <c r="T374" s="231">
        <v>18</v>
      </c>
      <c r="U374" s="12">
        <v>190</v>
      </c>
      <c r="V374" s="231">
        <v>6</v>
      </c>
      <c r="W374" t="s">
        <v>0</v>
      </c>
      <c r="X374" s="11" t="s">
        <v>0</v>
      </c>
      <c r="Y374" s="143">
        <v>36</v>
      </c>
      <c r="Z374" s="143">
        <v>21</v>
      </c>
      <c r="AA374" s="143">
        <v>44</v>
      </c>
      <c r="AB374" s="143">
        <v>43</v>
      </c>
      <c r="AC374" s="143">
        <v>47</v>
      </c>
      <c r="AD374" s="143">
        <v>44</v>
      </c>
      <c r="AE374" s="143">
        <v>20</v>
      </c>
      <c r="AF374" s="12">
        <v>-534</v>
      </c>
      <c r="AG374" s="143">
        <v>255</v>
      </c>
      <c r="AI374" s="11" t="s">
        <v>0</v>
      </c>
      <c r="AJ374" s="231">
        <v>8</v>
      </c>
      <c r="AK374" s="231">
        <v>14</v>
      </c>
      <c r="AL374" s="231">
        <v>44</v>
      </c>
      <c r="AM374" s="231">
        <v>5</v>
      </c>
      <c r="AN374" s="231">
        <v>7</v>
      </c>
      <c r="AO374" s="231">
        <v>8</v>
      </c>
      <c r="AP374" s="231">
        <v>18</v>
      </c>
      <c r="AQ374" s="12">
        <v>155</v>
      </c>
      <c r="AR374" s="231">
        <v>104</v>
      </c>
      <c r="AS374" t="s">
        <v>0</v>
      </c>
      <c r="AT374" s="11" t="s">
        <v>0</v>
      </c>
      <c r="AU374" s="231">
        <v>3</v>
      </c>
      <c r="AV374" s="231">
        <v>10</v>
      </c>
      <c r="AW374" s="231">
        <v>43</v>
      </c>
      <c r="AX374" s="143">
        <v>5</v>
      </c>
      <c r="AY374" s="231">
        <v>5</v>
      </c>
      <c r="AZ374" s="231">
        <v>6</v>
      </c>
      <c r="BA374" s="231">
        <v>17</v>
      </c>
      <c r="BB374" s="12">
        <v>125</v>
      </c>
      <c r="BC374" s="231">
        <v>79</v>
      </c>
      <c r="BE374" s="11" t="s">
        <v>0</v>
      </c>
      <c r="BF374" s="143">
        <v>2</v>
      </c>
      <c r="BG374" s="231">
        <v>4</v>
      </c>
      <c r="BH374" s="231">
        <v>47</v>
      </c>
      <c r="BI374" s="143">
        <v>7</v>
      </c>
      <c r="BJ374" s="143">
        <v>5</v>
      </c>
      <c r="BK374" s="231">
        <v>3</v>
      </c>
      <c r="BL374" s="231">
        <v>13</v>
      </c>
      <c r="BM374" s="12">
        <v>-75</v>
      </c>
      <c r="BN374" s="231">
        <v>53</v>
      </c>
      <c r="BO374" t="s">
        <v>0</v>
      </c>
      <c r="BP374" s="11" t="s">
        <v>0</v>
      </c>
      <c r="BQ374" s="143">
        <v>4</v>
      </c>
      <c r="BR374" s="143">
        <v>1</v>
      </c>
      <c r="BS374" s="231">
        <v>44</v>
      </c>
      <c r="BT374" s="143">
        <v>8</v>
      </c>
      <c r="BU374" s="143">
        <v>6</v>
      </c>
      <c r="BV374" s="143">
        <v>3</v>
      </c>
      <c r="BW374" s="231">
        <v>10</v>
      </c>
      <c r="BX374" s="12">
        <v>111</v>
      </c>
      <c r="BY374" s="231">
        <v>32</v>
      </c>
      <c r="CA374" s="11" t="s">
        <v>0</v>
      </c>
      <c r="CB374" s="143">
        <v>24</v>
      </c>
      <c r="CC374" s="143">
        <v>18</v>
      </c>
      <c r="CD374" s="231">
        <v>20</v>
      </c>
      <c r="CE374" s="143">
        <v>18</v>
      </c>
      <c r="CF374" s="143">
        <v>13</v>
      </c>
      <c r="CG374" s="143">
        <v>10</v>
      </c>
      <c r="CH374" s="143">
        <v>17</v>
      </c>
      <c r="CI374" s="12">
        <v>-129</v>
      </c>
      <c r="CJ374" s="143">
        <v>80</v>
      </c>
    </row>
    <row r="375" spans="1:94" ht="15.75" thickBot="1" x14ac:dyDescent="0.3">
      <c r="A375" t="s">
        <v>0</v>
      </c>
      <c r="CM375" t="s">
        <v>0</v>
      </c>
      <c r="CN375" t="s">
        <v>0</v>
      </c>
      <c r="CO375" t="s">
        <v>0</v>
      </c>
      <c r="CP375" t="s">
        <v>0</v>
      </c>
    </row>
    <row r="376" spans="1:94" ht="15.75" thickBot="1" x14ac:dyDescent="0.3">
      <c r="C376" t="s">
        <v>0</v>
      </c>
      <c r="D376" t="s">
        <v>0</v>
      </c>
      <c r="E376" t="s">
        <v>0</v>
      </c>
      <c r="F376" t="s">
        <v>0</v>
      </c>
      <c r="G376" s="21" t="s">
        <v>9</v>
      </c>
      <c r="J376" t="s">
        <v>0</v>
      </c>
      <c r="O376" t="s">
        <v>0</v>
      </c>
      <c r="P376" t="s">
        <v>0</v>
      </c>
      <c r="R376" s="27" t="s">
        <v>8</v>
      </c>
      <c r="U376" t="s">
        <v>0</v>
      </c>
      <c r="W376" t="s">
        <v>0</v>
      </c>
      <c r="Z376" t="s">
        <v>0</v>
      </c>
      <c r="AB376" t="s">
        <v>0</v>
      </c>
      <c r="AC376" s="19" t="s">
        <v>7</v>
      </c>
      <c r="AF376" t="s">
        <v>0</v>
      </c>
      <c r="AL376" t="s">
        <v>0</v>
      </c>
      <c r="AN376" s="18" t="s">
        <v>6</v>
      </c>
      <c r="AQ376" t="s">
        <v>0</v>
      </c>
      <c r="AS376" t="s">
        <v>0</v>
      </c>
      <c r="AX376" t="s">
        <v>0</v>
      </c>
      <c r="AY376" s="199" t="s">
        <v>31</v>
      </c>
      <c r="BB376" t="s">
        <v>0</v>
      </c>
      <c r="BI376" t="s">
        <v>0</v>
      </c>
      <c r="BJ376" s="17" t="s">
        <v>5</v>
      </c>
      <c r="BM376" t="s">
        <v>0</v>
      </c>
      <c r="BP376" t="s">
        <v>0</v>
      </c>
      <c r="BR376" t="s">
        <v>0</v>
      </c>
      <c r="BU376" s="16" t="s">
        <v>4</v>
      </c>
      <c r="BV376" t="s">
        <v>0</v>
      </c>
      <c r="BX376" t="s">
        <v>0</v>
      </c>
      <c r="CA376" t="s">
        <v>0</v>
      </c>
      <c r="CF376" s="14" t="s">
        <v>3</v>
      </c>
      <c r="CG376" t="s">
        <v>0</v>
      </c>
      <c r="CH376" t="s">
        <v>0</v>
      </c>
      <c r="CI376" t="s">
        <v>0</v>
      </c>
      <c r="CM376" t="s">
        <v>0</v>
      </c>
    </row>
    <row r="377" spans="1:94" ht="16.5" thickBot="1" x14ac:dyDescent="0.3">
      <c r="B377" s="134" t="s">
        <v>296</v>
      </c>
      <c r="C377" s="28" t="s">
        <v>0</v>
      </c>
      <c r="D377" s="28" t="s">
        <v>0</v>
      </c>
      <c r="E377" s="28" t="s">
        <v>0</v>
      </c>
      <c r="F377" s="28" t="s">
        <v>0</v>
      </c>
      <c r="G377" s="28"/>
      <c r="H377" s="28"/>
      <c r="I377" s="28" t="s">
        <v>0</v>
      </c>
      <c r="J377" s="28"/>
      <c r="K377" s="22" t="s">
        <v>15</v>
      </c>
      <c r="M377" s="134" t="s">
        <v>296</v>
      </c>
      <c r="N377" s="28" t="s">
        <v>0</v>
      </c>
      <c r="O377" s="28" t="s">
        <v>0</v>
      </c>
      <c r="P377" s="28" t="s">
        <v>0</v>
      </c>
      <c r="Q377" s="28" t="s">
        <v>0</v>
      </c>
      <c r="R377" s="28"/>
      <c r="S377" s="28"/>
      <c r="T377" s="28" t="s">
        <v>0</v>
      </c>
      <c r="U377" s="28"/>
      <c r="V377" s="22" t="s">
        <v>15</v>
      </c>
      <c r="X377" s="134" t="s">
        <v>296</v>
      </c>
      <c r="Y377" s="28" t="s">
        <v>0</v>
      </c>
      <c r="Z377" s="28" t="s">
        <v>0</v>
      </c>
      <c r="AA377" s="28" t="s">
        <v>0</v>
      </c>
      <c r="AB377" s="28" t="s">
        <v>0</v>
      </c>
      <c r="AC377" s="28"/>
      <c r="AD377" s="28"/>
      <c r="AE377" s="28" t="s">
        <v>0</v>
      </c>
      <c r="AF377" s="28"/>
      <c r="AG377" s="22" t="s">
        <v>15</v>
      </c>
      <c r="AH377" t="s">
        <v>0</v>
      </c>
      <c r="AI377" s="134" t="s">
        <v>296</v>
      </c>
      <c r="AJ377" s="28" t="s">
        <v>0</v>
      </c>
      <c r="AK377" s="28" t="s">
        <v>0</v>
      </c>
      <c r="AL377" s="28" t="s">
        <v>0</v>
      </c>
      <c r="AM377" s="28" t="s">
        <v>0</v>
      </c>
      <c r="AN377" s="28"/>
      <c r="AO377" s="28"/>
      <c r="AP377" s="28" t="s">
        <v>0</v>
      </c>
      <c r="AQ377" s="28"/>
      <c r="AR377" s="22" t="s">
        <v>15</v>
      </c>
      <c r="AT377" s="134" t="s">
        <v>296</v>
      </c>
      <c r="AU377" s="28" t="s">
        <v>0</v>
      </c>
      <c r="AV377" s="28" t="s">
        <v>0</v>
      </c>
      <c r="AW377" s="28" t="s">
        <v>0</v>
      </c>
      <c r="AX377" s="28" t="s">
        <v>0</v>
      </c>
      <c r="AY377" s="28"/>
      <c r="AZ377" s="28"/>
      <c r="BA377" s="28" t="s">
        <v>0</v>
      </c>
      <c r="BB377" s="28"/>
      <c r="BC377" s="22" t="s">
        <v>15</v>
      </c>
      <c r="BE377" s="134" t="s">
        <v>296</v>
      </c>
      <c r="BF377" s="28" t="s">
        <v>0</v>
      </c>
      <c r="BG377" s="28" t="s">
        <v>0</v>
      </c>
      <c r="BH377" s="28" t="s">
        <v>0</v>
      </c>
      <c r="BI377" s="28" t="s">
        <v>0</v>
      </c>
      <c r="BJ377" s="28"/>
      <c r="BK377" s="28"/>
      <c r="BL377" s="28" t="s">
        <v>0</v>
      </c>
      <c r="BM377" s="28"/>
      <c r="BN377" s="22" t="s">
        <v>15</v>
      </c>
      <c r="BO377" t="s">
        <v>0</v>
      </c>
      <c r="BP377" s="134" t="s">
        <v>296</v>
      </c>
      <c r="BQ377" s="28" t="s">
        <v>0</v>
      </c>
      <c r="BR377" s="28" t="s">
        <v>0</v>
      </c>
      <c r="BS377" s="28" t="s">
        <v>0</v>
      </c>
      <c r="BT377" s="28" t="s">
        <v>0</v>
      </c>
      <c r="BU377" s="28"/>
      <c r="BV377" s="28"/>
      <c r="BW377" s="28" t="s">
        <v>0</v>
      </c>
      <c r="BX377" s="28"/>
      <c r="BY377" s="22" t="s">
        <v>15</v>
      </c>
      <c r="CA377" s="134" t="s">
        <v>296</v>
      </c>
      <c r="CB377" s="28" t="s">
        <v>0</v>
      </c>
      <c r="CC377" s="28" t="s">
        <v>0</v>
      </c>
      <c r="CD377" s="28" t="s">
        <v>0</v>
      </c>
      <c r="CE377" s="28" t="s">
        <v>0</v>
      </c>
      <c r="CF377" s="28"/>
      <c r="CG377" s="28" t="s">
        <v>0</v>
      </c>
      <c r="CH377" s="28" t="s">
        <v>0</v>
      </c>
      <c r="CI377" s="28"/>
      <c r="CJ377" s="22" t="s">
        <v>15</v>
      </c>
    </row>
    <row r="378" spans="1:94" ht="15.75" thickBot="1" x14ac:dyDescent="0.3">
      <c r="B378" s="11"/>
      <c r="C378" s="27" t="s">
        <v>8</v>
      </c>
      <c r="D378" s="19" t="s">
        <v>7</v>
      </c>
      <c r="E378" s="18" t="s">
        <v>6</v>
      </c>
      <c r="F378" s="199" t="s">
        <v>31</v>
      </c>
      <c r="G378" s="17" t="s">
        <v>5</v>
      </c>
      <c r="H378" s="16" t="s">
        <v>4</v>
      </c>
      <c r="I378" s="14" t="s">
        <v>3</v>
      </c>
      <c r="J378" s="10"/>
      <c r="K378" s="228" t="s">
        <v>142</v>
      </c>
      <c r="M378" s="11"/>
      <c r="N378" s="21" t="s">
        <v>9</v>
      </c>
      <c r="O378" s="19" t="s">
        <v>7</v>
      </c>
      <c r="P378" s="18" t="s">
        <v>6</v>
      </c>
      <c r="Q378" s="199" t="s">
        <v>31</v>
      </c>
      <c r="R378" s="17" t="s">
        <v>5</v>
      </c>
      <c r="S378" s="16" t="s">
        <v>4</v>
      </c>
      <c r="T378" s="14" t="s">
        <v>3</v>
      </c>
      <c r="U378" s="10"/>
      <c r="V378" s="228" t="s">
        <v>147</v>
      </c>
      <c r="X378" s="11"/>
      <c r="Y378" s="21" t="s">
        <v>9</v>
      </c>
      <c r="Z378" s="27" t="s">
        <v>8</v>
      </c>
      <c r="AA378" s="18" t="s">
        <v>6</v>
      </c>
      <c r="AB378" s="199" t="s">
        <v>31</v>
      </c>
      <c r="AC378" s="17" t="s">
        <v>5</v>
      </c>
      <c r="AD378" s="16" t="s">
        <v>4</v>
      </c>
      <c r="AE378" s="14" t="s">
        <v>3</v>
      </c>
      <c r="AF378" s="10"/>
      <c r="AG378" s="228" t="s">
        <v>151</v>
      </c>
      <c r="AI378" s="11"/>
      <c r="AJ378" s="21" t="s">
        <v>9</v>
      </c>
      <c r="AK378" s="27" t="s">
        <v>8</v>
      </c>
      <c r="AL378" s="19" t="s">
        <v>7</v>
      </c>
      <c r="AM378" s="199" t="s">
        <v>31</v>
      </c>
      <c r="AN378" s="17" t="s">
        <v>5</v>
      </c>
      <c r="AO378" s="16" t="s">
        <v>4</v>
      </c>
      <c r="AP378" s="14" t="s">
        <v>3</v>
      </c>
      <c r="AQ378" s="10"/>
      <c r="AR378" s="228" t="s">
        <v>151</v>
      </c>
      <c r="AT378" s="11"/>
      <c r="AU378" s="21" t="s">
        <v>9</v>
      </c>
      <c r="AV378" s="27" t="s">
        <v>8</v>
      </c>
      <c r="AW378" s="19" t="s">
        <v>7</v>
      </c>
      <c r="AX378" s="18" t="s">
        <v>6</v>
      </c>
      <c r="AY378" s="17" t="s">
        <v>5</v>
      </c>
      <c r="AZ378" s="16" t="s">
        <v>4</v>
      </c>
      <c r="BA378" s="14" t="s">
        <v>3</v>
      </c>
      <c r="BB378" s="10"/>
      <c r="BC378" s="228" t="s">
        <v>148</v>
      </c>
      <c r="BE378" s="11"/>
      <c r="BF378" s="21" t="s">
        <v>9</v>
      </c>
      <c r="BG378" s="27" t="s">
        <v>8</v>
      </c>
      <c r="BH378" s="19" t="s">
        <v>7</v>
      </c>
      <c r="BI378" s="18" t="s">
        <v>6</v>
      </c>
      <c r="BJ378" s="199" t="s">
        <v>31</v>
      </c>
      <c r="BK378" s="16" t="s">
        <v>4</v>
      </c>
      <c r="BL378" s="14" t="s">
        <v>3</v>
      </c>
      <c r="BM378" s="10"/>
      <c r="BN378" s="228" t="s">
        <v>144</v>
      </c>
      <c r="BP378" s="11"/>
      <c r="BQ378" s="21" t="s">
        <v>9</v>
      </c>
      <c r="BR378" s="27" t="s">
        <v>8</v>
      </c>
      <c r="BS378" s="19" t="s">
        <v>7</v>
      </c>
      <c r="BT378" s="18" t="s">
        <v>6</v>
      </c>
      <c r="BU378" s="199" t="s">
        <v>31</v>
      </c>
      <c r="BV378" s="17" t="s">
        <v>5</v>
      </c>
      <c r="BW378" s="14" t="s">
        <v>3</v>
      </c>
      <c r="BX378" s="10"/>
      <c r="BY378" s="228" t="s">
        <v>198</v>
      </c>
      <c r="CA378" s="11"/>
      <c r="CB378" s="21" t="s">
        <v>9</v>
      </c>
      <c r="CC378" s="27" t="s">
        <v>8</v>
      </c>
      <c r="CD378" s="19" t="s">
        <v>7</v>
      </c>
      <c r="CE378" s="18" t="s">
        <v>6</v>
      </c>
      <c r="CF378" s="17" t="s">
        <v>5</v>
      </c>
      <c r="CG378" s="16" t="s">
        <v>4</v>
      </c>
      <c r="CH378" s="199" t="s">
        <v>31</v>
      </c>
      <c r="CI378" s="10"/>
      <c r="CJ378" s="228" t="s">
        <v>142</v>
      </c>
      <c r="CM378" t="s">
        <v>0</v>
      </c>
    </row>
    <row r="379" spans="1:94" ht="15.75" thickBot="1" x14ac:dyDescent="0.3">
      <c r="B379" s="22" t="s">
        <v>297</v>
      </c>
      <c r="C379" s="146" t="s">
        <v>9</v>
      </c>
      <c r="D379" s="146" t="s">
        <v>9</v>
      </c>
      <c r="E379" s="146" t="s">
        <v>9</v>
      </c>
      <c r="F379" s="146" t="s">
        <v>9</v>
      </c>
      <c r="G379" s="146" t="s">
        <v>9</v>
      </c>
      <c r="H379" s="146" t="s">
        <v>9</v>
      </c>
      <c r="I379" s="146" t="s">
        <v>9</v>
      </c>
      <c r="J379" s="10"/>
      <c r="K379" s="234" t="s">
        <v>9</v>
      </c>
      <c r="M379" s="22" t="s">
        <v>297</v>
      </c>
      <c r="N379" s="145" t="s">
        <v>8</v>
      </c>
      <c r="O379" s="145" t="s">
        <v>8</v>
      </c>
      <c r="P379" s="145" t="s">
        <v>8</v>
      </c>
      <c r="Q379" s="145" t="s">
        <v>8</v>
      </c>
      <c r="R379" s="145" t="s">
        <v>8</v>
      </c>
      <c r="S379" s="145" t="s">
        <v>8</v>
      </c>
      <c r="T379" s="145" t="s">
        <v>8</v>
      </c>
      <c r="U379" s="10"/>
      <c r="V379" s="145" t="s">
        <v>8</v>
      </c>
      <c r="X379" s="22" t="s">
        <v>297</v>
      </c>
      <c r="Y379" s="149" t="s">
        <v>7</v>
      </c>
      <c r="Z379" s="149" t="s">
        <v>7</v>
      </c>
      <c r="AA379" s="149" t="s">
        <v>7</v>
      </c>
      <c r="AB379" s="149" t="s">
        <v>7</v>
      </c>
      <c r="AC379" s="149" t="s">
        <v>7</v>
      </c>
      <c r="AD379" s="149" t="s">
        <v>7</v>
      </c>
      <c r="AE379" s="144" t="s">
        <v>7</v>
      </c>
      <c r="AF379" s="10"/>
      <c r="AG379" s="144" t="s">
        <v>7</v>
      </c>
      <c r="AI379" s="22" t="s">
        <v>297</v>
      </c>
      <c r="AJ379" s="195" t="s">
        <v>6</v>
      </c>
      <c r="AK379" s="195" t="s">
        <v>6</v>
      </c>
      <c r="AL379" s="195" t="s">
        <v>6</v>
      </c>
      <c r="AM379" s="195" t="s">
        <v>6</v>
      </c>
      <c r="AN379" s="195" t="s">
        <v>6</v>
      </c>
      <c r="AO379" s="195" t="s">
        <v>6</v>
      </c>
      <c r="AP379" s="195" t="s">
        <v>6</v>
      </c>
      <c r="AQ379" s="10"/>
      <c r="AR379" s="195" t="s">
        <v>6</v>
      </c>
      <c r="AT379" s="22" t="s">
        <v>297</v>
      </c>
      <c r="AU379" s="197" t="s">
        <v>31</v>
      </c>
      <c r="AV379" s="197" t="s">
        <v>31</v>
      </c>
      <c r="AW379" s="197" t="s">
        <v>31</v>
      </c>
      <c r="AX379" s="197" t="s">
        <v>31</v>
      </c>
      <c r="AY379" s="197" t="s">
        <v>31</v>
      </c>
      <c r="AZ379" s="197" t="s">
        <v>31</v>
      </c>
      <c r="BA379" s="197" t="s">
        <v>31</v>
      </c>
      <c r="BB379" s="10"/>
      <c r="BC379" s="197" t="s">
        <v>31</v>
      </c>
      <c r="BE379" s="22" t="s">
        <v>297</v>
      </c>
      <c r="BF379" s="155" t="s">
        <v>134</v>
      </c>
      <c r="BG379" s="155" t="s">
        <v>134</v>
      </c>
      <c r="BH379" s="155" t="s">
        <v>134</v>
      </c>
      <c r="BI379" s="155" t="s">
        <v>134</v>
      </c>
      <c r="BJ379" s="155" t="s">
        <v>134</v>
      </c>
      <c r="BK379" s="155" t="s">
        <v>134</v>
      </c>
      <c r="BL379" s="155" t="s">
        <v>134</v>
      </c>
      <c r="BM379" s="10"/>
      <c r="BN379" s="155" t="s">
        <v>134</v>
      </c>
      <c r="BP379" s="22" t="s">
        <v>297</v>
      </c>
      <c r="BQ379" s="150" t="s">
        <v>4</v>
      </c>
      <c r="BR379" s="150" t="s">
        <v>4</v>
      </c>
      <c r="BS379" s="150" t="s">
        <v>4</v>
      </c>
      <c r="BT379" s="150" t="s">
        <v>4</v>
      </c>
      <c r="BU379" s="150" t="s">
        <v>4</v>
      </c>
      <c r="BV379" s="150" t="s">
        <v>4</v>
      </c>
      <c r="BW379" s="150" t="s">
        <v>4</v>
      </c>
      <c r="BX379" s="10"/>
      <c r="BY379" s="150" t="s">
        <v>4</v>
      </c>
      <c r="CA379" s="22" t="s">
        <v>297</v>
      </c>
      <c r="CB379" s="177" t="s">
        <v>3</v>
      </c>
      <c r="CC379" s="177" t="s">
        <v>3</v>
      </c>
      <c r="CD379" s="177" t="s">
        <v>3</v>
      </c>
      <c r="CE379" s="177" t="s">
        <v>3</v>
      </c>
      <c r="CF379" s="177" t="s">
        <v>3</v>
      </c>
      <c r="CG379" s="177" t="s">
        <v>3</v>
      </c>
      <c r="CH379" s="177" t="s">
        <v>3</v>
      </c>
      <c r="CI379" s="10"/>
      <c r="CJ379" s="177" t="s">
        <v>3</v>
      </c>
      <c r="CM379" t="s">
        <v>0</v>
      </c>
    </row>
    <row r="380" spans="1:94" ht="15.75" thickBot="1" x14ac:dyDescent="0.3">
      <c r="B380" s="11" t="s">
        <v>0</v>
      </c>
      <c r="C380" s="231">
        <v>3</v>
      </c>
      <c r="D380" s="231">
        <v>44</v>
      </c>
      <c r="E380" s="143">
        <v>3</v>
      </c>
      <c r="F380" s="231">
        <v>4</v>
      </c>
      <c r="G380" s="231">
        <v>4</v>
      </c>
      <c r="H380" s="231">
        <v>5</v>
      </c>
      <c r="I380" s="231">
        <v>23</v>
      </c>
      <c r="J380" s="12">
        <v>55</v>
      </c>
      <c r="K380" s="178">
        <v>80</v>
      </c>
      <c r="L380" t="s">
        <v>0</v>
      </c>
      <c r="M380" s="11" t="s">
        <v>0</v>
      </c>
      <c r="N380" s="143">
        <v>3</v>
      </c>
      <c r="O380" s="231">
        <v>29</v>
      </c>
      <c r="P380" s="143">
        <v>6</v>
      </c>
      <c r="Q380" s="143">
        <v>0</v>
      </c>
      <c r="R380" s="231">
        <v>2</v>
      </c>
      <c r="S380" s="231">
        <v>7</v>
      </c>
      <c r="T380" s="231">
        <v>20</v>
      </c>
      <c r="U380" s="12">
        <v>258</v>
      </c>
      <c r="V380" s="231">
        <v>49</v>
      </c>
      <c r="W380" t="s">
        <v>0</v>
      </c>
      <c r="X380" s="11" t="s">
        <v>0</v>
      </c>
      <c r="Y380" s="143">
        <v>44</v>
      </c>
      <c r="Z380" s="143">
        <v>29</v>
      </c>
      <c r="AA380" s="143">
        <v>44</v>
      </c>
      <c r="AB380" s="143">
        <v>43</v>
      </c>
      <c r="AC380" s="143">
        <v>54</v>
      </c>
      <c r="AD380" s="143">
        <v>53</v>
      </c>
      <c r="AE380" s="143">
        <v>31</v>
      </c>
      <c r="AF380" s="12">
        <v>-273</v>
      </c>
      <c r="AG380" s="143">
        <v>298</v>
      </c>
      <c r="AI380" s="11" t="s">
        <v>0</v>
      </c>
      <c r="AJ380" s="231">
        <v>3</v>
      </c>
      <c r="AK380" s="231">
        <v>6</v>
      </c>
      <c r="AL380" s="231">
        <v>44</v>
      </c>
      <c r="AM380" s="231">
        <v>6</v>
      </c>
      <c r="AN380" s="231">
        <v>5</v>
      </c>
      <c r="AO380" s="231">
        <v>6</v>
      </c>
      <c r="AP380" s="231">
        <v>13</v>
      </c>
      <c r="AQ380" s="12">
        <v>-168</v>
      </c>
      <c r="AR380" s="231">
        <v>83</v>
      </c>
      <c r="AS380" t="s">
        <v>0</v>
      </c>
      <c r="AT380" s="11" t="s">
        <v>0</v>
      </c>
      <c r="AU380" s="143">
        <v>4</v>
      </c>
      <c r="AV380" s="231">
        <v>0</v>
      </c>
      <c r="AW380" s="231">
        <v>43</v>
      </c>
      <c r="AX380" s="143">
        <v>6</v>
      </c>
      <c r="AY380" s="231">
        <v>2</v>
      </c>
      <c r="AZ380" s="231">
        <v>3</v>
      </c>
      <c r="BA380" s="231">
        <v>10</v>
      </c>
      <c r="BB380" s="12">
        <v>-188</v>
      </c>
      <c r="BC380" s="231">
        <v>48</v>
      </c>
      <c r="BE380" s="11" t="s">
        <v>0</v>
      </c>
      <c r="BF380" s="143">
        <v>4</v>
      </c>
      <c r="BG380" s="143">
        <v>2</v>
      </c>
      <c r="BH380" s="231">
        <v>54</v>
      </c>
      <c r="BI380" s="143">
        <v>5</v>
      </c>
      <c r="BJ380" s="143">
        <v>2</v>
      </c>
      <c r="BK380" s="231">
        <v>3</v>
      </c>
      <c r="BL380" s="231">
        <v>11</v>
      </c>
      <c r="BM380" s="12">
        <v>63</v>
      </c>
      <c r="BN380" s="231">
        <v>55</v>
      </c>
      <c r="BO380" t="s">
        <v>0</v>
      </c>
      <c r="BP380" s="11" t="s">
        <v>0</v>
      </c>
      <c r="BQ380" s="143">
        <v>5</v>
      </c>
      <c r="BR380" s="143">
        <v>7</v>
      </c>
      <c r="BS380" s="231">
        <v>53</v>
      </c>
      <c r="BT380" s="143">
        <v>6</v>
      </c>
      <c r="BU380" s="143">
        <v>3</v>
      </c>
      <c r="BV380" s="143">
        <v>3</v>
      </c>
      <c r="BW380" s="231">
        <v>8</v>
      </c>
      <c r="BX380" s="12">
        <v>26</v>
      </c>
      <c r="BY380" s="231">
        <v>37</v>
      </c>
      <c r="CA380" s="11" t="s">
        <v>0</v>
      </c>
      <c r="CB380" s="143">
        <v>23</v>
      </c>
      <c r="CC380" s="143">
        <v>20</v>
      </c>
      <c r="CD380" s="231">
        <v>31</v>
      </c>
      <c r="CE380" s="143">
        <v>13</v>
      </c>
      <c r="CF380" s="143">
        <v>11</v>
      </c>
      <c r="CG380" s="143">
        <v>8</v>
      </c>
      <c r="CH380" s="143">
        <v>10</v>
      </c>
      <c r="CI380" s="12">
        <v>227</v>
      </c>
      <c r="CJ380" s="143">
        <v>54</v>
      </c>
    </row>
    <row r="381" spans="1:94" ht="15.75" thickBot="1" x14ac:dyDescent="0.3">
      <c r="B381" s="11"/>
      <c r="C381" s="10"/>
      <c r="D381" s="10"/>
      <c r="E381" s="10"/>
      <c r="F381" s="10"/>
      <c r="G381" s="10"/>
      <c r="H381" s="10"/>
      <c r="I381" s="10"/>
      <c r="J381" s="10" t="s">
        <v>0</v>
      </c>
      <c r="K381" s="9"/>
      <c r="M381" s="11"/>
      <c r="N381" s="10"/>
      <c r="O381" s="10"/>
      <c r="P381" s="10"/>
      <c r="Q381" s="10" t="s">
        <v>0</v>
      </c>
      <c r="R381" s="10"/>
      <c r="S381" s="10"/>
      <c r="T381" s="10"/>
      <c r="U381" s="10" t="s">
        <v>0</v>
      </c>
      <c r="V381" s="9"/>
      <c r="X381" s="11"/>
      <c r="Y381" s="10"/>
      <c r="Z381" s="10"/>
      <c r="AA381" s="10"/>
      <c r="AB381" s="10"/>
      <c r="AC381" s="10"/>
      <c r="AD381" s="10"/>
      <c r="AE381" s="10"/>
      <c r="AF381" s="10" t="s">
        <v>0</v>
      </c>
      <c r="AG381" s="9"/>
      <c r="AI381" s="11"/>
      <c r="AJ381" s="10"/>
      <c r="AK381" s="10"/>
      <c r="AL381" s="10"/>
      <c r="AM381" s="10"/>
      <c r="AN381" s="10"/>
      <c r="AO381" s="10"/>
      <c r="AP381" s="10"/>
      <c r="AQ381" s="10" t="s">
        <v>0</v>
      </c>
      <c r="AR381" s="9"/>
      <c r="AT381" s="11"/>
      <c r="AU381" s="10"/>
      <c r="AV381" s="10"/>
      <c r="AW381" s="10"/>
      <c r="AX381" s="10"/>
      <c r="AY381" s="10"/>
      <c r="AZ381" s="10"/>
      <c r="BA381" s="10"/>
      <c r="BB381" s="10" t="s">
        <v>0</v>
      </c>
      <c r="BC381" s="9"/>
      <c r="BE381" s="11"/>
      <c r="BF381" s="10"/>
      <c r="BG381" s="10"/>
      <c r="BH381" s="10"/>
      <c r="BI381" s="10"/>
      <c r="BJ381" s="10"/>
      <c r="BK381" s="10"/>
      <c r="BL381" s="10"/>
      <c r="BM381" s="10" t="s">
        <v>0</v>
      </c>
      <c r="BN381" s="9"/>
      <c r="BP381" s="11"/>
      <c r="BQ381" s="10"/>
      <c r="BR381" s="10"/>
      <c r="BS381" s="10"/>
      <c r="BT381" s="10"/>
      <c r="BU381" s="10"/>
      <c r="BV381" s="10"/>
      <c r="BW381" s="10"/>
      <c r="BX381" s="10" t="s">
        <v>0</v>
      </c>
      <c r="BY381" s="9"/>
      <c r="CA381" s="11"/>
      <c r="CB381" s="10" t="s">
        <v>0</v>
      </c>
      <c r="CC381" s="10"/>
      <c r="CD381" s="10"/>
      <c r="CE381" s="10"/>
      <c r="CF381" s="10"/>
      <c r="CG381" s="10"/>
      <c r="CH381" s="10"/>
      <c r="CI381" s="10" t="s">
        <v>0</v>
      </c>
      <c r="CJ381" s="9"/>
      <c r="CM381" t="s">
        <v>0</v>
      </c>
    </row>
    <row r="382" spans="1:94" ht="15.75" thickBot="1" x14ac:dyDescent="0.3">
      <c r="B382" s="11"/>
      <c r="C382" s="27" t="s">
        <v>8</v>
      </c>
      <c r="D382" s="19" t="s">
        <v>7</v>
      </c>
      <c r="E382" s="18" t="s">
        <v>6</v>
      </c>
      <c r="F382" s="199" t="s">
        <v>31</v>
      </c>
      <c r="G382" s="17" t="s">
        <v>5</v>
      </c>
      <c r="H382" s="16" t="s">
        <v>4</v>
      </c>
      <c r="I382" s="14" t="s">
        <v>3</v>
      </c>
      <c r="J382" s="10"/>
      <c r="K382" s="228" t="s">
        <v>143</v>
      </c>
      <c r="M382" s="11"/>
      <c r="N382" s="21" t="s">
        <v>9</v>
      </c>
      <c r="O382" s="19" t="s">
        <v>7</v>
      </c>
      <c r="P382" s="18" t="s">
        <v>6</v>
      </c>
      <c r="Q382" s="199" t="s">
        <v>31</v>
      </c>
      <c r="R382" s="17" t="s">
        <v>5</v>
      </c>
      <c r="S382" s="16" t="s">
        <v>4</v>
      </c>
      <c r="T382" s="14" t="s">
        <v>3</v>
      </c>
      <c r="U382" s="10"/>
      <c r="V382" s="228" t="s">
        <v>144</v>
      </c>
      <c r="X382" s="11"/>
      <c r="Y382" s="21" t="s">
        <v>9</v>
      </c>
      <c r="Z382" s="27" t="s">
        <v>8</v>
      </c>
      <c r="AA382" s="18" t="s">
        <v>6</v>
      </c>
      <c r="AB382" s="199" t="s">
        <v>31</v>
      </c>
      <c r="AC382" s="17" t="s">
        <v>5</v>
      </c>
      <c r="AD382" s="16" t="s">
        <v>4</v>
      </c>
      <c r="AE382" s="14" t="s">
        <v>3</v>
      </c>
      <c r="AF382" s="10"/>
      <c r="AG382" s="228" t="s">
        <v>151</v>
      </c>
      <c r="AI382" s="11"/>
      <c r="AJ382" s="21" t="s">
        <v>9</v>
      </c>
      <c r="AK382" s="27" t="s">
        <v>8</v>
      </c>
      <c r="AL382" s="19" t="s">
        <v>7</v>
      </c>
      <c r="AM382" s="199" t="s">
        <v>31</v>
      </c>
      <c r="AN382" s="17" t="s">
        <v>5</v>
      </c>
      <c r="AO382" s="16" t="s">
        <v>4</v>
      </c>
      <c r="AP382" s="14" t="s">
        <v>3</v>
      </c>
      <c r="AQ382" s="10"/>
      <c r="AR382" s="228" t="s">
        <v>151</v>
      </c>
      <c r="AT382" s="11"/>
      <c r="AU382" s="21" t="s">
        <v>9</v>
      </c>
      <c r="AV382" s="27" t="s">
        <v>8</v>
      </c>
      <c r="AW382" s="19" t="s">
        <v>7</v>
      </c>
      <c r="AX382" s="18" t="s">
        <v>6</v>
      </c>
      <c r="AY382" s="17" t="s">
        <v>5</v>
      </c>
      <c r="AZ382" s="16" t="s">
        <v>4</v>
      </c>
      <c r="BA382" s="14" t="s">
        <v>3</v>
      </c>
      <c r="BB382" s="10"/>
      <c r="BC382" s="228" t="s">
        <v>149</v>
      </c>
      <c r="BE382" s="11"/>
      <c r="BF382" s="21" t="s">
        <v>9</v>
      </c>
      <c r="BG382" s="27" t="s">
        <v>8</v>
      </c>
      <c r="BH382" s="19" t="s">
        <v>7</v>
      </c>
      <c r="BI382" s="18" t="s">
        <v>6</v>
      </c>
      <c r="BJ382" s="199" t="s">
        <v>31</v>
      </c>
      <c r="BK382" s="16" t="s">
        <v>4</v>
      </c>
      <c r="BL382" s="14" t="s">
        <v>3</v>
      </c>
      <c r="BM382" s="10"/>
      <c r="BN382" s="228" t="s">
        <v>142</v>
      </c>
      <c r="BP382" s="11"/>
      <c r="BQ382" s="21" t="s">
        <v>9</v>
      </c>
      <c r="BR382" s="27" t="s">
        <v>8</v>
      </c>
      <c r="BS382" s="19" t="s">
        <v>7</v>
      </c>
      <c r="BT382" s="18" t="s">
        <v>6</v>
      </c>
      <c r="BU382" s="199" t="s">
        <v>31</v>
      </c>
      <c r="BV382" s="17" t="s">
        <v>5</v>
      </c>
      <c r="BW382" s="14" t="s">
        <v>3</v>
      </c>
      <c r="BX382" s="10"/>
      <c r="BY382" s="228" t="s">
        <v>147</v>
      </c>
      <c r="CA382" s="11"/>
      <c r="CB382" s="21" t="s">
        <v>9</v>
      </c>
      <c r="CC382" s="27" t="s">
        <v>8</v>
      </c>
      <c r="CD382" s="19" t="s">
        <v>7</v>
      </c>
      <c r="CE382" s="18" t="s">
        <v>6</v>
      </c>
      <c r="CF382" s="17" t="s">
        <v>5</v>
      </c>
      <c r="CG382" s="16" t="s">
        <v>4</v>
      </c>
      <c r="CH382" s="199" t="s">
        <v>31</v>
      </c>
      <c r="CI382" s="10"/>
      <c r="CJ382" s="228" t="s">
        <v>148</v>
      </c>
      <c r="CM382" t="s">
        <v>0</v>
      </c>
      <c r="CO382" t="s">
        <v>0</v>
      </c>
    </row>
    <row r="383" spans="1:94" ht="15.75" thickBot="1" x14ac:dyDescent="0.3">
      <c r="B383" s="22" t="s">
        <v>298</v>
      </c>
      <c r="C383" s="146" t="s">
        <v>9</v>
      </c>
      <c r="D383" s="146" t="s">
        <v>9</v>
      </c>
      <c r="E383" s="146" t="s">
        <v>9</v>
      </c>
      <c r="F383" s="146" t="s">
        <v>9</v>
      </c>
      <c r="G383" s="146" t="s">
        <v>9</v>
      </c>
      <c r="H383" s="146" t="s">
        <v>9</v>
      </c>
      <c r="I383" s="146" t="s">
        <v>9</v>
      </c>
      <c r="J383" s="10"/>
      <c r="K383" s="234" t="s">
        <v>9</v>
      </c>
      <c r="M383" s="22" t="s">
        <v>298</v>
      </c>
      <c r="N383" s="145" t="s">
        <v>8</v>
      </c>
      <c r="O383" s="145" t="s">
        <v>8</v>
      </c>
      <c r="P383" s="145" t="s">
        <v>8</v>
      </c>
      <c r="Q383" s="145" t="s">
        <v>8</v>
      </c>
      <c r="R383" s="145" t="s">
        <v>8</v>
      </c>
      <c r="S383" s="145" t="s">
        <v>8</v>
      </c>
      <c r="T383" s="145" t="s">
        <v>8</v>
      </c>
      <c r="U383" s="10"/>
      <c r="V383" s="145" t="s">
        <v>8</v>
      </c>
      <c r="X383" s="22" t="s">
        <v>298</v>
      </c>
      <c r="Y383" s="149" t="s">
        <v>7</v>
      </c>
      <c r="Z383" s="149" t="s">
        <v>7</v>
      </c>
      <c r="AA383" s="149" t="s">
        <v>7</v>
      </c>
      <c r="AB383" s="149" t="s">
        <v>7</v>
      </c>
      <c r="AC383" s="149" t="s">
        <v>7</v>
      </c>
      <c r="AD383" s="149" t="s">
        <v>7</v>
      </c>
      <c r="AE383" s="144" t="s">
        <v>7</v>
      </c>
      <c r="AF383" s="10"/>
      <c r="AG383" s="144" t="s">
        <v>7</v>
      </c>
      <c r="AI383" s="22" t="s">
        <v>298</v>
      </c>
      <c r="AJ383" s="195" t="s">
        <v>6</v>
      </c>
      <c r="AK383" s="195" t="s">
        <v>6</v>
      </c>
      <c r="AL383" s="195" t="s">
        <v>6</v>
      </c>
      <c r="AM383" s="195" t="s">
        <v>6</v>
      </c>
      <c r="AN383" s="195" t="s">
        <v>6</v>
      </c>
      <c r="AO383" s="195" t="s">
        <v>6</v>
      </c>
      <c r="AP383" s="195" t="s">
        <v>6</v>
      </c>
      <c r="AQ383" s="10"/>
      <c r="AR383" s="195" t="s">
        <v>6</v>
      </c>
      <c r="AT383" s="22" t="s">
        <v>298</v>
      </c>
      <c r="AU383" s="197" t="s">
        <v>31</v>
      </c>
      <c r="AV383" s="197" t="s">
        <v>31</v>
      </c>
      <c r="AW383" s="197" t="s">
        <v>31</v>
      </c>
      <c r="AX383" s="197" t="s">
        <v>31</v>
      </c>
      <c r="AY383" s="197" t="s">
        <v>31</v>
      </c>
      <c r="AZ383" s="197" t="s">
        <v>31</v>
      </c>
      <c r="BA383" s="197" t="s">
        <v>31</v>
      </c>
      <c r="BB383" s="10"/>
      <c r="BC383" s="197" t="s">
        <v>31</v>
      </c>
      <c r="BE383" s="22" t="s">
        <v>298</v>
      </c>
      <c r="BF383" s="155" t="s">
        <v>134</v>
      </c>
      <c r="BG383" s="155" t="s">
        <v>134</v>
      </c>
      <c r="BH383" s="155" t="s">
        <v>134</v>
      </c>
      <c r="BI383" s="155" t="s">
        <v>134</v>
      </c>
      <c r="BJ383" s="155" t="s">
        <v>134</v>
      </c>
      <c r="BK383" s="155" t="s">
        <v>134</v>
      </c>
      <c r="BL383" s="155" t="s">
        <v>134</v>
      </c>
      <c r="BM383" s="10"/>
      <c r="BN383" s="155" t="s">
        <v>134</v>
      </c>
      <c r="BP383" s="22" t="s">
        <v>298</v>
      </c>
      <c r="BQ383" s="150" t="s">
        <v>4</v>
      </c>
      <c r="BR383" s="150" t="s">
        <v>4</v>
      </c>
      <c r="BS383" s="150" t="s">
        <v>4</v>
      </c>
      <c r="BT383" s="150" t="s">
        <v>4</v>
      </c>
      <c r="BU383" s="150" t="s">
        <v>4</v>
      </c>
      <c r="BV383" s="150" t="s">
        <v>4</v>
      </c>
      <c r="BW383" s="150" t="s">
        <v>4</v>
      </c>
      <c r="BX383" s="10"/>
      <c r="BY383" s="150" t="s">
        <v>4</v>
      </c>
      <c r="CA383" s="22" t="s">
        <v>298</v>
      </c>
      <c r="CB383" s="177" t="s">
        <v>3</v>
      </c>
      <c r="CC383" s="177" t="s">
        <v>3</v>
      </c>
      <c r="CD383" s="177" t="s">
        <v>3</v>
      </c>
      <c r="CE383" s="177" t="s">
        <v>3</v>
      </c>
      <c r="CF383" s="177" t="s">
        <v>3</v>
      </c>
      <c r="CG383" s="177" t="s">
        <v>3</v>
      </c>
      <c r="CH383" s="177" t="s">
        <v>3</v>
      </c>
      <c r="CI383" s="10"/>
      <c r="CJ383" s="177" t="s">
        <v>3</v>
      </c>
      <c r="CN383" t="s">
        <v>0</v>
      </c>
      <c r="CP383" t="s">
        <v>0</v>
      </c>
    </row>
    <row r="384" spans="1:94" ht="15.75" thickBot="1" x14ac:dyDescent="0.3">
      <c r="B384" s="11" t="s">
        <v>0</v>
      </c>
      <c r="C384" s="231">
        <v>4</v>
      </c>
      <c r="D384" s="231">
        <v>31</v>
      </c>
      <c r="E384" s="143">
        <v>4</v>
      </c>
      <c r="F384" s="231">
        <v>12</v>
      </c>
      <c r="G384" s="143">
        <v>1</v>
      </c>
      <c r="H384" s="231">
        <v>1</v>
      </c>
      <c r="I384" s="231">
        <v>10</v>
      </c>
      <c r="J384" s="12">
        <v>-254</v>
      </c>
      <c r="K384" s="178">
        <v>53</v>
      </c>
      <c r="L384" t="s">
        <v>0</v>
      </c>
      <c r="M384" s="11" t="s">
        <v>0</v>
      </c>
      <c r="N384" s="143">
        <v>4</v>
      </c>
      <c r="O384" s="231">
        <v>20</v>
      </c>
      <c r="P384" s="143">
        <v>8</v>
      </c>
      <c r="Q384" s="231">
        <v>10</v>
      </c>
      <c r="R384" s="143">
        <v>8</v>
      </c>
      <c r="S384" s="143">
        <v>4</v>
      </c>
      <c r="T384" s="231">
        <v>5</v>
      </c>
      <c r="U384" s="12">
        <v>-415</v>
      </c>
      <c r="V384" s="231">
        <v>11</v>
      </c>
      <c r="W384" t="s">
        <v>0</v>
      </c>
      <c r="X384" s="11" t="s">
        <v>0</v>
      </c>
      <c r="Y384" s="143">
        <v>31</v>
      </c>
      <c r="Z384" s="143">
        <v>20</v>
      </c>
      <c r="AA384" s="143">
        <v>35</v>
      </c>
      <c r="AB384" s="143">
        <v>19</v>
      </c>
      <c r="AC384" s="143">
        <v>48</v>
      </c>
      <c r="AD384" s="143">
        <v>46</v>
      </c>
      <c r="AE384" s="143">
        <v>30</v>
      </c>
      <c r="AF384" s="12">
        <v>528</v>
      </c>
      <c r="AG384" s="143">
        <v>229</v>
      </c>
      <c r="AI384" s="11" t="s">
        <v>0</v>
      </c>
      <c r="AJ384" s="231">
        <v>4</v>
      </c>
      <c r="AK384" s="231">
        <v>8</v>
      </c>
      <c r="AL384" s="231">
        <v>35</v>
      </c>
      <c r="AM384" s="231">
        <v>17</v>
      </c>
      <c r="AN384" s="231">
        <v>2</v>
      </c>
      <c r="AO384" s="231">
        <v>3</v>
      </c>
      <c r="AP384" s="231">
        <v>9</v>
      </c>
      <c r="AQ384" s="12">
        <v>99</v>
      </c>
      <c r="AR384" s="231">
        <v>78</v>
      </c>
      <c r="AS384" t="s">
        <v>0</v>
      </c>
      <c r="AT384" s="11" t="s">
        <v>0</v>
      </c>
      <c r="AU384" s="143">
        <v>12</v>
      </c>
      <c r="AV384" s="143">
        <v>10</v>
      </c>
      <c r="AW384" s="231">
        <v>19</v>
      </c>
      <c r="AX384" s="143">
        <v>17</v>
      </c>
      <c r="AY384" s="143">
        <v>9</v>
      </c>
      <c r="AZ384" s="143">
        <v>7</v>
      </c>
      <c r="BA384" s="143">
        <v>3</v>
      </c>
      <c r="BB384" s="12">
        <v>-502</v>
      </c>
      <c r="BC384" s="143">
        <v>39</v>
      </c>
      <c r="BE384" s="11" t="s">
        <v>0</v>
      </c>
      <c r="BF384" s="231">
        <v>1</v>
      </c>
      <c r="BG384" s="231">
        <v>8</v>
      </c>
      <c r="BH384" s="231">
        <v>48</v>
      </c>
      <c r="BI384" s="143">
        <v>2</v>
      </c>
      <c r="BJ384" s="231">
        <v>9</v>
      </c>
      <c r="BK384" s="231">
        <v>2</v>
      </c>
      <c r="BL384" s="231">
        <v>8</v>
      </c>
      <c r="BM384" s="12">
        <v>146</v>
      </c>
      <c r="BN384" s="231">
        <v>74</v>
      </c>
      <c r="BO384" t="s">
        <v>0</v>
      </c>
      <c r="BP384" s="11" t="s">
        <v>0</v>
      </c>
      <c r="BQ384" s="143">
        <v>1</v>
      </c>
      <c r="BR384" s="231">
        <v>4</v>
      </c>
      <c r="BS384" s="231">
        <v>46</v>
      </c>
      <c r="BT384" s="143">
        <v>3</v>
      </c>
      <c r="BU384" s="231">
        <v>7</v>
      </c>
      <c r="BV384" s="143">
        <v>2</v>
      </c>
      <c r="BW384" s="231">
        <v>6</v>
      </c>
      <c r="BX384" s="12">
        <v>139</v>
      </c>
      <c r="BY384" s="231">
        <v>57</v>
      </c>
      <c r="CA384" s="11" t="s">
        <v>0</v>
      </c>
      <c r="CB384" s="143">
        <v>10</v>
      </c>
      <c r="CC384" s="143">
        <v>5</v>
      </c>
      <c r="CD384" s="231">
        <v>30</v>
      </c>
      <c r="CE384" s="143">
        <v>9</v>
      </c>
      <c r="CF384" s="143">
        <v>8</v>
      </c>
      <c r="CG384" s="143">
        <v>6</v>
      </c>
      <c r="CH384" s="231">
        <v>3</v>
      </c>
      <c r="CI384" s="12">
        <v>259</v>
      </c>
      <c r="CJ384" s="143">
        <v>5</v>
      </c>
      <c r="CM384" t="s">
        <v>0</v>
      </c>
      <c r="CO384" t="s">
        <v>0</v>
      </c>
    </row>
    <row r="385" spans="1:94" ht="15.75" thickBot="1" x14ac:dyDescent="0.3">
      <c r="B385" s="11"/>
      <c r="C385" s="2"/>
      <c r="D385" s="2"/>
      <c r="E385" s="2"/>
      <c r="F385" s="2"/>
      <c r="G385" s="2"/>
      <c r="H385" s="2"/>
      <c r="I385" s="2"/>
      <c r="J385" s="10"/>
      <c r="K385" s="235"/>
      <c r="M385" s="11"/>
      <c r="N385" s="10"/>
      <c r="O385" s="10"/>
      <c r="P385" s="10"/>
      <c r="Q385" s="10"/>
      <c r="R385" s="10"/>
      <c r="S385" s="10"/>
      <c r="T385" s="10"/>
      <c r="U385" s="10"/>
      <c r="V385" s="9"/>
      <c r="X385" s="11"/>
      <c r="Y385" s="10"/>
      <c r="Z385" s="10"/>
      <c r="AA385" s="10"/>
      <c r="AB385" s="10"/>
      <c r="AC385" s="10"/>
      <c r="AD385" s="10"/>
      <c r="AE385" s="10"/>
      <c r="AF385" s="10"/>
      <c r="AG385" s="9"/>
      <c r="AI385" s="11"/>
      <c r="AJ385" s="10"/>
      <c r="AK385" s="10"/>
      <c r="AL385" s="10"/>
      <c r="AM385" s="10"/>
      <c r="AN385" s="10"/>
      <c r="AO385" s="10"/>
      <c r="AP385" s="10"/>
      <c r="AQ385" s="10"/>
      <c r="AR385" s="9"/>
      <c r="AT385" s="11"/>
      <c r="AU385" s="10"/>
      <c r="AV385" s="10"/>
      <c r="AW385" s="10"/>
      <c r="AX385" s="10"/>
      <c r="AY385" s="10"/>
      <c r="AZ385" s="10"/>
      <c r="BA385" s="10"/>
      <c r="BB385" s="10"/>
      <c r="BC385" s="9"/>
      <c r="BE385" s="11"/>
      <c r="BF385" s="10"/>
      <c r="BG385" s="10"/>
      <c r="BH385" s="10"/>
      <c r="BI385" s="10"/>
      <c r="BJ385" s="10"/>
      <c r="BK385" s="10"/>
      <c r="BL385" s="10"/>
      <c r="BM385" s="10"/>
      <c r="BN385" s="9"/>
      <c r="BP385" s="11"/>
      <c r="BQ385" s="10"/>
      <c r="BR385" s="10"/>
      <c r="BS385" s="10"/>
      <c r="BT385" s="10"/>
      <c r="BU385" s="10"/>
      <c r="BV385" s="10"/>
      <c r="BW385" s="10"/>
      <c r="BX385" s="10"/>
      <c r="BY385" s="9"/>
      <c r="CA385" s="11"/>
      <c r="CB385" s="10"/>
      <c r="CC385" s="10"/>
      <c r="CD385" s="10"/>
      <c r="CE385" s="10"/>
      <c r="CF385" s="10"/>
      <c r="CG385" s="10"/>
      <c r="CH385" s="10"/>
      <c r="CI385" s="10"/>
      <c r="CJ385" s="9"/>
      <c r="CM385" t="s">
        <v>0</v>
      </c>
      <c r="CN385" t="s">
        <v>0</v>
      </c>
      <c r="CO385" t="s">
        <v>0</v>
      </c>
      <c r="CP385" t="s">
        <v>0</v>
      </c>
    </row>
    <row r="386" spans="1:94" ht="15.75" thickBot="1" x14ac:dyDescent="0.3">
      <c r="B386" s="11"/>
      <c r="C386" s="27" t="s">
        <v>8</v>
      </c>
      <c r="D386" s="19" t="s">
        <v>7</v>
      </c>
      <c r="E386" s="18" t="s">
        <v>6</v>
      </c>
      <c r="F386" s="199" t="s">
        <v>31</v>
      </c>
      <c r="G386" s="17" t="s">
        <v>5</v>
      </c>
      <c r="H386" s="16" t="s">
        <v>4</v>
      </c>
      <c r="I386" s="14" t="s">
        <v>3</v>
      </c>
      <c r="J386" s="10"/>
      <c r="K386" s="228" t="s">
        <v>145</v>
      </c>
      <c r="M386" s="11"/>
      <c r="N386" s="21" t="s">
        <v>9</v>
      </c>
      <c r="O386" s="19" t="s">
        <v>7</v>
      </c>
      <c r="P386" s="18" t="s">
        <v>6</v>
      </c>
      <c r="Q386" s="199" t="s">
        <v>31</v>
      </c>
      <c r="R386" s="17" t="s">
        <v>5</v>
      </c>
      <c r="S386" s="16" t="s">
        <v>4</v>
      </c>
      <c r="T386" s="14" t="s">
        <v>3</v>
      </c>
      <c r="U386" s="10"/>
      <c r="V386" s="228" t="s">
        <v>145</v>
      </c>
      <c r="X386" s="11"/>
      <c r="Y386" s="21" t="s">
        <v>9</v>
      </c>
      <c r="Z386" s="27" t="s">
        <v>8</v>
      </c>
      <c r="AA386" s="18" t="s">
        <v>6</v>
      </c>
      <c r="AB386" s="199" t="s">
        <v>31</v>
      </c>
      <c r="AC386" s="17" t="s">
        <v>5</v>
      </c>
      <c r="AD386" s="16" t="s">
        <v>4</v>
      </c>
      <c r="AE386" s="14" t="s">
        <v>3</v>
      </c>
      <c r="AF386" s="10"/>
      <c r="AG386" s="228" t="s">
        <v>151</v>
      </c>
      <c r="AI386" s="11"/>
      <c r="AJ386" s="21" t="s">
        <v>9</v>
      </c>
      <c r="AK386" s="27" t="s">
        <v>8</v>
      </c>
      <c r="AL386" s="19" t="s">
        <v>7</v>
      </c>
      <c r="AM386" s="199" t="s">
        <v>31</v>
      </c>
      <c r="AN386" s="17" t="s">
        <v>5</v>
      </c>
      <c r="AO386" s="16" t="s">
        <v>4</v>
      </c>
      <c r="AP386" s="14" t="s">
        <v>3</v>
      </c>
      <c r="AQ386" s="10"/>
      <c r="AR386" s="228" t="s">
        <v>151</v>
      </c>
      <c r="AT386" s="11"/>
      <c r="AU386" s="21" t="s">
        <v>9</v>
      </c>
      <c r="AV386" s="27" t="s">
        <v>8</v>
      </c>
      <c r="AW386" s="19" t="s">
        <v>7</v>
      </c>
      <c r="AX386" s="18" t="s">
        <v>6</v>
      </c>
      <c r="AY386" s="17" t="s">
        <v>5</v>
      </c>
      <c r="AZ386" s="16" t="s">
        <v>4</v>
      </c>
      <c r="BA386" s="14" t="s">
        <v>3</v>
      </c>
      <c r="BB386" s="10"/>
      <c r="BC386" s="228" t="s">
        <v>142</v>
      </c>
      <c r="BE386" s="11"/>
      <c r="BF386" s="21" t="s">
        <v>9</v>
      </c>
      <c r="BG386" s="27" t="s">
        <v>8</v>
      </c>
      <c r="BH386" s="19" t="s">
        <v>7</v>
      </c>
      <c r="BI386" s="18" t="s">
        <v>6</v>
      </c>
      <c r="BJ386" s="199" t="s">
        <v>31</v>
      </c>
      <c r="BK386" s="16" t="s">
        <v>4</v>
      </c>
      <c r="BL386" s="14" t="s">
        <v>3</v>
      </c>
      <c r="BM386" s="10"/>
      <c r="BN386" s="228" t="s">
        <v>148</v>
      </c>
      <c r="BP386" s="11"/>
      <c r="BQ386" s="21" t="s">
        <v>9</v>
      </c>
      <c r="BR386" s="27" t="s">
        <v>8</v>
      </c>
      <c r="BS386" s="19" t="s">
        <v>7</v>
      </c>
      <c r="BT386" s="18" t="s">
        <v>6</v>
      </c>
      <c r="BU386" s="199" t="s">
        <v>31</v>
      </c>
      <c r="BV386" s="17" t="s">
        <v>5</v>
      </c>
      <c r="BW386" s="14" t="s">
        <v>3</v>
      </c>
      <c r="BX386" s="10"/>
      <c r="BY386" s="228" t="s">
        <v>142</v>
      </c>
      <c r="CA386" s="11"/>
      <c r="CB386" s="21" t="s">
        <v>9</v>
      </c>
      <c r="CC386" s="27" t="s">
        <v>8</v>
      </c>
      <c r="CD386" s="19" t="s">
        <v>7</v>
      </c>
      <c r="CE386" s="18" t="s">
        <v>6</v>
      </c>
      <c r="CF386" s="17" t="s">
        <v>5</v>
      </c>
      <c r="CG386" s="16" t="s">
        <v>4</v>
      </c>
      <c r="CH386" s="199" t="s">
        <v>31</v>
      </c>
      <c r="CI386" s="10"/>
      <c r="CJ386" s="228" t="s">
        <v>148</v>
      </c>
      <c r="CM386" t="s">
        <v>0</v>
      </c>
      <c r="CO386" t="s">
        <v>0</v>
      </c>
    </row>
    <row r="387" spans="1:94" ht="15.75" thickBot="1" x14ac:dyDescent="0.3">
      <c r="B387" s="22" t="s">
        <v>234</v>
      </c>
      <c r="C387" s="146" t="s">
        <v>9</v>
      </c>
      <c r="D387" s="146" t="s">
        <v>9</v>
      </c>
      <c r="E387" s="146" t="s">
        <v>9</v>
      </c>
      <c r="F387" s="146" t="s">
        <v>9</v>
      </c>
      <c r="G387" s="146" t="s">
        <v>9</v>
      </c>
      <c r="H387" s="146" t="s">
        <v>9</v>
      </c>
      <c r="I387" s="146" t="s">
        <v>9</v>
      </c>
      <c r="J387" s="10"/>
      <c r="K387" s="234" t="s">
        <v>9</v>
      </c>
      <c r="M387" s="22" t="s">
        <v>234</v>
      </c>
      <c r="N387" s="145" t="s">
        <v>8</v>
      </c>
      <c r="O387" s="145" t="s">
        <v>8</v>
      </c>
      <c r="P387" s="145" t="s">
        <v>8</v>
      </c>
      <c r="Q387" s="145" t="s">
        <v>8</v>
      </c>
      <c r="R387" s="145" t="s">
        <v>8</v>
      </c>
      <c r="S387" s="145" t="s">
        <v>8</v>
      </c>
      <c r="T387" s="145" t="s">
        <v>8</v>
      </c>
      <c r="U387" s="10"/>
      <c r="V387" s="145" t="s">
        <v>8</v>
      </c>
      <c r="X387" s="22" t="s">
        <v>234</v>
      </c>
      <c r="Y387" s="149" t="s">
        <v>7</v>
      </c>
      <c r="Z387" s="149" t="s">
        <v>7</v>
      </c>
      <c r="AA387" s="149" t="s">
        <v>7</v>
      </c>
      <c r="AB387" s="149" t="s">
        <v>7</v>
      </c>
      <c r="AC387" s="149" t="s">
        <v>7</v>
      </c>
      <c r="AD387" s="149" t="s">
        <v>7</v>
      </c>
      <c r="AE387" s="144" t="s">
        <v>7</v>
      </c>
      <c r="AF387" s="10"/>
      <c r="AG387" s="144" t="s">
        <v>7</v>
      </c>
      <c r="AI387" s="22" t="s">
        <v>234</v>
      </c>
      <c r="AJ387" s="195" t="s">
        <v>6</v>
      </c>
      <c r="AK387" s="195" t="s">
        <v>6</v>
      </c>
      <c r="AL387" s="195" t="s">
        <v>6</v>
      </c>
      <c r="AM387" s="195" t="s">
        <v>6</v>
      </c>
      <c r="AN387" s="195" t="s">
        <v>6</v>
      </c>
      <c r="AO387" s="195" t="s">
        <v>6</v>
      </c>
      <c r="AP387" s="195" t="s">
        <v>6</v>
      </c>
      <c r="AQ387" s="10"/>
      <c r="AR387" s="195" t="s">
        <v>6</v>
      </c>
      <c r="AT387" s="22" t="s">
        <v>234</v>
      </c>
      <c r="AU387" s="197" t="s">
        <v>31</v>
      </c>
      <c r="AV387" s="197" t="s">
        <v>31</v>
      </c>
      <c r="AW387" s="197" t="s">
        <v>31</v>
      </c>
      <c r="AX387" s="197" t="s">
        <v>31</v>
      </c>
      <c r="AY387" s="197" t="s">
        <v>31</v>
      </c>
      <c r="AZ387" s="197" t="s">
        <v>31</v>
      </c>
      <c r="BA387" s="197" t="s">
        <v>31</v>
      </c>
      <c r="BB387" s="10"/>
      <c r="BC387" s="197" t="s">
        <v>31</v>
      </c>
      <c r="BE387" s="22" t="s">
        <v>234</v>
      </c>
      <c r="BF387" s="155" t="s">
        <v>134</v>
      </c>
      <c r="BG387" s="155" t="s">
        <v>134</v>
      </c>
      <c r="BH387" s="155" t="s">
        <v>134</v>
      </c>
      <c r="BI387" s="155" t="s">
        <v>134</v>
      </c>
      <c r="BJ387" s="155" t="s">
        <v>134</v>
      </c>
      <c r="BK387" s="155" t="s">
        <v>134</v>
      </c>
      <c r="BL387" s="155" t="s">
        <v>134</v>
      </c>
      <c r="BM387" s="10"/>
      <c r="BN387" s="155" t="s">
        <v>134</v>
      </c>
      <c r="BP387" s="22" t="s">
        <v>234</v>
      </c>
      <c r="BQ387" s="150" t="s">
        <v>4</v>
      </c>
      <c r="BR387" s="150" t="s">
        <v>4</v>
      </c>
      <c r="BS387" s="150" t="s">
        <v>4</v>
      </c>
      <c r="BT387" s="150" t="s">
        <v>4</v>
      </c>
      <c r="BU387" s="150" t="s">
        <v>4</v>
      </c>
      <c r="BV387" s="150" t="s">
        <v>4</v>
      </c>
      <c r="BW387" s="150" t="s">
        <v>4</v>
      </c>
      <c r="BX387" s="10"/>
      <c r="BY387" s="150" t="s">
        <v>4</v>
      </c>
      <c r="CA387" s="22" t="s">
        <v>234</v>
      </c>
      <c r="CB387" s="177" t="s">
        <v>3</v>
      </c>
      <c r="CC387" s="177" t="s">
        <v>3</v>
      </c>
      <c r="CD387" s="177" t="s">
        <v>3</v>
      </c>
      <c r="CE387" s="177" t="s">
        <v>3</v>
      </c>
      <c r="CF387" s="177" t="s">
        <v>3</v>
      </c>
      <c r="CG387" s="177" t="s">
        <v>3</v>
      </c>
      <c r="CH387" s="177" t="s">
        <v>3</v>
      </c>
      <c r="CI387" s="10"/>
      <c r="CJ387" s="177" t="s">
        <v>3</v>
      </c>
      <c r="CM387" t="s">
        <v>0</v>
      </c>
      <c r="CN387" t="s">
        <v>0</v>
      </c>
      <c r="CP387" t="s">
        <v>0</v>
      </c>
    </row>
    <row r="388" spans="1:94" ht="15.75" thickBot="1" x14ac:dyDescent="0.3">
      <c r="B388" s="11" t="s">
        <v>0</v>
      </c>
      <c r="C388" s="231">
        <v>1</v>
      </c>
      <c r="D388" s="231">
        <v>13</v>
      </c>
      <c r="E388" s="143">
        <v>7</v>
      </c>
      <c r="F388" s="231">
        <v>10</v>
      </c>
      <c r="G388" s="143">
        <v>4</v>
      </c>
      <c r="H388" s="143">
        <v>5</v>
      </c>
      <c r="I388" s="231">
        <v>3</v>
      </c>
      <c r="J388" s="12">
        <v>-172</v>
      </c>
      <c r="K388" s="178">
        <v>11</v>
      </c>
      <c r="L388" t="s">
        <v>0</v>
      </c>
      <c r="M388" s="11" t="s">
        <v>0</v>
      </c>
      <c r="N388" s="143">
        <v>1</v>
      </c>
      <c r="O388" s="231">
        <v>9</v>
      </c>
      <c r="P388" s="143">
        <v>9</v>
      </c>
      <c r="Q388" s="231">
        <v>10</v>
      </c>
      <c r="R388" s="143">
        <v>12</v>
      </c>
      <c r="S388" s="143">
        <v>15</v>
      </c>
      <c r="T388" s="231">
        <v>2</v>
      </c>
      <c r="U388" s="12">
        <v>-54</v>
      </c>
      <c r="V388" s="143">
        <v>16</v>
      </c>
      <c r="W388" t="s">
        <v>0</v>
      </c>
      <c r="X388" s="11" t="s">
        <v>0</v>
      </c>
      <c r="Y388" s="143">
        <v>13</v>
      </c>
      <c r="Z388" s="143">
        <v>9</v>
      </c>
      <c r="AA388" s="143">
        <v>21</v>
      </c>
      <c r="AB388" s="143">
        <v>2</v>
      </c>
      <c r="AC388" s="143">
        <v>31</v>
      </c>
      <c r="AD388" s="143">
        <v>34</v>
      </c>
      <c r="AE388" s="143">
        <v>13</v>
      </c>
      <c r="AF388" s="12">
        <v>426</v>
      </c>
      <c r="AG388" s="143">
        <v>123</v>
      </c>
      <c r="AI388" s="11" t="s">
        <v>0</v>
      </c>
      <c r="AJ388" s="231">
        <v>7</v>
      </c>
      <c r="AK388" s="231">
        <v>9</v>
      </c>
      <c r="AL388" s="231">
        <v>21</v>
      </c>
      <c r="AM388" s="231">
        <v>18</v>
      </c>
      <c r="AN388" s="231">
        <v>1</v>
      </c>
      <c r="AO388" s="231">
        <v>0</v>
      </c>
      <c r="AP388" s="231">
        <v>7</v>
      </c>
      <c r="AQ388" s="12">
        <v>-67</v>
      </c>
      <c r="AR388" s="231">
        <v>63</v>
      </c>
      <c r="AS388" t="s">
        <v>0</v>
      </c>
      <c r="AT388" s="11" t="s">
        <v>0</v>
      </c>
      <c r="AU388" s="143">
        <v>10</v>
      </c>
      <c r="AV388" s="143">
        <v>10</v>
      </c>
      <c r="AW388" s="231">
        <v>2</v>
      </c>
      <c r="AX388" s="143">
        <v>18</v>
      </c>
      <c r="AY388" s="143">
        <v>12</v>
      </c>
      <c r="AZ388" s="143">
        <v>11</v>
      </c>
      <c r="BA388" s="143">
        <v>5</v>
      </c>
      <c r="BB388" s="12">
        <v>155</v>
      </c>
      <c r="BC388" s="143">
        <v>64</v>
      </c>
      <c r="BE388" s="11" t="s">
        <v>0</v>
      </c>
      <c r="BF388" s="231">
        <v>4</v>
      </c>
      <c r="BG388" s="231">
        <v>12</v>
      </c>
      <c r="BH388" s="231">
        <v>31</v>
      </c>
      <c r="BI388" s="143">
        <v>1</v>
      </c>
      <c r="BJ388" s="231">
        <v>12</v>
      </c>
      <c r="BK388" s="143">
        <v>0</v>
      </c>
      <c r="BL388" s="231">
        <v>9</v>
      </c>
      <c r="BM388" s="12">
        <v>-71</v>
      </c>
      <c r="BN388" s="231">
        <v>67</v>
      </c>
      <c r="BO388" t="s">
        <v>0</v>
      </c>
      <c r="BP388" s="11" t="s">
        <v>0</v>
      </c>
      <c r="BQ388" s="231">
        <v>5</v>
      </c>
      <c r="BR388" s="231">
        <v>15</v>
      </c>
      <c r="BS388" s="231">
        <v>34</v>
      </c>
      <c r="BT388" s="143">
        <v>0</v>
      </c>
      <c r="BU388" s="231">
        <v>11</v>
      </c>
      <c r="BV388" s="231">
        <v>0</v>
      </c>
      <c r="BW388" s="231">
        <v>9</v>
      </c>
      <c r="BX388" s="12">
        <v>64</v>
      </c>
      <c r="BY388" s="231">
        <v>74</v>
      </c>
      <c r="CA388" s="11" t="s">
        <v>0</v>
      </c>
      <c r="CB388" s="143">
        <v>3</v>
      </c>
      <c r="CC388" s="143">
        <v>2</v>
      </c>
      <c r="CD388" s="231">
        <v>13</v>
      </c>
      <c r="CE388" s="143">
        <v>7</v>
      </c>
      <c r="CF388" s="143">
        <v>9</v>
      </c>
      <c r="CG388" s="143">
        <v>9</v>
      </c>
      <c r="CH388" s="231">
        <v>5</v>
      </c>
      <c r="CI388" s="12">
        <v>-281</v>
      </c>
      <c r="CJ388" s="143">
        <v>12</v>
      </c>
      <c r="CM388" t="s">
        <v>0</v>
      </c>
    </row>
    <row r="389" spans="1:94" ht="15.75" thickBot="1" x14ac:dyDescent="0.3"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M389" s="11"/>
      <c r="N389" s="10"/>
      <c r="O389" s="10"/>
      <c r="P389" s="10"/>
      <c r="Q389" s="10"/>
      <c r="R389" s="10"/>
      <c r="S389" s="10"/>
      <c r="T389" s="10"/>
      <c r="U389" s="10"/>
      <c r="V389" s="9"/>
      <c r="X389" s="11"/>
      <c r="Y389" s="10"/>
      <c r="Z389" s="10"/>
      <c r="AA389" s="10"/>
      <c r="AB389" s="10"/>
      <c r="AC389" s="10"/>
      <c r="AD389" s="10"/>
      <c r="AE389" s="10"/>
      <c r="AF389" s="10"/>
      <c r="AG389" s="9"/>
      <c r="AI389" s="11"/>
      <c r="AJ389" s="10"/>
      <c r="AK389" s="10"/>
      <c r="AL389" s="10"/>
      <c r="AM389" s="10"/>
      <c r="AN389" s="10"/>
      <c r="AO389" s="10"/>
      <c r="AP389" s="10"/>
      <c r="AQ389" s="10"/>
      <c r="AR389" s="9"/>
      <c r="AT389" s="11"/>
      <c r="AU389" s="10"/>
      <c r="AV389" s="10"/>
      <c r="AW389" s="10"/>
      <c r="AX389" s="10"/>
      <c r="AY389" s="10"/>
      <c r="AZ389" s="10"/>
      <c r="BA389" s="10"/>
      <c r="BB389" s="10"/>
      <c r="BC389" s="9"/>
      <c r="BE389" s="11"/>
      <c r="BF389" s="10"/>
      <c r="BG389" s="10"/>
      <c r="BH389" s="10"/>
      <c r="BI389" s="10"/>
      <c r="BJ389" s="10"/>
      <c r="BK389" s="10"/>
      <c r="BL389" s="10"/>
      <c r="BM389" s="10"/>
      <c r="BN389" s="9"/>
      <c r="BP389" s="11"/>
      <c r="BQ389" s="10"/>
      <c r="BR389" s="10"/>
      <c r="BS389" s="10"/>
      <c r="BT389" s="10"/>
      <c r="BU389" s="10"/>
      <c r="BV389" s="10"/>
      <c r="BW389" s="10"/>
      <c r="BX389" s="10"/>
      <c r="BY389" s="9"/>
      <c r="CA389" s="11"/>
      <c r="CB389" s="10"/>
      <c r="CC389" s="10"/>
      <c r="CD389" s="10"/>
      <c r="CE389" s="10"/>
      <c r="CF389" s="10"/>
      <c r="CG389" s="10"/>
      <c r="CH389" s="10"/>
      <c r="CI389" s="10"/>
      <c r="CJ389" s="9"/>
      <c r="CM389" t="s">
        <v>0</v>
      </c>
    </row>
    <row r="390" spans="1:94" ht="15.75" thickBot="1" x14ac:dyDescent="0.3">
      <c r="B390" s="11"/>
      <c r="C390" s="27" t="s">
        <v>8</v>
      </c>
      <c r="D390" s="19" t="s">
        <v>7</v>
      </c>
      <c r="E390" s="18" t="s">
        <v>6</v>
      </c>
      <c r="F390" s="199" t="s">
        <v>31</v>
      </c>
      <c r="G390" s="17" t="s">
        <v>5</v>
      </c>
      <c r="H390" s="16" t="s">
        <v>4</v>
      </c>
      <c r="I390" s="14" t="s">
        <v>3</v>
      </c>
      <c r="J390" s="10"/>
      <c r="K390" s="228" t="s">
        <v>145</v>
      </c>
      <c r="M390" s="11"/>
      <c r="N390" s="21" t="s">
        <v>9</v>
      </c>
      <c r="O390" s="19" t="s">
        <v>7</v>
      </c>
      <c r="P390" s="18" t="s">
        <v>6</v>
      </c>
      <c r="Q390" s="199" t="s">
        <v>31</v>
      </c>
      <c r="R390" s="17" t="s">
        <v>5</v>
      </c>
      <c r="S390" s="16" t="s">
        <v>4</v>
      </c>
      <c r="T390" s="14" t="s">
        <v>3</v>
      </c>
      <c r="U390" s="10"/>
      <c r="V390" s="228" t="s">
        <v>143</v>
      </c>
      <c r="X390" s="11"/>
      <c r="Y390" s="21" t="s">
        <v>9</v>
      </c>
      <c r="Z390" s="27" t="s">
        <v>8</v>
      </c>
      <c r="AA390" s="18" t="s">
        <v>6</v>
      </c>
      <c r="AB390" s="199" t="s">
        <v>31</v>
      </c>
      <c r="AC390" s="17" t="s">
        <v>5</v>
      </c>
      <c r="AD390" s="16" t="s">
        <v>4</v>
      </c>
      <c r="AE390" s="14" t="s">
        <v>3</v>
      </c>
      <c r="AF390" s="10"/>
      <c r="AG390" s="228" t="s">
        <v>142</v>
      </c>
      <c r="AI390" s="11"/>
      <c r="AJ390" s="21" t="s">
        <v>9</v>
      </c>
      <c r="AK390" s="27" t="s">
        <v>8</v>
      </c>
      <c r="AL390" s="19" t="s">
        <v>7</v>
      </c>
      <c r="AM390" s="199" t="s">
        <v>31</v>
      </c>
      <c r="AN390" s="17" t="s">
        <v>5</v>
      </c>
      <c r="AO390" s="16" t="s">
        <v>4</v>
      </c>
      <c r="AP390" s="14" t="s">
        <v>3</v>
      </c>
      <c r="AQ390" s="10"/>
      <c r="AR390" s="228" t="s">
        <v>148</v>
      </c>
      <c r="AT390" s="11"/>
      <c r="AU390" s="21" t="s">
        <v>9</v>
      </c>
      <c r="AV390" s="27" t="s">
        <v>8</v>
      </c>
      <c r="AW390" s="19" t="s">
        <v>7</v>
      </c>
      <c r="AX390" s="18" t="s">
        <v>6</v>
      </c>
      <c r="AY390" s="17" t="s">
        <v>5</v>
      </c>
      <c r="AZ390" s="16" t="s">
        <v>4</v>
      </c>
      <c r="BA390" s="14" t="s">
        <v>3</v>
      </c>
      <c r="BB390" s="10"/>
      <c r="BC390" s="228" t="s">
        <v>151</v>
      </c>
      <c r="BE390" s="11"/>
      <c r="BF390" s="21" t="s">
        <v>9</v>
      </c>
      <c r="BG390" s="27" t="s">
        <v>8</v>
      </c>
      <c r="BH390" s="19" t="s">
        <v>7</v>
      </c>
      <c r="BI390" s="18" t="s">
        <v>6</v>
      </c>
      <c r="BJ390" s="199" t="s">
        <v>31</v>
      </c>
      <c r="BK390" s="16" t="s">
        <v>4</v>
      </c>
      <c r="BL390" s="14" t="s">
        <v>3</v>
      </c>
      <c r="BM390" s="10"/>
      <c r="BN390" s="228" t="s">
        <v>149</v>
      </c>
      <c r="BP390" s="11"/>
      <c r="BQ390" s="21" t="s">
        <v>9</v>
      </c>
      <c r="BR390" s="27" t="s">
        <v>8</v>
      </c>
      <c r="BS390" s="19" t="s">
        <v>7</v>
      </c>
      <c r="BT390" s="18" t="s">
        <v>6</v>
      </c>
      <c r="BU390" s="199" t="s">
        <v>31</v>
      </c>
      <c r="BV390" s="17" t="s">
        <v>5</v>
      </c>
      <c r="BW390" s="14" t="s">
        <v>3</v>
      </c>
      <c r="BX390" s="10"/>
      <c r="BY390" s="228" t="s">
        <v>151</v>
      </c>
      <c r="CA390" s="11"/>
      <c r="CB390" s="21" t="s">
        <v>9</v>
      </c>
      <c r="CC390" s="27" t="s">
        <v>8</v>
      </c>
      <c r="CD390" s="19" t="s">
        <v>7</v>
      </c>
      <c r="CE390" s="18" t="s">
        <v>6</v>
      </c>
      <c r="CF390" s="17" t="s">
        <v>5</v>
      </c>
      <c r="CG390" s="16" t="s">
        <v>4</v>
      </c>
      <c r="CH390" s="199" t="s">
        <v>31</v>
      </c>
      <c r="CI390" s="10"/>
      <c r="CJ390" s="228" t="s">
        <v>150</v>
      </c>
      <c r="CM390" t="s">
        <v>0</v>
      </c>
    </row>
    <row r="391" spans="1:94" ht="15.75" thickBot="1" x14ac:dyDescent="0.3">
      <c r="B391" s="22" t="s">
        <v>235</v>
      </c>
      <c r="C391" s="146" t="s">
        <v>9</v>
      </c>
      <c r="D391" s="146" t="s">
        <v>9</v>
      </c>
      <c r="E391" s="146" t="s">
        <v>9</v>
      </c>
      <c r="F391" s="146" t="s">
        <v>9</v>
      </c>
      <c r="G391" s="146" t="s">
        <v>9</v>
      </c>
      <c r="H391" s="146" t="s">
        <v>9</v>
      </c>
      <c r="I391" s="146" t="s">
        <v>9</v>
      </c>
      <c r="J391" s="10"/>
      <c r="K391" s="234" t="s">
        <v>9</v>
      </c>
      <c r="M391" s="22" t="s">
        <v>235</v>
      </c>
      <c r="N391" s="145" t="s">
        <v>8</v>
      </c>
      <c r="O391" s="145" t="s">
        <v>8</v>
      </c>
      <c r="P391" s="145" t="s">
        <v>8</v>
      </c>
      <c r="Q391" s="145" t="s">
        <v>8</v>
      </c>
      <c r="R391" s="145" t="s">
        <v>8</v>
      </c>
      <c r="S391" s="145" t="s">
        <v>8</v>
      </c>
      <c r="T391" s="145" t="s">
        <v>8</v>
      </c>
      <c r="U391" s="10"/>
      <c r="V391" s="145" t="s">
        <v>8</v>
      </c>
      <c r="X391" s="22" t="s">
        <v>235</v>
      </c>
      <c r="Y391" s="149" t="s">
        <v>7</v>
      </c>
      <c r="Z391" s="149" t="s">
        <v>7</v>
      </c>
      <c r="AA391" s="149" t="s">
        <v>7</v>
      </c>
      <c r="AB391" s="149" t="s">
        <v>7</v>
      </c>
      <c r="AC391" s="149" t="s">
        <v>7</v>
      </c>
      <c r="AD391" s="149" t="s">
        <v>7</v>
      </c>
      <c r="AE391" s="144" t="s">
        <v>7</v>
      </c>
      <c r="AF391" s="10"/>
      <c r="AG391" s="144" t="s">
        <v>7</v>
      </c>
      <c r="AI391" s="22" t="s">
        <v>235</v>
      </c>
      <c r="AJ391" s="195" t="s">
        <v>6</v>
      </c>
      <c r="AK391" s="195" t="s">
        <v>6</v>
      </c>
      <c r="AL391" s="195" t="s">
        <v>6</v>
      </c>
      <c r="AM391" s="195" t="s">
        <v>6</v>
      </c>
      <c r="AN391" s="195" t="s">
        <v>6</v>
      </c>
      <c r="AO391" s="195" t="s">
        <v>6</v>
      </c>
      <c r="AP391" s="195" t="s">
        <v>6</v>
      </c>
      <c r="AQ391" s="10"/>
      <c r="AR391" s="195" t="s">
        <v>6</v>
      </c>
      <c r="AT391" s="22" t="s">
        <v>235</v>
      </c>
      <c r="AU391" s="197" t="s">
        <v>31</v>
      </c>
      <c r="AV391" s="197" t="s">
        <v>31</v>
      </c>
      <c r="AW391" s="197" t="s">
        <v>31</v>
      </c>
      <c r="AX391" s="197" t="s">
        <v>31</v>
      </c>
      <c r="AY391" s="197" t="s">
        <v>31</v>
      </c>
      <c r="AZ391" s="197" t="s">
        <v>31</v>
      </c>
      <c r="BA391" s="197" t="s">
        <v>31</v>
      </c>
      <c r="BB391" s="10"/>
      <c r="BC391" s="197" t="s">
        <v>31</v>
      </c>
      <c r="BE391" s="22" t="s">
        <v>235</v>
      </c>
      <c r="BF391" s="155" t="s">
        <v>134</v>
      </c>
      <c r="BG391" s="155" t="s">
        <v>134</v>
      </c>
      <c r="BH391" s="155" t="s">
        <v>134</v>
      </c>
      <c r="BI391" s="155" t="s">
        <v>134</v>
      </c>
      <c r="BJ391" s="155" t="s">
        <v>134</v>
      </c>
      <c r="BK391" s="155" t="s">
        <v>134</v>
      </c>
      <c r="BL391" s="155" t="s">
        <v>134</v>
      </c>
      <c r="BM391" s="10"/>
      <c r="BN391" s="155" t="s">
        <v>134</v>
      </c>
      <c r="BP391" s="22" t="s">
        <v>235</v>
      </c>
      <c r="BQ391" s="150" t="s">
        <v>4</v>
      </c>
      <c r="BR391" s="150" t="s">
        <v>4</v>
      </c>
      <c r="BS391" s="150" t="s">
        <v>4</v>
      </c>
      <c r="BT391" s="150" t="s">
        <v>4</v>
      </c>
      <c r="BU391" s="150" t="s">
        <v>4</v>
      </c>
      <c r="BV391" s="150" t="s">
        <v>4</v>
      </c>
      <c r="BW391" s="150" t="s">
        <v>4</v>
      </c>
      <c r="BX391" s="10"/>
      <c r="BY391" s="150" t="s">
        <v>4</v>
      </c>
      <c r="CA391" s="22" t="s">
        <v>235</v>
      </c>
      <c r="CB391" s="177" t="s">
        <v>3</v>
      </c>
      <c r="CC391" s="177" t="s">
        <v>3</v>
      </c>
      <c r="CD391" s="177" t="s">
        <v>3</v>
      </c>
      <c r="CE391" s="177" t="s">
        <v>3</v>
      </c>
      <c r="CF391" s="177" t="s">
        <v>3</v>
      </c>
      <c r="CG391" s="177" t="s">
        <v>3</v>
      </c>
      <c r="CH391" s="177" t="s">
        <v>3</v>
      </c>
      <c r="CI391" s="10"/>
      <c r="CJ391" s="177" t="s">
        <v>3</v>
      </c>
      <c r="CM391" t="s">
        <v>0</v>
      </c>
    </row>
    <row r="392" spans="1:94" ht="15.75" thickBot="1" x14ac:dyDescent="0.3">
      <c r="B392" s="11" t="s">
        <v>0</v>
      </c>
      <c r="C392" s="231">
        <v>1</v>
      </c>
      <c r="D392" s="231">
        <v>3</v>
      </c>
      <c r="E392" s="143">
        <v>9</v>
      </c>
      <c r="F392" s="231">
        <v>8</v>
      </c>
      <c r="G392" s="143">
        <v>8</v>
      </c>
      <c r="H392" s="143">
        <v>12</v>
      </c>
      <c r="I392" s="143">
        <v>3</v>
      </c>
      <c r="J392" s="12">
        <v>-50</v>
      </c>
      <c r="K392" s="237">
        <v>20</v>
      </c>
      <c r="L392" t="s">
        <v>0</v>
      </c>
      <c r="M392" s="11" t="s">
        <v>0</v>
      </c>
      <c r="N392" s="143">
        <v>1</v>
      </c>
      <c r="O392" s="231">
        <v>2</v>
      </c>
      <c r="P392" s="143">
        <v>11</v>
      </c>
      <c r="Q392" s="231">
        <v>8</v>
      </c>
      <c r="R392" s="143">
        <v>20</v>
      </c>
      <c r="S392" s="143">
        <v>33</v>
      </c>
      <c r="T392" s="143">
        <v>5</v>
      </c>
      <c r="U392" s="12">
        <v>-233</v>
      </c>
      <c r="V392" s="143">
        <v>60</v>
      </c>
      <c r="W392" t="s">
        <v>0</v>
      </c>
      <c r="X392" s="11" t="s">
        <v>0</v>
      </c>
      <c r="Y392" s="143">
        <v>3</v>
      </c>
      <c r="Z392" s="143">
        <v>2</v>
      </c>
      <c r="AA392" s="143">
        <v>14</v>
      </c>
      <c r="AB392" s="231">
        <v>6</v>
      </c>
      <c r="AC392" s="143">
        <v>25</v>
      </c>
      <c r="AD392" s="143">
        <v>40</v>
      </c>
      <c r="AE392" s="143">
        <v>8</v>
      </c>
      <c r="AF392" s="12">
        <v>-197</v>
      </c>
      <c r="AG392" s="143">
        <v>86</v>
      </c>
      <c r="AI392" s="11" t="s">
        <v>0</v>
      </c>
      <c r="AJ392" s="231">
        <v>9</v>
      </c>
      <c r="AK392" s="231">
        <v>11</v>
      </c>
      <c r="AL392" s="231">
        <v>14</v>
      </c>
      <c r="AM392" s="231">
        <v>19</v>
      </c>
      <c r="AN392" s="143">
        <v>1</v>
      </c>
      <c r="AO392" s="143">
        <v>6</v>
      </c>
      <c r="AP392" s="231">
        <v>5</v>
      </c>
      <c r="AQ392" s="12">
        <v>1</v>
      </c>
      <c r="AR392" s="231">
        <v>51</v>
      </c>
      <c r="AS392" t="s">
        <v>0</v>
      </c>
      <c r="AT392" s="11" t="s">
        <v>0</v>
      </c>
      <c r="AU392" s="143">
        <v>8</v>
      </c>
      <c r="AV392" s="143">
        <v>8</v>
      </c>
      <c r="AW392" s="143">
        <v>6</v>
      </c>
      <c r="AX392" s="143">
        <v>19</v>
      </c>
      <c r="AY392" s="143">
        <v>14</v>
      </c>
      <c r="AZ392" s="143">
        <v>18</v>
      </c>
      <c r="BA392" s="143">
        <v>7</v>
      </c>
      <c r="BB392" s="12">
        <v>-64</v>
      </c>
      <c r="BC392" s="143">
        <v>80</v>
      </c>
      <c r="BE392" s="11" t="s">
        <v>0</v>
      </c>
      <c r="BF392" s="231">
        <v>8</v>
      </c>
      <c r="BG392" s="231">
        <v>20</v>
      </c>
      <c r="BH392" s="231">
        <v>25</v>
      </c>
      <c r="BI392" s="231">
        <v>1</v>
      </c>
      <c r="BJ392" s="231">
        <v>14</v>
      </c>
      <c r="BK392" s="143">
        <v>7</v>
      </c>
      <c r="BL392" s="231">
        <v>9</v>
      </c>
      <c r="BM392" s="12">
        <v>62</v>
      </c>
      <c r="BN392" s="231">
        <v>70</v>
      </c>
      <c r="BO392" t="s">
        <v>0</v>
      </c>
      <c r="BP392" s="11" t="s">
        <v>0</v>
      </c>
      <c r="BQ392" s="231">
        <v>12</v>
      </c>
      <c r="BR392" s="231">
        <v>33</v>
      </c>
      <c r="BS392" s="231">
        <v>40</v>
      </c>
      <c r="BT392" s="231">
        <v>6</v>
      </c>
      <c r="BU392" s="231">
        <v>18</v>
      </c>
      <c r="BV392" s="231">
        <v>7</v>
      </c>
      <c r="BW392" s="231">
        <v>14</v>
      </c>
      <c r="BX392" s="12">
        <v>385</v>
      </c>
      <c r="BY392" s="231">
        <v>130</v>
      </c>
      <c r="CA392" s="11" t="s">
        <v>0</v>
      </c>
      <c r="CB392" s="231">
        <v>3</v>
      </c>
      <c r="CC392" s="231">
        <v>5</v>
      </c>
      <c r="CD392" s="231">
        <v>8</v>
      </c>
      <c r="CE392" s="143">
        <v>5</v>
      </c>
      <c r="CF392" s="143">
        <v>9</v>
      </c>
      <c r="CG392" s="143">
        <v>14</v>
      </c>
      <c r="CH392" s="231">
        <v>7</v>
      </c>
      <c r="CI392" s="12">
        <v>96</v>
      </c>
      <c r="CJ392" s="143">
        <v>5</v>
      </c>
      <c r="CM392" t="s">
        <v>0</v>
      </c>
    </row>
    <row r="393" spans="1:94" ht="15.75" thickBot="1" x14ac:dyDescent="0.3"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M393" s="11"/>
      <c r="N393" s="10"/>
      <c r="O393" s="10"/>
      <c r="P393" s="10"/>
      <c r="Q393" s="10"/>
      <c r="R393" s="10"/>
      <c r="S393" s="10"/>
      <c r="T393" s="10"/>
      <c r="U393" s="10"/>
      <c r="V393" s="9"/>
      <c r="X393" s="11"/>
      <c r="Y393" s="10"/>
      <c r="Z393" s="10"/>
      <c r="AA393" s="10"/>
      <c r="AB393" s="10"/>
      <c r="AC393" s="10"/>
      <c r="AD393" s="10"/>
      <c r="AE393" s="10"/>
      <c r="AF393" s="10"/>
      <c r="AG393" s="9"/>
      <c r="AI393" s="11"/>
      <c r="AJ393" s="10"/>
      <c r="AK393" s="10"/>
      <c r="AL393" s="10"/>
      <c r="AM393" s="10"/>
      <c r="AN393" s="10"/>
      <c r="AO393" s="10"/>
      <c r="AP393" s="10"/>
      <c r="AQ393" s="10"/>
      <c r="AR393" s="9"/>
      <c r="AT393" s="11"/>
      <c r="AU393" s="10"/>
      <c r="AV393" s="10"/>
      <c r="AW393" s="10"/>
      <c r="AX393" s="10"/>
      <c r="AY393" s="10"/>
      <c r="AZ393" s="10"/>
      <c r="BA393" s="10"/>
      <c r="BB393" s="10"/>
      <c r="BC393" s="9"/>
      <c r="BE393" s="11"/>
      <c r="BF393" s="10"/>
      <c r="BG393" s="10"/>
      <c r="BH393" s="10"/>
      <c r="BI393" s="10"/>
      <c r="BJ393" s="10"/>
      <c r="BK393" s="10"/>
      <c r="BL393" s="10"/>
      <c r="BM393" s="10"/>
      <c r="BN393" s="9"/>
      <c r="BP393" s="11"/>
      <c r="BQ393" s="10"/>
      <c r="BR393" s="10"/>
      <c r="BS393" s="10"/>
      <c r="BT393" s="10"/>
      <c r="BU393" s="10"/>
      <c r="BV393" s="10"/>
      <c r="BW393" s="10"/>
      <c r="BX393" s="10"/>
      <c r="BY393" s="9"/>
      <c r="CA393" s="11"/>
      <c r="CB393" s="10"/>
      <c r="CC393" s="10"/>
      <c r="CD393" s="10"/>
      <c r="CE393" s="10"/>
      <c r="CF393" s="10"/>
      <c r="CG393" s="10"/>
      <c r="CH393" s="10"/>
      <c r="CI393" s="10"/>
      <c r="CJ393" s="9"/>
      <c r="CM393" t="s">
        <v>0</v>
      </c>
    </row>
    <row r="394" spans="1:94" ht="15.75" thickBot="1" x14ac:dyDescent="0.3">
      <c r="B394" s="11"/>
      <c r="C394" s="27" t="s">
        <v>8</v>
      </c>
      <c r="D394" s="19" t="s">
        <v>7</v>
      </c>
      <c r="E394" s="18" t="s">
        <v>6</v>
      </c>
      <c r="F394" s="199" t="s">
        <v>31</v>
      </c>
      <c r="G394" s="17" t="s">
        <v>5</v>
      </c>
      <c r="H394" s="16" t="s">
        <v>4</v>
      </c>
      <c r="I394" s="14" t="s">
        <v>3</v>
      </c>
      <c r="J394" s="10"/>
      <c r="K394" s="228" t="s">
        <v>151</v>
      </c>
      <c r="M394" s="11"/>
      <c r="N394" s="21" t="s">
        <v>9</v>
      </c>
      <c r="O394" s="19" t="s">
        <v>7</v>
      </c>
      <c r="P394" s="18" t="s">
        <v>6</v>
      </c>
      <c r="Q394" s="199" t="s">
        <v>31</v>
      </c>
      <c r="R394" s="17" t="s">
        <v>5</v>
      </c>
      <c r="S394" s="16" t="s">
        <v>4</v>
      </c>
      <c r="T394" s="14" t="s">
        <v>3</v>
      </c>
      <c r="U394" s="10"/>
      <c r="V394" s="228" t="s">
        <v>148</v>
      </c>
      <c r="X394" s="11"/>
      <c r="Y394" s="21" t="s">
        <v>9</v>
      </c>
      <c r="Z394" s="27" t="s">
        <v>8</v>
      </c>
      <c r="AA394" s="18" t="s">
        <v>6</v>
      </c>
      <c r="AB394" s="199" t="s">
        <v>31</v>
      </c>
      <c r="AC394" s="17" t="s">
        <v>5</v>
      </c>
      <c r="AD394" s="16" t="s">
        <v>4</v>
      </c>
      <c r="AE394" s="14" t="s">
        <v>3</v>
      </c>
      <c r="AF394" s="10"/>
      <c r="AG394" s="228" t="s">
        <v>145</v>
      </c>
      <c r="AI394" s="11"/>
      <c r="AJ394" s="21" t="s">
        <v>9</v>
      </c>
      <c r="AK394" s="27" t="s">
        <v>8</v>
      </c>
      <c r="AL394" s="19" t="s">
        <v>7</v>
      </c>
      <c r="AM394" s="199" t="s">
        <v>31</v>
      </c>
      <c r="AN394" s="17" t="s">
        <v>5</v>
      </c>
      <c r="AO394" s="16" t="s">
        <v>4</v>
      </c>
      <c r="AP394" s="14" t="s">
        <v>3</v>
      </c>
      <c r="AQ394" s="10"/>
      <c r="AR394" s="228" t="s">
        <v>148</v>
      </c>
      <c r="AT394" s="11"/>
      <c r="AU394" s="21" t="s">
        <v>9</v>
      </c>
      <c r="AV394" s="27" t="s">
        <v>8</v>
      </c>
      <c r="AW394" s="19" t="s">
        <v>7</v>
      </c>
      <c r="AX394" s="18" t="s">
        <v>6</v>
      </c>
      <c r="AY394" s="17" t="s">
        <v>5</v>
      </c>
      <c r="AZ394" s="16" t="s">
        <v>4</v>
      </c>
      <c r="BA394" s="14" t="s">
        <v>3</v>
      </c>
      <c r="BB394" s="10"/>
      <c r="BC394" s="228" t="s">
        <v>142</v>
      </c>
      <c r="BE394" s="11"/>
      <c r="BF394" s="21" t="s">
        <v>9</v>
      </c>
      <c r="BG394" s="27" t="s">
        <v>8</v>
      </c>
      <c r="BH394" s="19" t="s">
        <v>7</v>
      </c>
      <c r="BI394" s="18" t="s">
        <v>6</v>
      </c>
      <c r="BJ394" s="199" t="s">
        <v>31</v>
      </c>
      <c r="BK394" s="16" t="s">
        <v>4</v>
      </c>
      <c r="BL394" s="14" t="s">
        <v>3</v>
      </c>
      <c r="BM394" s="10"/>
      <c r="BN394" s="228" t="s">
        <v>142</v>
      </c>
      <c r="BP394" s="11"/>
      <c r="BQ394" s="21" t="s">
        <v>9</v>
      </c>
      <c r="BR394" s="27" t="s">
        <v>8</v>
      </c>
      <c r="BS394" s="19" t="s">
        <v>7</v>
      </c>
      <c r="BT394" s="18" t="s">
        <v>6</v>
      </c>
      <c r="BU394" s="199" t="s">
        <v>31</v>
      </c>
      <c r="BV394" s="17" t="s">
        <v>5</v>
      </c>
      <c r="BW394" s="14" t="s">
        <v>3</v>
      </c>
      <c r="BX394" s="10"/>
      <c r="BY394" s="228" t="s">
        <v>151</v>
      </c>
      <c r="CA394" s="11"/>
      <c r="CB394" s="21" t="s">
        <v>9</v>
      </c>
      <c r="CC394" s="27" t="s">
        <v>8</v>
      </c>
      <c r="CD394" s="19" t="s">
        <v>7</v>
      </c>
      <c r="CE394" s="18" t="s">
        <v>6</v>
      </c>
      <c r="CF394" s="17" t="s">
        <v>5</v>
      </c>
      <c r="CG394" s="16" t="s">
        <v>4</v>
      </c>
      <c r="CH394" s="199" t="s">
        <v>31</v>
      </c>
      <c r="CI394" s="10"/>
      <c r="CJ394" s="228" t="s">
        <v>147</v>
      </c>
      <c r="CM394" t="s">
        <v>0</v>
      </c>
    </row>
    <row r="395" spans="1:94" ht="15.75" thickBot="1" x14ac:dyDescent="0.3">
      <c r="B395" s="22" t="s">
        <v>236</v>
      </c>
      <c r="C395" s="146" t="s">
        <v>9</v>
      </c>
      <c r="D395" s="146" t="s">
        <v>9</v>
      </c>
      <c r="E395" s="146" t="s">
        <v>9</v>
      </c>
      <c r="F395" s="146" t="s">
        <v>9</v>
      </c>
      <c r="G395" s="146" t="s">
        <v>9</v>
      </c>
      <c r="H395" s="146" t="s">
        <v>9</v>
      </c>
      <c r="I395" s="146" t="s">
        <v>9</v>
      </c>
      <c r="J395" s="10"/>
      <c r="K395" s="234" t="s">
        <v>9</v>
      </c>
      <c r="M395" s="22" t="s">
        <v>236</v>
      </c>
      <c r="N395" s="145" t="s">
        <v>8</v>
      </c>
      <c r="O395" s="145" t="s">
        <v>8</v>
      </c>
      <c r="P395" s="145" t="s">
        <v>8</v>
      </c>
      <c r="Q395" s="145" t="s">
        <v>8</v>
      </c>
      <c r="R395" s="145" t="s">
        <v>8</v>
      </c>
      <c r="S395" s="145" t="s">
        <v>8</v>
      </c>
      <c r="T395" s="145" t="s">
        <v>8</v>
      </c>
      <c r="U395" s="10"/>
      <c r="V395" s="145" t="s">
        <v>8</v>
      </c>
      <c r="X395" s="22" t="s">
        <v>236</v>
      </c>
      <c r="Y395" s="149" t="s">
        <v>7</v>
      </c>
      <c r="Z395" s="149" t="s">
        <v>7</v>
      </c>
      <c r="AA395" s="149" t="s">
        <v>7</v>
      </c>
      <c r="AB395" s="149" t="s">
        <v>7</v>
      </c>
      <c r="AC395" s="149" t="s">
        <v>7</v>
      </c>
      <c r="AD395" s="149" t="s">
        <v>7</v>
      </c>
      <c r="AE395" s="144" t="s">
        <v>7</v>
      </c>
      <c r="AF395" s="10"/>
      <c r="AG395" s="144" t="s">
        <v>7</v>
      </c>
      <c r="AI395" s="22" t="s">
        <v>236</v>
      </c>
      <c r="AJ395" s="195" t="s">
        <v>6</v>
      </c>
      <c r="AK395" s="195" t="s">
        <v>6</v>
      </c>
      <c r="AL395" s="195" t="s">
        <v>6</v>
      </c>
      <c r="AM395" s="195" t="s">
        <v>6</v>
      </c>
      <c r="AN395" s="195" t="s">
        <v>6</v>
      </c>
      <c r="AO395" s="195" t="s">
        <v>6</v>
      </c>
      <c r="AP395" s="195" t="s">
        <v>6</v>
      </c>
      <c r="AQ395" s="10"/>
      <c r="AR395" s="195" t="s">
        <v>6</v>
      </c>
      <c r="AT395" s="22" t="s">
        <v>236</v>
      </c>
      <c r="AU395" s="197" t="s">
        <v>31</v>
      </c>
      <c r="AV395" s="197" t="s">
        <v>31</v>
      </c>
      <c r="AW395" s="197" t="s">
        <v>31</v>
      </c>
      <c r="AX395" s="197" t="s">
        <v>31</v>
      </c>
      <c r="AY395" s="197" t="s">
        <v>31</v>
      </c>
      <c r="AZ395" s="197" t="s">
        <v>31</v>
      </c>
      <c r="BA395" s="197" t="s">
        <v>31</v>
      </c>
      <c r="BB395" s="10"/>
      <c r="BC395" s="197" t="s">
        <v>31</v>
      </c>
      <c r="BE395" s="22" t="s">
        <v>236</v>
      </c>
      <c r="BF395" s="155" t="s">
        <v>134</v>
      </c>
      <c r="BG395" s="155" t="s">
        <v>134</v>
      </c>
      <c r="BH395" s="155" t="s">
        <v>134</v>
      </c>
      <c r="BI395" s="155" t="s">
        <v>134</v>
      </c>
      <c r="BJ395" s="155" t="s">
        <v>134</v>
      </c>
      <c r="BK395" s="155" t="s">
        <v>134</v>
      </c>
      <c r="BL395" s="155" t="s">
        <v>134</v>
      </c>
      <c r="BM395" s="10"/>
      <c r="BN395" s="155" t="s">
        <v>134</v>
      </c>
      <c r="BP395" s="22" t="s">
        <v>236</v>
      </c>
      <c r="BQ395" s="150" t="s">
        <v>4</v>
      </c>
      <c r="BR395" s="150" t="s">
        <v>4</v>
      </c>
      <c r="BS395" s="150" t="s">
        <v>4</v>
      </c>
      <c r="BT395" s="150" t="s">
        <v>4</v>
      </c>
      <c r="BU395" s="150" t="s">
        <v>4</v>
      </c>
      <c r="BV395" s="150" t="s">
        <v>4</v>
      </c>
      <c r="BW395" s="150" t="s">
        <v>4</v>
      </c>
      <c r="BX395" s="10"/>
      <c r="BY395" s="150" t="s">
        <v>4</v>
      </c>
      <c r="CA395" s="22" t="s">
        <v>236</v>
      </c>
      <c r="CB395" s="177" t="s">
        <v>3</v>
      </c>
      <c r="CC395" s="177" t="s">
        <v>3</v>
      </c>
      <c r="CD395" s="177" t="s">
        <v>3</v>
      </c>
      <c r="CE395" s="177" t="s">
        <v>3</v>
      </c>
      <c r="CF395" s="177" t="s">
        <v>3</v>
      </c>
      <c r="CG395" s="177" t="s">
        <v>3</v>
      </c>
      <c r="CH395" s="177" t="s">
        <v>3</v>
      </c>
      <c r="CI395" s="10"/>
      <c r="CJ395" s="177" t="s">
        <v>3</v>
      </c>
      <c r="CM395" t="s">
        <v>0</v>
      </c>
    </row>
    <row r="396" spans="1:94" ht="15.75" thickBot="1" x14ac:dyDescent="0.3">
      <c r="B396" s="8" t="s">
        <v>0</v>
      </c>
      <c r="C396" s="143">
        <v>0</v>
      </c>
      <c r="D396" s="143">
        <v>4</v>
      </c>
      <c r="E396" s="143">
        <v>9</v>
      </c>
      <c r="F396" s="143">
        <v>9</v>
      </c>
      <c r="G396" s="143">
        <v>11</v>
      </c>
      <c r="H396" s="143">
        <v>18</v>
      </c>
      <c r="I396" s="143">
        <v>8</v>
      </c>
      <c r="J396" s="12">
        <v>-152</v>
      </c>
      <c r="K396" s="237">
        <v>59</v>
      </c>
      <c r="L396" t="s">
        <v>0</v>
      </c>
      <c r="M396" s="11" t="s">
        <v>0</v>
      </c>
      <c r="N396" s="231">
        <v>0</v>
      </c>
      <c r="O396" s="143">
        <v>4</v>
      </c>
      <c r="P396" s="143">
        <v>11</v>
      </c>
      <c r="Q396" s="231">
        <v>8</v>
      </c>
      <c r="R396" s="143">
        <v>27</v>
      </c>
      <c r="S396" s="143">
        <v>44</v>
      </c>
      <c r="T396" s="143">
        <v>9</v>
      </c>
      <c r="U396" s="12">
        <v>-131</v>
      </c>
      <c r="V396" s="143">
        <v>87</v>
      </c>
      <c r="W396" t="s">
        <v>0</v>
      </c>
      <c r="X396" s="11" t="s">
        <v>0</v>
      </c>
      <c r="Y396" s="231">
        <v>4</v>
      </c>
      <c r="Z396" s="231">
        <v>4</v>
      </c>
      <c r="AA396" s="143">
        <v>7</v>
      </c>
      <c r="AB396" s="231">
        <v>13</v>
      </c>
      <c r="AC396" s="143">
        <v>24</v>
      </c>
      <c r="AD396" s="143">
        <v>46</v>
      </c>
      <c r="AE396" s="143">
        <v>5</v>
      </c>
      <c r="AF396" s="12">
        <v>-93</v>
      </c>
      <c r="AG396" s="143">
        <v>61</v>
      </c>
      <c r="AI396" s="11" t="s">
        <v>0</v>
      </c>
      <c r="AJ396" s="231">
        <v>9</v>
      </c>
      <c r="AK396" s="231">
        <v>11</v>
      </c>
      <c r="AL396" s="231">
        <v>7</v>
      </c>
      <c r="AM396" s="231">
        <v>17</v>
      </c>
      <c r="AN396" s="143">
        <v>4</v>
      </c>
      <c r="AO396" s="143">
        <v>11</v>
      </c>
      <c r="AP396" s="231">
        <v>3</v>
      </c>
      <c r="AQ396" s="12">
        <v>-35</v>
      </c>
      <c r="AR396" s="231">
        <v>32</v>
      </c>
      <c r="AS396" t="s">
        <v>0</v>
      </c>
      <c r="AT396" s="11" t="s">
        <v>0</v>
      </c>
      <c r="AU396" s="231">
        <v>9</v>
      </c>
      <c r="AV396" s="143">
        <v>8</v>
      </c>
      <c r="AW396" s="143">
        <v>13</v>
      </c>
      <c r="AX396" s="143">
        <v>17</v>
      </c>
      <c r="AY396" s="143">
        <v>17</v>
      </c>
      <c r="AZ396" s="143">
        <v>24</v>
      </c>
      <c r="BA396" s="143">
        <v>10</v>
      </c>
      <c r="BB396" s="12">
        <v>-36</v>
      </c>
      <c r="BC396" s="143">
        <v>80</v>
      </c>
      <c r="BE396" s="11" t="s">
        <v>0</v>
      </c>
      <c r="BF396" s="231">
        <v>11</v>
      </c>
      <c r="BG396" s="231">
        <v>27</v>
      </c>
      <c r="BH396" s="231">
        <v>24</v>
      </c>
      <c r="BI396" s="231">
        <v>4</v>
      </c>
      <c r="BJ396" s="231">
        <v>17</v>
      </c>
      <c r="BK396" s="143">
        <v>12</v>
      </c>
      <c r="BL396" s="231">
        <v>9</v>
      </c>
      <c r="BM396" s="12">
        <v>30</v>
      </c>
      <c r="BN396" s="231">
        <v>80</v>
      </c>
      <c r="BO396" t="s">
        <v>0</v>
      </c>
      <c r="BP396" s="11" t="s">
        <v>0</v>
      </c>
      <c r="BQ396" s="231">
        <v>18</v>
      </c>
      <c r="BR396" s="231">
        <v>44</v>
      </c>
      <c r="BS396" s="231">
        <v>46</v>
      </c>
      <c r="BT396" s="231">
        <v>11</v>
      </c>
      <c r="BU396" s="231">
        <v>24</v>
      </c>
      <c r="BV396" s="231">
        <v>12</v>
      </c>
      <c r="BW396" s="231">
        <v>19</v>
      </c>
      <c r="BX396" s="12">
        <v>283</v>
      </c>
      <c r="BY396" s="231">
        <v>174</v>
      </c>
      <c r="CA396" s="11" t="s">
        <v>0</v>
      </c>
      <c r="CB396" s="231">
        <v>8</v>
      </c>
      <c r="CC396" s="231">
        <v>9</v>
      </c>
      <c r="CD396" s="231">
        <v>5</v>
      </c>
      <c r="CE396" s="143">
        <v>3</v>
      </c>
      <c r="CF396" s="143">
        <v>10</v>
      </c>
      <c r="CG396" s="143">
        <v>9</v>
      </c>
      <c r="CH396" s="231">
        <v>19</v>
      </c>
      <c r="CI396" s="12">
        <v>134</v>
      </c>
      <c r="CJ396" s="231">
        <v>19</v>
      </c>
      <c r="CM396" t="s">
        <v>0</v>
      </c>
    </row>
    <row r="397" spans="1:94" ht="15.75" thickBot="1" x14ac:dyDescent="0.3">
      <c r="CM397" t="s">
        <v>0</v>
      </c>
    </row>
    <row r="398" spans="1:94" ht="15.75" thickBot="1" x14ac:dyDescent="0.3">
      <c r="A398" t="s">
        <v>0</v>
      </c>
      <c r="C398" t="s">
        <v>0</v>
      </c>
      <c r="D398" t="s">
        <v>0</v>
      </c>
      <c r="E398" t="s">
        <v>0</v>
      </c>
      <c r="F398" t="s">
        <v>0</v>
      </c>
      <c r="G398" s="21" t="s">
        <v>9</v>
      </c>
      <c r="J398" t="s">
        <v>0</v>
      </c>
      <c r="O398" t="s">
        <v>0</v>
      </c>
      <c r="P398" t="s">
        <v>0</v>
      </c>
      <c r="R398" s="27" t="s">
        <v>8</v>
      </c>
      <c r="U398" t="s">
        <v>0</v>
      </c>
      <c r="W398" t="s">
        <v>0</v>
      </c>
      <c r="Z398" t="s">
        <v>0</v>
      </c>
      <c r="AB398" t="s">
        <v>0</v>
      </c>
      <c r="AC398" s="19" t="s">
        <v>7</v>
      </c>
      <c r="AF398" t="s">
        <v>0</v>
      </c>
      <c r="AL398" t="s">
        <v>0</v>
      </c>
      <c r="AN398" s="18" t="s">
        <v>6</v>
      </c>
      <c r="AQ398" t="s">
        <v>0</v>
      </c>
      <c r="AS398" t="s">
        <v>0</v>
      </c>
      <c r="AX398" t="s">
        <v>0</v>
      </c>
      <c r="AY398" s="199" t="s">
        <v>31</v>
      </c>
      <c r="BB398" t="s">
        <v>0</v>
      </c>
      <c r="BI398" t="s">
        <v>0</v>
      </c>
      <c r="BJ398" s="17" t="s">
        <v>5</v>
      </c>
      <c r="BM398" t="s">
        <v>0</v>
      </c>
      <c r="BP398" t="s">
        <v>0</v>
      </c>
      <c r="BR398" t="s">
        <v>0</v>
      </c>
      <c r="BU398" s="16" t="s">
        <v>4</v>
      </c>
      <c r="BV398" t="s">
        <v>0</v>
      </c>
      <c r="BX398" t="s">
        <v>0</v>
      </c>
      <c r="CA398" t="s">
        <v>0</v>
      </c>
      <c r="CF398" s="14" t="s">
        <v>3</v>
      </c>
      <c r="CG398" t="s">
        <v>0</v>
      </c>
      <c r="CH398" t="s">
        <v>0</v>
      </c>
      <c r="CI398" t="s">
        <v>0</v>
      </c>
      <c r="CM398" t="s">
        <v>0</v>
      </c>
      <c r="CO398" t="s">
        <v>0</v>
      </c>
    </row>
    <row r="399" spans="1:94" ht="16.5" thickBot="1" x14ac:dyDescent="0.3">
      <c r="B399" s="134" t="s">
        <v>16</v>
      </c>
      <c r="C399" s="28" t="s">
        <v>0</v>
      </c>
      <c r="D399" s="28" t="s">
        <v>0</v>
      </c>
      <c r="E399" s="28" t="s">
        <v>0</v>
      </c>
      <c r="F399" s="28" t="s">
        <v>0</v>
      </c>
      <c r="G399" s="28"/>
      <c r="H399" s="28"/>
      <c r="I399" s="28" t="s">
        <v>0</v>
      </c>
      <c r="J399" s="28"/>
      <c r="K399" s="22" t="s">
        <v>15</v>
      </c>
      <c r="M399" s="134" t="s">
        <v>16</v>
      </c>
      <c r="N399" s="28" t="s">
        <v>0</v>
      </c>
      <c r="O399" s="28" t="s">
        <v>0</v>
      </c>
      <c r="P399" s="28" t="s">
        <v>0</v>
      </c>
      <c r="Q399" s="28" t="s">
        <v>0</v>
      </c>
      <c r="R399" s="28"/>
      <c r="S399" s="28"/>
      <c r="T399" s="28" t="s">
        <v>0</v>
      </c>
      <c r="U399" s="28"/>
      <c r="V399" s="22" t="s">
        <v>15</v>
      </c>
      <c r="X399" s="134" t="s">
        <v>16</v>
      </c>
      <c r="Y399" s="28" t="s">
        <v>0</v>
      </c>
      <c r="Z399" s="28" t="s">
        <v>0</v>
      </c>
      <c r="AA399" s="28" t="s">
        <v>0</v>
      </c>
      <c r="AB399" s="28" t="s">
        <v>0</v>
      </c>
      <c r="AC399" s="28"/>
      <c r="AD399" s="28"/>
      <c r="AE399" s="28" t="s">
        <v>0</v>
      </c>
      <c r="AF399" s="28"/>
      <c r="AG399" s="22" t="s">
        <v>15</v>
      </c>
      <c r="AH399" t="s">
        <v>0</v>
      </c>
      <c r="AI399" s="134" t="s">
        <v>16</v>
      </c>
      <c r="AJ399" s="28" t="s">
        <v>0</v>
      </c>
      <c r="AK399" s="28" t="s">
        <v>0</v>
      </c>
      <c r="AL399" s="28" t="s">
        <v>0</v>
      </c>
      <c r="AM399" s="28" t="s">
        <v>0</v>
      </c>
      <c r="AN399" s="28"/>
      <c r="AO399" s="28"/>
      <c r="AP399" s="28" t="s">
        <v>0</v>
      </c>
      <c r="AQ399" s="28"/>
      <c r="AR399" s="22" t="s">
        <v>15</v>
      </c>
      <c r="AT399" s="134" t="s">
        <v>16</v>
      </c>
      <c r="AU399" s="28" t="s">
        <v>0</v>
      </c>
      <c r="AV399" s="28" t="s">
        <v>0</v>
      </c>
      <c r="AW399" s="28" t="s">
        <v>0</v>
      </c>
      <c r="AX399" s="28" t="s">
        <v>0</v>
      </c>
      <c r="AY399" s="28"/>
      <c r="AZ399" s="28"/>
      <c r="BA399" s="28" t="s">
        <v>0</v>
      </c>
      <c r="BB399" s="28"/>
      <c r="BC399" s="22" t="s">
        <v>15</v>
      </c>
      <c r="BE399" s="134" t="s">
        <v>16</v>
      </c>
      <c r="BF399" s="28" t="s">
        <v>0</v>
      </c>
      <c r="BG399" s="28" t="s">
        <v>0</v>
      </c>
      <c r="BH399" s="28" t="s">
        <v>0</v>
      </c>
      <c r="BI399" s="28" t="s">
        <v>0</v>
      </c>
      <c r="BJ399" s="28"/>
      <c r="BK399" s="28"/>
      <c r="BL399" s="28" t="s">
        <v>0</v>
      </c>
      <c r="BM399" s="28"/>
      <c r="BN399" s="22" t="s">
        <v>15</v>
      </c>
      <c r="BO399" t="s">
        <v>0</v>
      </c>
      <c r="BP399" s="134" t="s">
        <v>16</v>
      </c>
      <c r="BQ399" s="28" t="s">
        <v>0</v>
      </c>
      <c r="BR399" s="28" t="s">
        <v>0</v>
      </c>
      <c r="BS399" s="28" t="s">
        <v>0</v>
      </c>
      <c r="BT399" s="28" t="s">
        <v>0</v>
      </c>
      <c r="BU399" s="28"/>
      <c r="BV399" s="28"/>
      <c r="BW399" s="28" t="s">
        <v>0</v>
      </c>
      <c r="BX399" s="28"/>
      <c r="BY399" s="22" t="s">
        <v>15</v>
      </c>
      <c r="CA399" s="134" t="s">
        <v>16</v>
      </c>
      <c r="CB399" s="28" t="s">
        <v>0</v>
      </c>
      <c r="CC399" s="28" t="s">
        <v>0</v>
      </c>
      <c r="CD399" s="28" t="s">
        <v>0</v>
      </c>
      <c r="CE399" s="28" t="s">
        <v>0</v>
      </c>
      <c r="CF399" s="28"/>
      <c r="CG399" s="28" t="s">
        <v>0</v>
      </c>
      <c r="CH399" s="28" t="s">
        <v>0</v>
      </c>
      <c r="CI399" s="28"/>
      <c r="CJ399" s="22" t="s">
        <v>15</v>
      </c>
      <c r="CM399" t="s">
        <v>0</v>
      </c>
      <c r="CN399" t="s">
        <v>0</v>
      </c>
      <c r="CP399" t="s">
        <v>0</v>
      </c>
    </row>
    <row r="400" spans="1:94" ht="15.75" thickBot="1" x14ac:dyDescent="0.3">
      <c r="B400" s="11"/>
      <c r="C400" s="27" t="s">
        <v>8</v>
      </c>
      <c r="D400" s="19" t="s">
        <v>7</v>
      </c>
      <c r="E400" s="18" t="s">
        <v>6</v>
      </c>
      <c r="F400" s="199" t="s">
        <v>31</v>
      </c>
      <c r="G400" s="17" t="s">
        <v>5</v>
      </c>
      <c r="H400" s="16" t="s">
        <v>4</v>
      </c>
      <c r="I400" s="14" t="s">
        <v>3</v>
      </c>
      <c r="J400" s="10"/>
      <c r="K400" s="228" t="s">
        <v>149</v>
      </c>
      <c r="M400" s="11"/>
      <c r="N400" s="21" t="s">
        <v>9</v>
      </c>
      <c r="O400" s="19" t="s">
        <v>7</v>
      </c>
      <c r="P400" s="18" t="s">
        <v>6</v>
      </c>
      <c r="Q400" s="199" t="s">
        <v>31</v>
      </c>
      <c r="R400" s="17" t="s">
        <v>5</v>
      </c>
      <c r="S400" s="16" t="s">
        <v>4</v>
      </c>
      <c r="T400" s="14" t="s">
        <v>3</v>
      </c>
      <c r="U400" s="10"/>
      <c r="V400" s="228" t="s">
        <v>145</v>
      </c>
      <c r="X400" s="11"/>
      <c r="Y400" s="21" t="s">
        <v>9</v>
      </c>
      <c r="Z400" s="27" t="s">
        <v>8</v>
      </c>
      <c r="AA400" s="18" t="s">
        <v>6</v>
      </c>
      <c r="AB400" s="199" t="s">
        <v>31</v>
      </c>
      <c r="AC400" s="17" t="s">
        <v>5</v>
      </c>
      <c r="AD400" s="16" t="s">
        <v>4</v>
      </c>
      <c r="AE400" s="14" t="s">
        <v>3</v>
      </c>
      <c r="AF400" s="10"/>
      <c r="AG400" s="228" t="s">
        <v>148</v>
      </c>
      <c r="AI400" s="11"/>
      <c r="AJ400" s="21" t="s">
        <v>9</v>
      </c>
      <c r="AK400" s="27" t="s">
        <v>8</v>
      </c>
      <c r="AL400" s="19" t="s">
        <v>7</v>
      </c>
      <c r="AM400" s="199" t="s">
        <v>31</v>
      </c>
      <c r="AN400" s="17" t="s">
        <v>5</v>
      </c>
      <c r="AO400" s="16" t="s">
        <v>4</v>
      </c>
      <c r="AP400" s="14" t="s">
        <v>3</v>
      </c>
      <c r="AQ400" s="10"/>
      <c r="AR400" s="228" t="s">
        <v>148</v>
      </c>
      <c r="AT400" s="11"/>
      <c r="AU400" s="21" t="s">
        <v>9</v>
      </c>
      <c r="AV400" s="27" t="s">
        <v>8</v>
      </c>
      <c r="AW400" s="19" t="s">
        <v>7</v>
      </c>
      <c r="AX400" s="18" t="s">
        <v>6</v>
      </c>
      <c r="AY400" s="17" t="s">
        <v>5</v>
      </c>
      <c r="AZ400" s="16" t="s">
        <v>4</v>
      </c>
      <c r="BA400" s="14" t="s">
        <v>3</v>
      </c>
      <c r="BB400" s="10"/>
      <c r="BC400" s="228" t="s">
        <v>151</v>
      </c>
      <c r="BE400" s="11"/>
      <c r="BF400" s="21" t="s">
        <v>9</v>
      </c>
      <c r="BG400" s="27" t="s">
        <v>8</v>
      </c>
      <c r="BH400" s="19" t="s">
        <v>7</v>
      </c>
      <c r="BI400" s="18" t="s">
        <v>6</v>
      </c>
      <c r="BJ400" s="199" t="s">
        <v>31</v>
      </c>
      <c r="BK400" s="16" t="s">
        <v>4</v>
      </c>
      <c r="BL400" s="14" t="s">
        <v>3</v>
      </c>
      <c r="BM400" s="10"/>
      <c r="BN400" s="228" t="s">
        <v>142</v>
      </c>
      <c r="BP400" s="11"/>
      <c r="BQ400" s="21" t="s">
        <v>9</v>
      </c>
      <c r="BR400" s="27" t="s">
        <v>8</v>
      </c>
      <c r="BS400" s="19" t="s">
        <v>7</v>
      </c>
      <c r="BT400" s="18" t="s">
        <v>6</v>
      </c>
      <c r="BU400" s="199" t="s">
        <v>31</v>
      </c>
      <c r="BV400" s="17" t="s">
        <v>5</v>
      </c>
      <c r="BW400" s="14" t="s">
        <v>3</v>
      </c>
      <c r="BX400" s="10"/>
      <c r="BY400" s="228" t="s">
        <v>151</v>
      </c>
      <c r="CA400" s="11"/>
      <c r="CB400" s="21" t="s">
        <v>9</v>
      </c>
      <c r="CC400" s="27" t="s">
        <v>8</v>
      </c>
      <c r="CD400" s="19" t="s">
        <v>7</v>
      </c>
      <c r="CE400" s="18" t="s">
        <v>6</v>
      </c>
      <c r="CF400" s="17" t="s">
        <v>5</v>
      </c>
      <c r="CG400" s="16" t="s">
        <v>4</v>
      </c>
      <c r="CH400" s="199" t="s">
        <v>31</v>
      </c>
      <c r="CI400" s="10"/>
      <c r="CJ400" s="228" t="s">
        <v>144</v>
      </c>
      <c r="CM400" t="s">
        <v>0</v>
      </c>
    </row>
    <row r="401" spans="2:94" ht="15.75" thickBot="1" x14ac:dyDescent="0.3">
      <c r="B401" s="22" t="s">
        <v>237</v>
      </c>
      <c r="C401" s="146" t="s">
        <v>9</v>
      </c>
      <c r="D401" s="146" t="s">
        <v>9</v>
      </c>
      <c r="E401" s="146" t="s">
        <v>9</v>
      </c>
      <c r="F401" s="146" t="s">
        <v>9</v>
      </c>
      <c r="G401" s="146" t="s">
        <v>9</v>
      </c>
      <c r="H401" s="146" t="s">
        <v>9</v>
      </c>
      <c r="I401" s="146" t="s">
        <v>9</v>
      </c>
      <c r="J401" s="10"/>
      <c r="K401" s="234" t="s">
        <v>9</v>
      </c>
      <c r="M401" s="22" t="s">
        <v>237</v>
      </c>
      <c r="N401" s="145" t="s">
        <v>8</v>
      </c>
      <c r="O401" s="145" t="s">
        <v>8</v>
      </c>
      <c r="P401" s="145" t="s">
        <v>8</v>
      </c>
      <c r="Q401" s="145" t="s">
        <v>8</v>
      </c>
      <c r="R401" s="145" t="s">
        <v>8</v>
      </c>
      <c r="S401" s="145" t="s">
        <v>8</v>
      </c>
      <c r="T401" s="145" t="s">
        <v>8</v>
      </c>
      <c r="U401" s="10"/>
      <c r="V401" s="145" t="s">
        <v>8</v>
      </c>
      <c r="X401" s="22" t="s">
        <v>237</v>
      </c>
      <c r="Y401" s="149" t="s">
        <v>7</v>
      </c>
      <c r="Z401" s="149" t="s">
        <v>7</v>
      </c>
      <c r="AA401" s="149" t="s">
        <v>7</v>
      </c>
      <c r="AB401" s="149" t="s">
        <v>7</v>
      </c>
      <c r="AC401" s="149" t="s">
        <v>7</v>
      </c>
      <c r="AD401" s="149" t="s">
        <v>7</v>
      </c>
      <c r="AE401" s="144" t="s">
        <v>7</v>
      </c>
      <c r="AF401" s="10"/>
      <c r="AG401" s="144" t="s">
        <v>7</v>
      </c>
      <c r="AI401" s="22" t="s">
        <v>237</v>
      </c>
      <c r="AJ401" s="195" t="s">
        <v>6</v>
      </c>
      <c r="AK401" s="195" t="s">
        <v>6</v>
      </c>
      <c r="AL401" s="195" t="s">
        <v>6</v>
      </c>
      <c r="AM401" s="195" t="s">
        <v>6</v>
      </c>
      <c r="AN401" s="195" t="s">
        <v>6</v>
      </c>
      <c r="AO401" s="195" t="s">
        <v>6</v>
      </c>
      <c r="AP401" s="195" t="s">
        <v>6</v>
      </c>
      <c r="AQ401" s="10"/>
      <c r="AR401" s="195" t="s">
        <v>6</v>
      </c>
      <c r="AT401" s="22" t="s">
        <v>237</v>
      </c>
      <c r="AU401" s="197" t="s">
        <v>31</v>
      </c>
      <c r="AV401" s="197" t="s">
        <v>31</v>
      </c>
      <c r="AW401" s="197" t="s">
        <v>31</v>
      </c>
      <c r="AX401" s="197" t="s">
        <v>31</v>
      </c>
      <c r="AY401" s="197" t="s">
        <v>31</v>
      </c>
      <c r="AZ401" s="197" t="s">
        <v>31</v>
      </c>
      <c r="BA401" s="197" t="s">
        <v>31</v>
      </c>
      <c r="BB401" s="10"/>
      <c r="BC401" s="197" t="s">
        <v>31</v>
      </c>
      <c r="BE401" s="22" t="s">
        <v>237</v>
      </c>
      <c r="BF401" s="155" t="s">
        <v>134</v>
      </c>
      <c r="BG401" s="155" t="s">
        <v>134</v>
      </c>
      <c r="BH401" s="155" t="s">
        <v>134</v>
      </c>
      <c r="BI401" s="155" t="s">
        <v>134</v>
      </c>
      <c r="BJ401" s="155" t="s">
        <v>134</v>
      </c>
      <c r="BK401" s="155" t="s">
        <v>134</v>
      </c>
      <c r="BL401" s="155" t="s">
        <v>134</v>
      </c>
      <c r="BM401" s="10"/>
      <c r="BN401" s="155" t="s">
        <v>134</v>
      </c>
      <c r="BP401" s="22" t="s">
        <v>237</v>
      </c>
      <c r="BQ401" s="150" t="s">
        <v>4</v>
      </c>
      <c r="BR401" s="150" t="s">
        <v>4</v>
      </c>
      <c r="BS401" s="150" t="s">
        <v>4</v>
      </c>
      <c r="BT401" s="150" t="s">
        <v>4</v>
      </c>
      <c r="BU401" s="150" t="s">
        <v>4</v>
      </c>
      <c r="BV401" s="150" t="s">
        <v>4</v>
      </c>
      <c r="BW401" s="150" t="s">
        <v>4</v>
      </c>
      <c r="BX401" s="10"/>
      <c r="BY401" s="150" t="s">
        <v>4</v>
      </c>
      <c r="CA401" s="22" t="s">
        <v>237</v>
      </c>
      <c r="CB401" s="177" t="s">
        <v>3</v>
      </c>
      <c r="CC401" s="177" t="s">
        <v>3</v>
      </c>
      <c r="CD401" s="177" t="s">
        <v>3</v>
      </c>
      <c r="CE401" s="177" t="s">
        <v>3</v>
      </c>
      <c r="CF401" s="177" t="s">
        <v>3</v>
      </c>
      <c r="CG401" s="177" t="s">
        <v>3</v>
      </c>
      <c r="CH401" s="177" t="s">
        <v>3</v>
      </c>
      <c r="CI401" s="10"/>
      <c r="CJ401" s="177" t="s">
        <v>3</v>
      </c>
      <c r="CM401" t="s">
        <v>0</v>
      </c>
    </row>
    <row r="402" spans="2:94" ht="15.75" thickBot="1" x14ac:dyDescent="0.3">
      <c r="B402" s="11" t="s">
        <v>0</v>
      </c>
      <c r="C402" s="143">
        <v>9</v>
      </c>
      <c r="D402" s="143">
        <v>9</v>
      </c>
      <c r="E402" s="143">
        <v>13</v>
      </c>
      <c r="F402" s="231">
        <v>4</v>
      </c>
      <c r="G402" s="143">
        <v>17</v>
      </c>
      <c r="H402" s="143">
        <v>22</v>
      </c>
      <c r="I402" s="143">
        <v>12</v>
      </c>
      <c r="J402" s="12">
        <v>-97</v>
      </c>
      <c r="K402" s="237">
        <v>78</v>
      </c>
      <c r="L402" t="s">
        <v>0</v>
      </c>
      <c r="M402" s="11" t="s">
        <v>0</v>
      </c>
      <c r="N402" s="231">
        <v>9</v>
      </c>
      <c r="O402" s="231">
        <v>0</v>
      </c>
      <c r="P402" s="143">
        <v>6</v>
      </c>
      <c r="Q402" s="231">
        <v>14</v>
      </c>
      <c r="R402" s="143">
        <v>27</v>
      </c>
      <c r="S402" s="143">
        <v>45</v>
      </c>
      <c r="T402" s="143">
        <v>2</v>
      </c>
      <c r="U402" s="12">
        <v>370</v>
      </c>
      <c r="V402" s="143">
        <v>57</v>
      </c>
      <c r="W402" t="s">
        <v>0</v>
      </c>
      <c r="X402" s="11" t="s">
        <v>0</v>
      </c>
      <c r="Y402" s="231">
        <v>9</v>
      </c>
      <c r="Z402" s="143">
        <v>0</v>
      </c>
      <c r="AA402" s="143">
        <v>7</v>
      </c>
      <c r="AB402" s="231">
        <v>15</v>
      </c>
      <c r="AC402" s="143">
        <v>29</v>
      </c>
      <c r="AD402" s="143">
        <v>52</v>
      </c>
      <c r="AE402" s="143">
        <v>2</v>
      </c>
      <c r="AF402" s="12">
        <v>-110</v>
      </c>
      <c r="AG402" s="143">
        <v>66</v>
      </c>
      <c r="AI402" s="11" t="s">
        <v>0</v>
      </c>
      <c r="AJ402" s="231">
        <v>13</v>
      </c>
      <c r="AK402" s="231">
        <v>6</v>
      </c>
      <c r="AL402" s="231">
        <v>7</v>
      </c>
      <c r="AM402" s="231">
        <v>20</v>
      </c>
      <c r="AN402" s="143">
        <v>7</v>
      </c>
      <c r="AO402" s="143">
        <v>12</v>
      </c>
      <c r="AP402" s="231">
        <v>3</v>
      </c>
      <c r="AQ402" s="12">
        <v>23</v>
      </c>
      <c r="AR402" s="231">
        <v>30</v>
      </c>
      <c r="AS402" t="s">
        <v>0</v>
      </c>
      <c r="AT402" s="11" t="s">
        <v>0</v>
      </c>
      <c r="AU402" s="143">
        <v>4</v>
      </c>
      <c r="AV402" s="143">
        <v>14</v>
      </c>
      <c r="AW402" s="143">
        <v>15</v>
      </c>
      <c r="AX402" s="143">
        <v>20</v>
      </c>
      <c r="AY402" s="143">
        <v>21</v>
      </c>
      <c r="AZ402" s="143">
        <v>27</v>
      </c>
      <c r="BA402" s="143">
        <v>10</v>
      </c>
      <c r="BB402" s="12">
        <v>-105</v>
      </c>
      <c r="BC402" s="143">
        <v>111</v>
      </c>
      <c r="BE402" s="11" t="s">
        <v>0</v>
      </c>
      <c r="BF402" s="231">
        <v>17</v>
      </c>
      <c r="BG402" s="231">
        <v>27</v>
      </c>
      <c r="BH402" s="231">
        <v>29</v>
      </c>
      <c r="BI402" s="231">
        <v>7</v>
      </c>
      <c r="BJ402" s="231">
        <v>21</v>
      </c>
      <c r="BK402" s="143">
        <v>12</v>
      </c>
      <c r="BL402" s="231">
        <v>14</v>
      </c>
      <c r="BM402" s="12">
        <v>235</v>
      </c>
      <c r="BN402" s="231">
        <v>103</v>
      </c>
      <c r="BO402" t="s">
        <v>0</v>
      </c>
      <c r="BP402" s="11" t="s">
        <v>0</v>
      </c>
      <c r="BQ402" s="231">
        <v>22</v>
      </c>
      <c r="BR402" s="231">
        <v>45</v>
      </c>
      <c r="BS402" s="231">
        <v>52</v>
      </c>
      <c r="BT402" s="231">
        <v>12</v>
      </c>
      <c r="BU402" s="231">
        <v>27</v>
      </c>
      <c r="BV402" s="231">
        <v>12</v>
      </c>
      <c r="BW402" s="231">
        <v>22</v>
      </c>
      <c r="BX402" s="12">
        <v>-36</v>
      </c>
      <c r="BY402" s="231">
        <v>192</v>
      </c>
      <c r="CA402" s="11" t="s">
        <v>0</v>
      </c>
      <c r="CB402" s="231">
        <v>12</v>
      </c>
      <c r="CC402" s="231">
        <v>2</v>
      </c>
      <c r="CD402" s="231">
        <v>2</v>
      </c>
      <c r="CE402" s="143">
        <v>3</v>
      </c>
      <c r="CF402" s="143">
        <v>14</v>
      </c>
      <c r="CG402" s="143">
        <v>22</v>
      </c>
      <c r="CH402" s="231">
        <v>10</v>
      </c>
      <c r="CI402" s="12">
        <v>-280</v>
      </c>
      <c r="CJ402" s="143">
        <v>13</v>
      </c>
      <c r="CM402" t="s">
        <v>0</v>
      </c>
    </row>
    <row r="403" spans="2:94" ht="15.75" thickBot="1" x14ac:dyDescent="0.3">
      <c r="B403" s="11"/>
      <c r="C403" s="10"/>
      <c r="D403" s="10"/>
      <c r="E403" s="10"/>
      <c r="F403" s="10"/>
      <c r="G403" s="10"/>
      <c r="H403" s="10"/>
      <c r="I403" s="10"/>
      <c r="J403" s="10" t="s">
        <v>0</v>
      </c>
      <c r="K403" s="9"/>
      <c r="M403" s="11"/>
      <c r="N403" s="10"/>
      <c r="O403" s="10"/>
      <c r="P403" s="10"/>
      <c r="Q403" s="10" t="s">
        <v>0</v>
      </c>
      <c r="R403" s="10"/>
      <c r="S403" s="10"/>
      <c r="T403" s="10"/>
      <c r="U403" s="10" t="s">
        <v>0</v>
      </c>
      <c r="V403" s="9"/>
      <c r="X403" s="11"/>
      <c r="Y403" s="10"/>
      <c r="Z403" s="10"/>
      <c r="AA403" s="10"/>
      <c r="AB403" s="10"/>
      <c r="AC403" s="10"/>
      <c r="AD403" s="10"/>
      <c r="AE403" s="10"/>
      <c r="AF403" s="10" t="s">
        <v>0</v>
      </c>
      <c r="AG403" s="9"/>
      <c r="AI403" s="11"/>
      <c r="AJ403" s="10"/>
      <c r="AK403" s="10"/>
      <c r="AL403" s="10"/>
      <c r="AM403" s="10"/>
      <c r="AN403" s="10"/>
      <c r="AO403" s="10"/>
      <c r="AP403" s="10"/>
      <c r="AQ403" s="10" t="s">
        <v>0</v>
      </c>
      <c r="AR403" s="9"/>
      <c r="AT403" s="11"/>
      <c r="AU403" s="10"/>
      <c r="AV403" s="10"/>
      <c r="AW403" s="10"/>
      <c r="AX403" s="10"/>
      <c r="AY403" s="10"/>
      <c r="AZ403" s="10"/>
      <c r="BA403" s="10"/>
      <c r="BB403" s="10" t="s">
        <v>0</v>
      </c>
      <c r="BC403" s="9"/>
      <c r="BE403" s="11"/>
      <c r="BF403" s="10"/>
      <c r="BG403" s="10"/>
      <c r="BH403" s="10"/>
      <c r="BI403" s="10"/>
      <c r="BJ403" s="10"/>
      <c r="BK403" s="10"/>
      <c r="BL403" s="10"/>
      <c r="BM403" s="10" t="s">
        <v>0</v>
      </c>
      <c r="BN403" s="9"/>
      <c r="BP403" s="11"/>
      <c r="BQ403" s="10"/>
      <c r="BR403" s="10"/>
      <c r="BS403" s="10"/>
      <c r="BT403" s="10"/>
      <c r="BU403" s="10"/>
      <c r="BV403" s="10"/>
      <c r="BW403" s="10"/>
      <c r="BX403" s="10" t="s">
        <v>0</v>
      </c>
      <c r="BY403" s="9"/>
      <c r="CA403" s="11"/>
      <c r="CB403" s="10" t="s">
        <v>0</v>
      </c>
      <c r="CC403" s="10"/>
      <c r="CD403" s="10"/>
      <c r="CE403" s="10"/>
      <c r="CF403" s="10"/>
      <c r="CG403" s="10"/>
      <c r="CH403" s="10"/>
      <c r="CI403" s="10" t="s">
        <v>0</v>
      </c>
      <c r="CJ403" s="9"/>
      <c r="CM403" t="s">
        <v>0</v>
      </c>
    </row>
    <row r="404" spans="2:94" ht="15.75" thickBot="1" x14ac:dyDescent="0.3">
      <c r="B404" s="11"/>
      <c r="C404" s="27" t="s">
        <v>8</v>
      </c>
      <c r="D404" s="19" t="s">
        <v>7</v>
      </c>
      <c r="E404" s="18" t="s">
        <v>6</v>
      </c>
      <c r="F404" s="199" t="s">
        <v>31</v>
      </c>
      <c r="G404" s="17" t="s">
        <v>5</v>
      </c>
      <c r="H404" s="16" t="s">
        <v>4</v>
      </c>
      <c r="I404" s="14" t="s">
        <v>3</v>
      </c>
      <c r="J404" s="10"/>
      <c r="K404" s="228" t="s">
        <v>142</v>
      </c>
      <c r="M404" s="11"/>
      <c r="N404" s="21" t="s">
        <v>9</v>
      </c>
      <c r="O404" s="19" t="s">
        <v>7</v>
      </c>
      <c r="P404" s="18" t="s">
        <v>6</v>
      </c>
      <c r="Q404" s="199" t="s">
        <v>31</v>
      </c>
      <c r="R404" s="17" t="s">
        <v>5</v>
      </c>
      <c r="S404" s="16" t="s">
        <v>4</v>
      </c>
      <c r="T404" s="14" t="s">
        <v>3</v>
      </c>
      <c r="U404" s="10"/>
      <c r="V404" s="228" t="s">
        <v>145</v>
      </c>
      <c r="X404" s="11"/>
      <c r="Y404" s="21" t="s">
        <v>9</v>
      </c>
      <c r="Z404" s="27" t="s">
        <v>8</v>
      </c>
      <c r="AA404" s="18" t="s">
        <v>6</v>
      </c>
      <c r="AB404" s="199" t="s">
        <v>31</v>
      </c>
      <c r="AC404" s="17" t="s">
        <v>5</v>
      </c>
      <c r="AD404" s="16" t="s">
        <v>4</v>
      </c>
      <c r="AE404" s="14" t="s">
        <v>3</v>
      </c>
      <c r="AF404" s="10"/>
      <c r="AG404" s="228" t="s">
        <v>148</v>
      </c>
      <c r="AI404" s="11"/>
      <c r="AJ404" s="21" t="s">
        <v>9</v>
      </c>
      <c r="AK404" s="27" t="s">
        <v>8</v>
      </c>
      <c r="AL404" s="19" t="s">
        <v>7</v>
      </c>
      <c r="AM404" s="199" t="s">
        <v>31</v>
      </c>
      <c r="AN404" s="17" t="s">
        <v>5</v>
      </c>
      <c r="AO404" s="16" t="s">
        <v>4</v>
      </c>
      <c r="AP404" s="14" t="s">
        <v>3</v>
      </c>
      <c r="AQ404" s="10"/>
      <c r="AR404" s="228" t="s">
        <v>145</v>
      </c>
      <c r="AT404" s="11"/>
      <c r="AU404" s="21" t="s">
        <v>9</v>
      </c>
      <c r="AV404" s="27" t="s">
        <v>8</v>
      </c>
      <c r="AW404" s="19" t="s">
        <v>7</v>
      </c>
      <c r="AX404" s="18" t="s">
        <v>6</v>
      </c>
      <c r="AY404" s="17" t="s">
        <v>5</v>
      </c>
      <c r="AZ404" s="16" t="s">
        <v>4</v>
      </c>
      <c r="BA404" s="14" t="s">
        <v>3</v>
      </c>
      <c r="BB404" s="10"/>
      <c r="BC404" s="228" t="s">
        <v>151</v>
      </c>
      <c r="BE404" s="11"/>
      <c r="BF404" s="21" t="s">
        <v>9</v>
      </c>
      <c r="BG404" s="27" t="s">
        <v>8</v>
      </c>
      <c r="BH404" s="19" t="s">
        <v>7</v>
      </c>
      <c r="BI404" s="18" t="s">
        <v>6</v>
      </c>
      <c r="BJ404" s="199" t="s">
        <v>31</v>
      </c>
      <c r="BK404" s="16" t="s">
        <v>4</v>
      </c>
      <c r="BL404" s="14" t="s">
        <v>3</v>
      </c>
      <c r="BM404" s="10"/>
      <c r="BN404" s="228" t="s">
        <v>142</v>
      </c>
      <c r="BP404" s="11"/>
      <c r="BQ404" s="21" t="s">
        <v>9</v>
      </c>
      <c r="BR404" s="27" t="s">
        <v>8</v>
      </c>
      <c r="BS404" s="19" t="s">
        <v>7</v>
      </c>
      <c r="BT404" s="18" t="s">
        <v>6</v>
      </c>
      <c r="BU404" s="199" t="s">
        <v>31</v>
      </c>
      <c r="BV404" s="17" t="s">
        <v>5</v>
      </c>
      <c r="BW404" s="14" t="s">
        <v>3</v>
      </c>
      <c r="BX404" s="10"/>
      <c r="BY404" s="228" t="s">
        <v>151</v>
      </c>
      <c r="CA404" s="11"/>
      <c r="CB404" s="21" t="s">
        <v>9</v>
      </c>
      <c r="CC404" s="27" t="s">
        <v>8</v>
      </c>
      <c r="CD404" s="19" t="s">
        <v>7</v>
      </c>
      <c r="CE404" s="18" t="s">
        <v>6</v>
      </c>
      <c r="CF404" s="17" t="s">
        <v>5</v>
      </c>
      <c r="CG404" s="16" t="s">
        <v>4</v>
      </c>
      <c r="CH404" s="199" t="s">
        <v>31</v>
      </c>
      <c r="CI404" s="10"/>
      <c r="CJ404" s="228" t="s">
        <v>148</v>
      </c>
      <c r="CM404" t="s">
        <v>0</v>
      </c>
      <c r="CO404" t="s">
        <v>0</v>
      </c>
    </row>
    <row r="405" spans="2:94" ht="15.75" thickBot="1" x14ac:dyDescent="0.3">
      <c r="B405" s="22" t="s">
        <v>238</v>
      </c>
      <c r="C405" s="146" t="s">
        <v>9</v>
      </c>
      <c r="D405" s="146" t="s">
        <v>9</v>
      </c>
      <c r="E405" s="146" t="s">
        <v>9</v>
      </c>
      <c r="F405" s="146" t="s">
        <v>9</v>
      </c>
      <c r="G405" s="146" t="s">
        <v>9</v>
      </c>
      <c r="H405" s="146" t="s">
        <v>9</v>
      </c>
      <c r="I405" s="146" t="s">
        <v>9</v>
      </c>
      <c r="J405" s="10"/>
      <c r="K405" s="234" t="s">
        <v>9</v>
      </c>
      <c r="M405" s="22" t="s">
        <v>238</v>
      </c>
      <c r="N405" s="145" t="s">
        <v>8</v>
      </c>
      <c r="O405" s="145" t="s">
        <v>8</v>
      </c>
      <c r="P405" s="145" t="s">
        <v>8</v>
      </c>
      <c r="Q405" s="145" t="s">
        <v>8</v>
      </c>
      <c r="R405" s="145" t="s">
        <v>8</v>
      </c>
      <c r="S405" s="145" t="s">
        <v>8</v>
      </c>
      <c r="T405" s="145" t="s">
        <v>8</v>
      </c>
      <c r="U405" s="10"/>
      <c r="V405" s="145" t="s">
        <v>8</v>
      </c>
      <c r="X405" s="22" t="s">
        <v>238</v>
      </c>
      <c r="Y405" s="149" t="s">
        <v>7</v>
      </c>
      <c r="Z405" s="149" t="s">
        <v>7</v>
      </c>
      <c r="AA405" s="149" t="s">
        <v>7</v>
      </c>
      <c r="AB405" s="149" t="s">
        <v>7</v>
      </c>
      <c r="AC405" s="149" t="s">
        <v>7</v>
      </c>
      <c r="AD405" s="149" t="s">
        <v>7</v>
      </c>
      <c r="AE405" s="144" t="s">
        <v>7</v>
      </c>
      <c r="AF405" s="10"/>
      <c r="AG405" s="144" t="s">
        <v>7</v>
      </c>
      <c r="AI405" s="22" t="s">
        <v>238</v>
      </c>
      <c r="AJ405" s="195" t="s">
        <v>6</v>
      </c>
      <c r="AK405" s="195" t="s">
        <v>6</v>
      </c>
      <c r="AL405" s="195" t="s">
        <v>6</v>
      </c>
      <c r="AM405" s="195" t="s">
        <v>6</v>
      </c>
      <c r="AN405" s="195" t="s">
        <v>6</v>
      </c>
      <c r="AO405" s="195" t="s">
        <v>6</v>
      </c>
      <c r="AP405" s="195" t="s">
        <v>6</v>
      </c>
      <c r="AQ405" s="10"/>
      <c r="AR405" s="195" t="s">
        <v>6</v>
      </c>
      <c r="AT405" s="22" t="s">
        <v>238</v>
      </c>
      <c r="AU405" s="197" t="s">
        <v>31</v>
      </c>
      <c r="AV405" s="197" t="s">
        <v>31</v>
      </c>
      <c r="AW405" s="197" t="s">
        <v>31</v>
      </c>
      <c r="AX405" s="197" t="s">
        <v>31</v>
      </c>
      <c r="AY405" s="197" t="s">
        <v>31</v>
      </c>
      <c r="AZ405" s="197" t="s">
        <v>31</v>
      </c>
      <c r="BA405" s="197" t="s">
        <v>31</v>
      </c>
      <c r="BB405" s="10"/>
      <c r="BC405" s="197" t="s">
        <v>31</v>
      </c>
      <c r="BE405" s="22" t="s">
        <v>238</v>
      </c>
      <c r="BF405" s="155" t="s">
        <v>134</v>
      </c>
      <c r="BG405" s="155" t="s">
        <v>134</v>
      </c>
      <c r="BH405" s="155" t="s">
        <v>134</v>
      </c>
      <c r="BI405" s="155" t="s">
        <v>134</v>
      </c>
      <c r="BJ405" s="155" t="s">
        <v>134</v>
      </c>
      <c r="BK405" s="155" t="s">
        <v>134</v>
      </c>
      <c r="BL405" s="155" t="s">
        <v>134</v>
      </c>
      <c r="BM405" s="10"/>
      <c r="BN405" s="155" t="s">
        <v>134</v>
      </c>
      <c r="BP405" s="22" t="s">
        <v>238</v>
      </c>
      <c r="BQ405" s="150" t="s">
        <v>4</v>
      </c>
      <c r="BR405" s="150" t="s">
        <v>4</v>
      </c>
      <c r="BS405" s="150" t="s">
        <v>4</v>
      </c>
      <c r="BT405" s="150" t="s">
        <v>4</v>
      </c>
      <c r="BU405" s="150" t="s">
        <v>4</v>
      </c>
      <c r="BV405" s="150" t="s">
        <v>4</v>
      </c>
      <c r="BW405" s="150" t="s">
        <v>4</v>
      </c>
      <c r="BX405" s="10"/>
      <c r="BY405" s="150" t="s">
        <v>4</v>
      </c>
      <c r="CA405" s="22" t="s">
        <v>238</v>
      </c>
      <c r="CB405" s="177" t="s">
        <v>3</v>
      </c>
      <c r="CC405" s="177" t="s">
        <v>3</v>
      </c>
      <c r="CD405" s="177" t="s">
        <v>3</v>
      </c>
      <c r="CE405" s="177" t="s">
        <v>3</v>
      </c>
      <c r="CF405" s="177" t="s">
        <v>3</v>
      </c>
      <c r="CG405" s="177" t="s">
        <v>3</v>
      </c>
      <c r="CH405" s="177" t="s">
        <v>3</v>
      </c>
      <c r="CI405" s="10"/>
      <c r="CJ405" s="177" t="s">
        <v>3</v>
      </c>
      <c r="CM405" t="s">
        <v>0</v>
      </c>
      <c r="CN405" t="s">
        <v>0</v>
      </c>
      <c r="CO405" t="s">
        <v>0</v>
      </c>
      <c r="CP405" t="s">
        <v>0</v>
      </c>
    </row>
    <row r="406" spans="2:94" ht="15.75" thickBot="1" x14ac:dyDescent="0.3">
      <c r="B406" s="11" t="s">
        <v>0</v>
      </c>
      <c r="C406" s="143">
        <v>9</v>
      </c>
      <c r="D406" s="143">
        <v>19</v>
      </c>
      <c r="E406" s="143">
        <v>13</v>
      </c>
      <c r="F406" s="231">
        <v>4</v>
      </c>
      <c r="G406" s="143">
        <v>14</v>
      </c>
      <c r="H406" s="143">
        <v>23</v>
      </c>
      <c r="I406" s="143">
        <v>5</v>
      </c>
      <c r="J406" s="12">
        <v>98</v>
      </c>
      <c r="K406" s="237">
        <v>79</v>
      </c>
      <c r="L406" t="s">
        <v>0</v>
      </c>
      <c r="M406" s="11" t="s">
        <v>0</v>
      </c>
      <c r="N406" s="231">
        <v>9</v>
      </c>
      <c r="O406" s="143">
        <v>7</v>
      </c>
      <c r="P406" s="143">
        <v>7</v>
      </c>
      <c r="Q406" s="231">
        <v>14</v>
      </c>
      <c r="R406" s="143">
        <v>22</v>
      </c>
      <c r="S406" s="143">
        <v>47</v>
      </c>
      <c r="T406" s="231">
        <v>6</v>
      </c>
      <c r="U406" s="12">
        <v>-147</v>
      </c>
      <c r="V406" s="143">
        <v>54</v>
      </c>
      <c r="W406" t="s">
        <v>0</v>
      </c>
      <c r="X406" s="11" t="s">
        <v>0</v>
      </c>
      <c r="Y406" s="231">
        <v>19</v>
      </c>
      <c r="Z406" s="231">
        <v>7</v>
      </c>
      <c r="AA406" s="231">
        <v>1</v>
      </c>
      <c r="AB406" s="231">
        <v>24</v>
      </c>
      <c r="AC406" s="143">
        <v>12</v>
      </c>
      <c r="AD406" s="143">
        <v>39</v>
      </c>
      <c r="AE406" s="231">
        <v>19</v>
      </c>
      <c r="AF406" s="12">
        <v>627</v>
      </c>
      <c r="AG406" s="231">
        <v>19</v>
      </c>
      <c r="AI406" s="11" t="s">
        <v>0</v>
      </c>
      <c r="AJ406" s="231">
        <v>13</v>
      </c>
      <c r="AK406" s="231">
        <v>7</v>
      </c>
      <c r="AL406" s="143">
        <v>1</v>
      </c>
      <c r="AM406" s="231">
        <v>20</v>
      </c>
      <c r="AN406" s="143">
        <v>4</v>
      </c>
      <c r="AO406" s="143">
        <v>13</v>
      </c>
      <c r="AP406" s="231">
        <v>8</v>
      </c>
      <c r="AQ406" s="12">
        <v>69</v>
      </c>
      <c r="AR406" s="231">
        <v>30</v>
      </c>
      <c r="AS406" t="s">
        <v>0</v>
      </c>
      <c r="AT406" s="11" t="s">
        <v>0</v>
      </c>
      <c r="AU406" s="143">
        <v>4</v>
      </c>
      <c r="AV406" s="143">
        <v>14</v>
      </c>
      <c r="AW406" s="143">
        <v>24</v>
      </c>
      <c r="AX406" s="143">
        <v>20</v>
      </c>
      <c r="AY406" s="143">
        <v>19</v>
      </c>
      <c r="AZ406" s="143">
        <v>26</v>
      </c>
      <c r="BA406" s="143">
        <v>6</v>
      </c>
      <c r="BB406" s="12">
        <v>-58</v>
      </c>
      <c r="BC406" s="143">
        <v>113</v>
      </c>
      <c r="BE406" s="11" t="s">
        <v>0</v>
      </c>
      <c r="BF406" s="231">
        <v>14</v>
      </c>
      <c r="BG406" s="231">
        <v>22</v>
      </c>
      <c r="BH406" s="231">
        <v>12</v>
      </c>
      <c r="BI406" s="231">
        <v>4</v>
      </c>
      <c r="BJ406" s="231">
        <v>19</v>
      </c>
      <c r="BK406" s="143">
        <v>15</v>
      </c>
      <c r="BL406" s="231">
        <v>17</v>
      </c>
      <c r="BM406" s="12">
        <v>-237</v>
      </c>
      <c r="BN406" s="231">
        <v>73</v>
      </c>
      <c r="BO406" t="s">
        <v>0</v>
      </c>
      <c r="BP406" s="11" t="s">
        <v>0</v>
      </c>
      <c r="BQ406" s="231">
        <v>23</v>
      </c>
      <c r="BR406" s="231">
        <v>47</v>
      </c>
      <c r="BS406" s="231">
        <v>39</v>
      </c>
      <c r="BT406" s="231">
        <v>13</v>
      </c>
      <c r="BU406" s="231">
        <v>26</v>
      </c>
      <c r="BV406" s="231">
        <v>15</v>
      </c>
      <c r="BW406" s="231">
        <v>28</v>
      </c>
      <c r="BX406" s="12">
        <v>-27</v>
      </c>
      <c r="BY406" s="231">
        <v>191</v>
      </c>
      <c r="CA406" s="11" t="s">
        <v>0</v>
      </c>
      <c r="CB406" s="231">
        <v>5</v>
      </c>
      <c r="CC406" s="143">
        <v>6</v>
      </c>
      <c r="CD406" s="143">
        <v>19</v>
      </c>
      <c r="CE406" s="143">
        <v>8</v>
      </c>
      <c r="CF406" s="143">
        <v>17</v>
      </c>
      <c r="CG406" s="143">
        <v>28</v>
      </c>
      <c r="CH406" s="231">
        <v>6</v>
      </c>
      <c r="CI406" s="12">
        <v>-325</v>
      </c>
      <c r="CJ406" s="143">
        <v>67</v>
      </c>
      <c r="CM406" t="s">
        <v>0</v>
      </c>
      <c r="CN406" t="s">
        <v>0</v>
      </c>
      <c r="CO406" t="s">
        <v>0</v>
      </c>
      <c r="CP406" t="s">
        <v>0</v>
      </c>
    </row>
    <row r="407" spans="2:94" ht="15.75" thickBot="1" x14ac:dyDescent="0.3">
      <c r="B407" s="11"/>
      <c r="C407" s="2"/>
      <c r="D407" s="2"/>
      <c r="E407" s="2"/>
      <c r="F407" s="2"/>
      <c r="G407" s="2"/>
      <c r="H407" s="2"/>
      <c r="I407" s="2"/>
      <c r="J407" s="10"/>
      <c r="K407" s="235"/>
      <c r="M407" s="11"/>
      <c r="N407" s="10"/>
      <c r="O407" s="10"/>
      <c r="P407" s="10"/>
      <c r="Q407" s="10"/>
      <c r="R407" s="10"/>
      <c r="S407" s="10"/>
      <c r="T407" s="10"/>
      <c r="U407" s="10"/>
      <c r="V407" s="9"/>
      <c r="X407" s="11"/>
      <c r="Y407" s="10"/>
      <c r="Z407" s="10"/>
      <c r="AA407" s="10"/>
      <c r="AB407" s="10"/>
      <c r="AC407" s="10"/>
      <c r="AD407" s="10"/>
      <c r="AE407" s="10"/>
      <c r="AF407" s="10"/>
      <c r="AG407" s="9"/>
      <c r="AI407" s="11"/>
      <c r="AJ407" s="10"/>
      <c r="AK407" s="10"/>
      <c r="AL407" s="10"/>
      <c r="AM407" s="10"/>
      <c r="AN407" s="10"/>
      <c r="AO407" s="10"/>
      <c r="AP407" s="10"/>
      <c r="AQ407" s="10"/>
      <c r="AR407" s="9"/>
      <c r="AT407" s="11"/>
      <c r="AU407" s="10"/>
      <c r="AV407" s="10"/>
      <c r="AW407" s="10"/>
      <c r="AX407" s="10"/>
      <c r="AY407" s="10"/>
      <c r="AZ407" s="10"/>
      <c r="BA407" s="10"/>
      <c r="BB407" s="10"/>
      <c r="BC407" s="9"/>
      <c r="BE407" s="11"/>
      <c r="BF407" s="10"/>
      <c r="BG407" s="10"/>
      <c r="BH407" s="10"/>
      <c r="BI407" s="10"/>
      <c r="BJ407" s="10"/>
      <c r="BK407" s="10"/>
      <c r="BL407" s="10"/>
      <c r="BM407" s="10"/>
      <c r="BN407" s="9"/>
      <c r="BP407" s="11"/>
      <c r="BQ407" s="10"/>
      <c r="BR407" s="10"/>
      <c r="BS407" s="10"/>
      <c r="BT407" s="10"/>
      <c r="BU407" s="10"/>
      <c r="BV407" s="10"/>
      <c r="BW407" s="10"/>
      <c r="BX407" s="10"/>
      <c r="BY407" s="9"/>
      <c r="CA407" s="11"/>
      <c r="CB407" s="10"/>
      <c r="CC407" s="10"/>
      <c r="CD407" s="10"/>
      <c r="CE407" s="10"/>
      <c r="CF407" s="10"/>
      <c r="CG407" s="10"/>
      <c r="CH407" s="10"/>
      <c r="CI407" s="10"/>
      <c r="CJ407" s="9"/>
      <c r="CM407" t="s">
        <v>0</v>
      </c>
    </row>
    <row r="408" spans="2:94" ht="15.75" thickBot="1" x14ac:dyDescent="0.3">
      <c r="B408" s="11"/>
      <c r="C408" s="27" t="s">
        <v>8</v>
      </c>
      <c r="D408" s="19" t="s">
        <v>7</v>
      </c>
      <c r="E408" s="18" t="s">
        <v>6</v>
      </c>
      <c r="F408" s="199" t="s">
        <v>31</v>
      </c>
      <c r="G408" s="17" t="s">
        <v>5</v>
      </c>
      <c r="H408" s="16" t="s">
        <v>4</v>
      </c>
      <c r="I408" s="14" t="s">
        <v>3</v>
      </c>
      <c r="J408" s="10"/>
      <c r="K408" s="228" t="s">
        <v>142</v>
      </c>
      <c r="M408" s="11"/>
      <c r="N408" s="21" t="s">
        <v>9</v>
      </c>
      <c r="O408" s="19" t="s">
        <v>7</v>
      </c>
      <c r="P408" s="18" t="s">
        <v>6</v>
      </c>
      <c r="Q408" s="199" t="s">
        <v>31</v>
      </c>
      <c r="R408" s="17" t="s">
        <v>5</v>
      </c>
      <c r="S408" s="16" t="s">
        <v>4</v>
      </c>
      <c r="T408" s="14" t="s">
        <v>3</v>
      </c>
      <c r="U408" s="10"/>
      <c r="V408" s="228" t="s">
        <v>145</v>
      </c>
      <c r="X408" s="11"/>
      <c r="Y408" s="21" t="s">
        <v>9</v>
      </c>
      <c r="Z408" s="27" t="s">
        <v>8</v>
      </c>
      <c r="AA408" s="18" t="s">
        <v>6</v>
      </c>
      <c r="AB408" s="199" t="s">
        <v>31</v>
      </c>
      <c r="AC408" s="17" t="s">
        <v>5</v>
      </c>
      <c r="AD408" s="16" t="s">
        <v>4</v>
      </c>
      <c r="AE408" s="14" t="s">
        <v>3</v>
      </c>
      <c r="AF408" s="10"/>
      <c r="AG408" s="228" t="s">
        <v>148</v>
      </c>
      <c r="AI408" s="11"/>
      <c r="AJ408" s="21" t="s">
        <v>9</v>
      </c>
      <c r="AK408" s="27" t="s">
        <v>8</v>
      </c>
      <c r="AL408" s="19" t="s">
        <v>7</v>
      </c>
      <c r="AM408" s="199" t="s">
        <v>31</v>
      </c>
      <c r="AN408" s="17" t="s">
        <v>5</v>
      </c>
      <c r="AO408" s="16" t="s">
        <v>4</v>
      </c>
      <c r="AP408" s="14" t="s">
        <v>3</v>
      </c>
      <c r="AQ408" s="10"/>
      <c r="AR408" s="228" t="s">
        <v>145</v>
      </c>
      <c r="AT408" s="11"/>
      <c r="AU408" s="21" t="s">
        <v>9</v>
      </c>
      <c r="AV408" s="27" t="s">
        <v>8</v>
      </c>
      <c r="AW408" s="19" t="s">
        <v>7</v>
      </c>
      <c r="AX408" s="18" t="s">
        <v>6</v>
      </c>
      <c r="AY408" s="17" t="s">
        <v>5</v>
      </c>
      <c r="AZ408" s="16" t="s">
        <v>4</v>
      </c>
      <c r="BA408" s="14" t="s">
        <v>3</v>
      </c>
      <c r="BB408" s="10"/>
      <c r="BC408" s="228" t="s">
        <v>151</v>
      </c>
      <c r="BE408" s="11"/>
      <c r="BF408" s="21" t="s">
        <v>9</v>
      </c>
      <c r="BG408" s="27" t="s">
        <v>8</v>
      </c>
      <c r="BH408" s="19" t="s">
        <v>7</v>
      </c>
      <c r="BI408" s="18" t="s">
        <v>6</v>
      </c>
      <c r="BJ408" s="199" t="s">
        <v>31</v>
      </c>
      <c r="BK408" s="16" t="s">
        <v>4</v>
      </c>
      <c r="BL408" s="14" t="s">
        <v>3</v>
      </c>
      <c r="BM408" s="10"/>
      <c r="BN408" s="228" t="s">
        <v>149</v>
      </c>
      <c r="BP408" s="11"/>
      <c r="BQ408" s="21" t="s">
        <v>9</v>
      </c>
      <c r="BR408" s="27" t="s">
        <v>8</v>
      </c>
      <c r="BS408" s="19" t="s">
        <v>7</v>
      </c>
      <c r="BT408" s="18" t="s">
        <v>6</v>
      </c>
      <c r="BU408" s="199" t="s">
        <v>31</v>
      </c>
      <c r="BV408" s="17" t="s">
        <v>5</v>
      </c>
      <c r="BW408" s="14" t="s">
        <v>3</v>
      </c>
      <c r="BX408" s="10"/>
      <c r="BY408" s="228" t="s">
        <v>151</v>
      </c>
      <c r="CA408" s="11"/>
      <c r="CB408" s="21" t="s">
        <v>9</v>
      </c>
      <c r="CC408" s="27" t="s">
        <v>8</v>
      </c>
      <c r="CD408" s="19" t="s">
        <v>7</v>
      </c>
      <c r="CE408" s="18" t="s">
        <v>6</v>
      </c>
      <c r="CF408" s="17" t="s">
        <v>5</v>
      </c>
      <c r="CG408" s="16" t="s">
        <v>4</v>
      </c>
      <c r="CH408" s="199" t="s">
        <v>31</v>
      </c>
      <c r="CI408" s="10"/>
      <c r="CJ408" s="228" t="s">
        <v>148</v>
      </c>
      <c r="CM408" t="s">
        <v>0</v>
      </c>
    </row>
    <row r="409" spans="2:94" ht="15.75" thickBot="1" x14ac:dyDescent="0.3">
      <c r="B409" s="22" t="s">
        <v>239</v>
      </c>
      <c r="C409" s="146" t="s">
        <v>9</v>
      </c>
      <c r="D409" s="146" t="s">
        <v>9</v>
      </c>
      <c r="E409" s="146" t="s">
        <v>9</v>
      </c>
      <c r="F409" s="146" t="s">
        <v>9</v>
      </c>
      <c r="G409" s="146" t="s">
        <v>9</v>
      </c>
      <c r="H409" s="146" t="s">
        <v>9</v>
      </c>
      <c r="I409" s="146" t="s">
        <v>9</v>
      </c>
      <c r="J409" s="10"/>
      <c r="K409" s="234" t="s">
        <v>9</v>
      </c>
      <c r="M409" s="22" t="s">
        <v>239</v>
      </c>
      <c r="N409" s="145" t="s">
        <v>8</v>
      </c>
      <c r="O409" s="145" t="s">
        <v>8</v>
      </c>
      <c r="P409" s="145" t="s">
        <v>8</v>
      </c>
      <c r="Q409" s="145" t="s">
        <v>8</v>
      </c>
      <c r="R409" s="145" t="s">
        <v>8</v>
      </c>
      <c r="S409" s="145" t="s">
        <v>8</v>
      </c>
      <c r="T409" s="145" t="s">
        <v>8</v>
      </c>
      <c r="U409" s="10"/>
      <c r="V409" s="145" t="s">
        <v>8</v>
      </c>
      <c r="X409" s="22" t="s">
        <v>239</v>
      </c>
      <c r="Y409" s="149" t="s">
        <v>7</v>
      </c>
      <c r="Z409" s="149" t="s">
        <v>7</v>
      </c>
      <c r="AA409" s="149" t="s">
        <v>7</v>
      </c>
      <c r="AB409" s="149" t="s">
        <v>7</v>
      </c>
      <c r="AC409" s="149" t="s">
        <v>7</v>
      </c>
      <c r="AD409" s="149" t="s">
        <v>7</v>
      </c>
      <c r="AE409" s="144" t="s">
        <v>7</v>
      </c>
      <c r="AF409" s="10"/>
      <c r="AG409" s="144" t="s">
        <v>7</v>
      </c>
      <c r="AI409" s="22" t="s">
        <v>239</v>
      </c>
      <c r="AJ409" s="195" t="s">
        <v>6</v>
      </c>
      <c r="AK409" s="195" t="s">
        <v>6</v>
      </c>
      <c r="AL409" s="195" t="s">
        <v>6</v>
      </c>
      <c r="AM409" s="195" t="s">
        <v>6</v>
      </c>
      <c r="AN409" s="195" t="s">
        <v>6</v>
      </c>
      <c r="AO409" s="195" t="s">
        <v>6</v>
      </c>
      <c r="AP409" s="195" t="s">
        <v>6</v>
      </c>
      <c r="AQ409" s="10"/>
      <c r="AR409" s="195" t="s">
        <v>6</v>
      </c>
      <c r="AT409" s="22" t="s">
        <v>239</v>
      </c>
      <c r="AU409" s="197" t="s">
        <v>31</v>
      </c>
      <c r="AV409" s="197" t="s">
        <v>31</v>
      </c>
      <c r="AW409" s="197" t="s">
        <v>31</v>
      </c>
      <c r="AX409" s="197" t="s">
        <v>31</v>
      </c>
      <c r="AY409" s="197" t="s">
        <v>31</v>
      </c>
      <c r="AZ409" s="197" t="s">
        <v>31</v>
      </c>
      <c r="BA409" s="197" t="s">
        <v>31</v>
      </c>
      <c r="BB409" s="10"/>
      <c r="BC409" s="197" t="s">
        <v>31</v>
      </c>
      <c r="BE409" s="22" t="s">
        <v>239</v>
      </c>
      <c r="BF409" s="155" t="s">
        <v>134</v>
      </c>
      <c r="BG409" s="155" t="s">
        <v>134</v>
      </c>
      <c r="BH409" s="155" t="s">
        <v>134</v>
      </c>
      <c r="BI409" s="155" t="s">
        <v>134</v>
      </c>
      <c r="BJ409" s="155" t="s">
        <v>134</v>
      </c>
      <c r="BK409" s="155" t="s">
        <v>134</v>
      </c>
      <c r="BL409" s="155" t="s">
        <v>134</v>
      </c>
      <c r="BM409" s="10"/>
      <c r="BN409" s="155" t="s">
        <v>134</v>
      </c>
      <c r="BP409" s="22" t="s">
        <v>239</v>
      </c>
      <c r="BQ409" s="150" t="s">
        <v>4</v>
      </c>
      <c r="BR409" s="150" t="s">
        <v>4</v>
      </c>
      <c r="BS409" s="150" t="s">
        <v>4</v>
      </c>
      <c r="BT409" s="150" t="s">
        <v>4</v>
      </c>
      <c r="BU409" s="150" t="s">
        <v>4</v>
      </c>
      <c r="BV409" s="150" t="s">
        <v>4</v>
      </c>
      <c r="BW409" s="150" t="s">
        <v>4</v>
      </c>
      <c r="BX409" s="10"/>
      <c r="BY409" s="150" t="s">
        <v>4</v>
      </c>
      <c r="CA409" s="22" t="s">
        <v>239</v>
      </c>
      <c r="CB409" s="177" t="s">
        <v>3</v>
      </c>
      <c r="CC409" s="177" t="s">
        <v>3</v>
      </c>
      <c r="CD409" s="177" t="s">
        <v>3</v>
      </c>
      <c r="CE409" s="177" t="s">
        <v>3</v>
      </c>
      <c r="CF409" s="177" t="s">
        <v>3</v>
      </c>
      <c r="CG409" s="177" t="s">
        <v>3</v>
      </c>
      <c r="CH409" s="177" t="s">
        <v>3</v>
      </c>
      <c r="CI409" s="10"/>
      <c r="CJ409" s="177" t="s">
        <v>3</v>
      </c>
      <c r="CM409" t="s">
        <v>0</v>
      </c>
      <c r="CO409" t="s">
        <v>0</v>
      </c>
    </row>
    <row r="410" spans="2:94" ht="15.75" thickBot="1" x14ac:dyDescent="0.3">
      <c r="B410" s="11" t="s">
        <v>0</v>
      </c>
      <c r="C410" s="143">
        <v>15</v>
      </c>
      <c r="D410" s="143">
        <v>30</v>
      </c>
      <c r="E410" s="143">
        <v>18</v>
      </c>
      <c r="F410" s="231">
        <v>0</v>
      </c>
      <c r="G410" s="143">
        <v>17</v>
      </c>
      <c r="H410" s="143">
        <v>25</v>
      </c>
      <c r="I410" s="143">
        <v>13</v>
      </c>
      <c r="J410" s="12">
        <v>-342</v>
      </c>
      <c r="K410" s="237">
        <v>118</v>
      </c>
      <c r="L410" t="s">
        <v>0</v>
      </c>
      <c r="M410" s="11" t="s">
        <v>0</v>
      </c>
      <c r="N410" s="231">
        <v>15</v>
      </c>
      <c r="O410" s="143">
        <v>10</v>
      </c>
      <c r="P410" s="143">
        <v>7</v>
      </c>
      <c r="Q410" s="231">
        <v>17</v>
      </c>
      <c r="R410" s="143">
        <v>19</v>
      </c>
      <c r="S410" s="143">
        <v>43</v>
      </c>
      <c r="T410" s="231">
        <v>6</v>
      </c>
      <c r="U410" s="12">
        <v>73</v>
      </c>
      <c r="V410" s="143">
        <v>41</v>
      </c>
      <c r="W410" t="s">
        <v>0</v>
      </c>
      <c r="X410" s="11" t="s">
        <v>0</v>
      </c>
      <c r="Y410" s="231">
        <v>30</v>
      </c>
      <c r="Z410" s="231">
        <v>10</v>
      </c>
      <c r="AA410" s="231">
        <v>5</v>
      </c>
      <c r="AB410" s="231">
        <v>33</v>
      </c>
      <c r="AC410" s="143">
        <v>1</v>
      </c>
      <c r="AD410" s="143">
        <v>26</v>
      </c>
      <c r="AE410" s="231">
        <v>25</v>
      </c>
      <c r="AF410" s="12">
        <v>128</v>
      </c>
      <c r="AG410" s="231">
        <v>76</v>
      </c>
      <c r="AI410" s="11" t="s">
        <v>0</v>
      </c>
      <c r="AJ410" s="231">
        <v>18</v>
      </c>
      <c r="AK410" s="231">
        <v>7</v>
      </c>
      <c r="AL410" s="143">
        <v>5</v>
      </c>
      <c r="AM410" s="231">
        <v>23</v>
      </c>
      <c r="AN410" s="143">
        <v>4</v>
      </c>
      <c r="AO410" s="143">
        <v>11</v>
      </c>
      <c r="AP410" s="231">
        <v>8</v>
      </c>
      <c r="AQ410" s="12">
        <v>20</v>
      </c>
      <c r="AR410" s="231">
        <v>36</v>
      </c>
      <c r="AS410" t="s">
        <v>0</v>
      </c>
      <c r="AT410" s="11" t="s">
        <v>0</v>
      </c>
      <c r="AU410" s="143">
        <v>0</v>
      </c>
      <c r="AV410" s="143">
        <v>17</v>
      </c>
      <c r="AW410" s="143">
        <v>33</v>
      </c>
      <c r="AX410" s="143">
        <v>23</v>
      </c>
      <c r="AY410" s="143">
        <v>19</v>
      </c>
      <c r="AZ410" s="143">
        <v>26</v>
      </c>
      <c r="BA410" s="143">
        <v>7</v>
      </c>
      <c r="BB410" s="12">
        <v>-136</v>
      </c>
      <c r="BC410" s="143">
        <v>125</v>
      </c>
      <c r="BE410" s="11" t="s">
        <v>0</v>
      </c>
      <c r="BF410" s="231">
        <v>17</v>
      </c>
      <c r="BG410" s="231">
        <v>19</v>
      </c>
      <c r="BH410" s="231">
        <v>1</v>
      </c>
      <c r="BI410" s="231">
        <v>4</v>
      </c>
      <c r="BJ410" s="231">
        <v>19</v>
      </c>
      <c r="BK410" s="143">
        <v>14</v>
      </c>
      <c r="BL410" s="231">
        <v>15</v>
      </c>
      <c r="BM410" s="12">
        <v>39</v>
      </c>
      <c r="BN410" s="231">
        <v>61</v>
      </c>
      <c r="BO410" t="s">
        <v>0</v>
      </c>
      <c r="BP410" s="11" t="s">
        <v>0</v>
      </c>
      <c r="BQ410" s="231">
        <v>25</v>
      </c>
      <c r="BR410" s="231">
        <v>43</v>
      </c>
      <c r="BS410" s="231">
        <v>26</v>
      </c>
      <c r="BT410" s="231">
        <v>11</v>
      </c>
      <c r="BU410" s="231">
        <v>26</v>
      </c>
      <c r="BV410" s="231">
        <v>14</v>
      </c>
      <c r="BW410" s="231">
        <v>25</v>
      </c>
      <c r="BX410" s="12">
        <v>-8</v>
      </c>
      <c r="BY410" s="231">
        <v>170</v>
      </c>
      <c r="CA410" s="11" t="s">
        <v>0</v>
      </c>
      <c r="CB410" s="231">
        <v>13</v>
      </c>
      <c r="CC410" s="143">
        <v>6</v>
      </c>
      <c r="CD410" s="143">
        <v>25</v>
      </c>
      <c r="CE410" s="143">
        <v>8</v>
      </c>
      <c r="CF410" s="143">
        <v>15</v>
      </c>
      <c r="CG410" s="143">
        <v>25</v>
      </c>
      <c r="CH410" s="231">
        <v>7</v>
      </c>
      <c r="CI410" s="12">
        <v>226</v>
      </c>
      <c r="CJ410" s="143">
        <v>59</v>
      </c>
      <c r="CN410" t="s">
        <v>0</v>
      </c>
      <c r="CP410" t="s">
        <v>0</v>
      </c>
    </row>
    <row r="411" spans="2:94" ht="15.75" thickBot="1" x14ac:dyDescent="0.3"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M411" s="11"/>
      <c r="N411" s="10"/>
      <c r="O411" s="10"/>
      <c r="P411" s="10"/>
      <c r="Q411" s="10"/>
      <c r="R411" s="10"/>
      <c r="S411" s="10"/>
      <c r="T411" s="10"/>
      <c r="U411" s="10"/>
      <c r="V411" s="9"/>
      <c r="X411" s="11"/>
      <c r="Y411" s="10"/>
      <c r="Z411" s="10"/>
      <c r="AA411" s="10"/>
      <c r="AB411" s="10"/>
      <c r="AC411" s="10"/>
      <c r="AD411" s="10"/>
      <c r="AE411" s="10"/>
      <c r="AF411" s="10"/>
      <c r="AG411" s="9"/>
      <c r="AI411" s="11"/>
      <c r="AJ411" s="10"/>
      <c r="AK411" s="10"/>
      <c r="AL411" s="10"/>
      <c r="AM411" s="10"/>
      <c r="AN411" s="10"/>
      <c r="AO411" s="10"/>
      <c r="AP411" s="10"/>
      <c r="AQ411" s="10"/>
      <c r="AR411" s="9"/>
      <c r="AT411" s="11"/>
      <c r="AU411" s="10"/>
      <c r="AV411" s="10"/>
      <c r="AW411" s="10"/>
      <c r="AX411" s="10"/>
      <c r="AY411" s="10"/>
      <c r="AZ411" s="10"/>
      <c r="BA411" s="10"/>
      <c r="BB411" s="10"/>
      <c r="BC411" s="9"/>
      <c r="BE411" s="11"/>
      <c r="BF411" s="10"/>
      <c r="BG411" s="10"/>
      <c r="BH411" s="10"/>
      <c r="BI411" s="10"/>
      <c r="BJ411" s="10"/>
      <c r="BK411" s="10"/>
      <c r="BL411" s="10"/>
      <c r="BM411" s="10"/>
      <c r="BN411" s="9"/>
      <c r="BP411" s="11"/>
      <c r="BQ411" s="10"/>
      <c r="BR411" s="10"/>
      <c r="BS411" s="10"/>
      <c r="BT411" s="10"/>
      <c r="BU411" s="10"/>
      <c r="BV411" s="10"/>
      <c r="BW411" s="10"/>
      <c r="BX411" s="10"/>
      <c r="BY411" s="9"/>
      <c r="CA411" s="11"/>
      <c r="CB411" s="10"/>
      <c r="CC411" s="10"/>
      <c r="CD411" s="10"/>
      <c r="CE411" s="10"/>
      <c r="CF411" s="10"/>
      <c r="CG411" s="10"/>
      <c r="CH411" s="10"/>
      <c r="CI411" s="10"/>
      <c r="CJ411" s="9"/>
      <c r="CM411" t="s">
        <v>0</v>
      </c>
    </row>
    <row r="412" spans="2:94" ht="15.75" thickBot="1" x14ac:dyDescent="0.3">
      <c r="B412" s="11"/>
      <c r="C412" s="27" t="s">
        <v>8</v>
      </c>
      <c r="D412" s="19" t="s">
        <v>7</v>
      </c>
      <c r="E412" s="18" t="s">
        <v>6</v>
      </c>
      <c r="F412" s="199" t="s">
        <v>31</v>
      </c>
      <c r="G412" s="17" t="s">
        <v>5</v>
      </c>
      <c r="H412" s="16" t="s">
        <v>4</v>
      </c>
      <c r="I412" s="14" t="s">
        <v>3</v>
      </c>
      <c r="J412" s="10"/>
      <c r="K412" s="228" t="s">
        <v>151</v>
      </c>
      <c r="M412" s="11"/>
      <c r="N412" s="21" t="s">
        <v>9</v>
      </c>
      <c r="O412" s="19" t="s">
        <v>7</v>
      </c>
      <c r="P412" s="18" t="s">
        <v>6</v>
      </c>
      <c r="Q412" s="199" t="s">
        <v>31</v>
      </c>
      <c r="R412" s="17" t="s">
        <v>5</v>
      </c>
      <c r="S412" s="16" t="s">
        <v>4</v>
      </c>
      <c r="T412" s="14" t="s">
        <v>3</v>
      </c>
      <c r="U412" s="10"/>
      <c r="V412" s="228" t="s">
        <v>145</v>
      </c>
      <c r="X412" s="11"/>
      <c r="Y412" s="21" t="s">
        <v>9</v>
      </c>
      <c r="Z412" s="27" t="s">
        <v>8</v>
      </c>
      <c r="AA412" s="18" t="s">
        <v>6</v>
      </c>
      <c r="AB412" s="199" t="s">
        <v>31</v>
      </c>
      <c r="AC412" s="17" t="s">
        <v>5</v>
      </c>
      <c r="AD412" s="16" t="s">
        <v>4</v>
      </c>
      <c r="AE412" s="14" t="s">
        <v>3</v>
      </c>
      <c r="AF412" s="10"/>
      <c r="AG412" s="228" t="s">
        <v>142</v>
      </c>
      <c r="AI412" s="11"/>
      <c r="AJ412" s="21" t="s">
        <v>9</v>
      </c>
      <c r="AK412" s="27" t="s">
        <v>8</v>
      </c>
      <c r="AL412" s="19" t="s">
        <v>7</v>
      </c>
      <c r="AM412" s="199" t="s">
        <v>31</v>
      </c>
      <c r="AN412" s="17" t="s">
        <v>5</v>
      </c>
      <c r="AO412" s="16" t="s">
        <v>4</v>
      </c>
      <c r="AP412" s="14" t="s">
        <v>3</v>
      </c>
      <c r="AQ412" s="10"/>
      <c r="AR412" s="228" t="s">
        <v>145</v>
      </c>
      <c r="AT412" s="11"/>
      <c r="AU412" s="21" t="s">
        <v>9</v>
      </c>
      <c r="AV412" s="27" t="s">
        <v>8</v>
      </c>
      <c r="AW412" s="19" t="s">
        <v>7</v>
      </c>
      <c r="AX412" s="18" t="s">
        <v>6</v>
      </c>
      <c r="AY412" s="17" t="s">
        <v>5</v>
      </c>
      <c r="AZ412" s="16" t="s">
        <v>4</v>
      </c>
      <c r="BA412" s="14" t="s">
        <v>3</v>
      </c>
      <c r="BB412" s="10"/>
      <c r="BC412" s="228" t="s">
        <v>142</v>
      </c>
      <c r="BE412" s="11"/>
      <c r="BF412" s="21" t="s">
        <v>9</v>
      </c>
      <c r="BG412" s="27" t="s">
        <v>8</v>
      </c>
      <c r="BH412" s="19" t="s">
        <v>7</v>
      </c>
      <c r="BI412" s="18" t="s">
        <v>6</v>
      </c>
      <c r="BJ412" s="199" t="s">
        <v>31</v>
      </c>
      <c r="BK412" s="16" t="s">
        <v>4</v>
      </c>
      <c r="BL412" s="14" t="s">
        <v>3</v>
      </c>
      <c r="BM412" s="10"/>
      <c r="BN412" s="228" t="s">
        <v>148</v>
      </c>
      <c r="BP412" s="11"/>
      <c r="BQ412" s="21" t="s">
        <v>9</v>
      </c>
      <c r="BR412" s="27" t="s">
        <v>8</v>
      </c>
      <c r="BS412" s="19" t="s">
        <v>7</v>
      </c>
      <c r="BT412" s="18" t="s">
        <v>6</v>
      </c>
      <c r="BU412" s="199" t="s">
        <v>31</v>
      </c>
      <c r="BV412" s="17" t="s">
        <v>5</v>
      </c>
      <c r="BW412" s="14" t="s">
        <v>3</v>
      </c>
      <c r="BX412" s="10"/>
      <c r="BY412" s="228" t="s">
        <v>151</v>
      </c>
      <c r="CA412" s="11"/>
      <c r="CB412" s="21" t="s">
        <v>9</v>
      </c>
      <c r="CC412" s="27" t="s">
        <v>8</v>
      </c>
      <c r="CD412" s="19" t="s">
        <v>7</v>
      </c>
      <c r="CE412" s="18" t="s">
        <v>6</v>
      </c>
      <c r="CF412" s="17" t="s">
        <v>5</v>
      </c>
      <c r="CG412" s="16" t="s">
        <v>4</v>
      </c>
      <c r="CH412" s="199" t="s">
        <v>31</v>
      </c>
      <c r="CI412" s="10"/>
      <c r="CJ412" s="228" t="s">
        <v>148</v>
      </c>
      <c r="CM412" t="s">
        <v>0</v>
      </c>
    </row>
    <row r="413" spans="2:94" ht="15.75" thickBot="1" x14ac:dyDescent="0.3">
      <c r="B413" s="22" t="s">
        <v>240</v>
      </c>
      <c r="C413" s="146" t="s">
        <v>9</v>
      </c>
      <c r="D413" s="146" t="s">
        <v>9</v>
      </c>
      <c r="E413" s="146" t="s">
        <v>9</v>
      </c>
      <c r="F413" s="146" t="s">
        <v>9</v>
      </c>
      <c r="G413" s="146" t="s">
        <v>9</v>
      </c>
      <c r="H413" s="146" t="s">
        <v>9</v>
      </c>
      <c r="I413" s="146" t="s">
        <v>9</v>
      </c>
      <c r="J413" s="10"/>
      <c r="K413" s="234" t="s">
        <v>9</v>
      </c>
      <c r="M413" s="22" t="s">
        <v>240</v>
      </c>
      <c r="N413" s="145" t="s">
        <v>8</v>
      </c>
      <c r="O413" s="145" t="s">
        <v>8</v>
      </c>
      <c r="P413" s="145" t="s">
        <v>8</v>
      </c>
      <c r="Q413" s="145" t="s">
        <v>8</v>
      </c>
      <c r="R413" s="145" t="s">
        <v>8</v>
      </c>
      <c r="S413" s="145" t="s">
        <v>8</v>
      </c>
      <c r="T413" s="145" t="s">
        <v>8</v>
      </c>
      <c r="U413" s="10"/>
      <c r="V413" s="145" t="s">
        <v>8</v>
      </c>
      <c r="X413" s="22" t="s">
        <v>240</v>
      </c>
      <c r="Y413" s="149" t="s">
        <v>7</v>
      </c>
      <c r="Z413" s="149" t="s">
        <v>7</v>
      </c>
      <c r="AA413" s="149" t="s">
        <v>7</v>
      </c>
      <c r="AB413" s="149" t="s">
        <v>7</v>
      </c>
      <c r="AC413" s="149" t="s">
        <v>7</v>
      </c>
      <c r="AD413" s="149" t="s">
        <v>7</v>
      </c>
      <c r="AE413" s="144" t="s">
        <v>7</v>
      </c>
      <c r="AF413" s="10"/>
      <c r="AG413" s="144" t="s">
        <v>7</v>
      </c>
      <c r="AI413" s="22" t="s">
        <v>240</v>
      </c>
      <c r="AJ413" s="195" t="s">
        <v>6</v>
      </c>
      <c r="AK413" s="195" t="s">
        <v>6</v>
      </c>
      <c r="AL413" s="195" t="s">
        <v>6</v>
      </c>
      <c r="AM413" s="195" t="s">
        <v>6</v>
      </c>
      <c r="AN413" s="195" t="s">
        <v>6</v>
      </c>
      <c r="AO413" s="195" t="s">
        <v>6</v>
      </c>
      <c r="AP413" s="195" t="s">
        <v>6</v>
      </c>
      <c r="AQ413" s="10"/>
      <c r="AR413" s="195" t="s">
        <v>6</v>
      </c>
      <c r="AT413" s="22" t="s">
        <v>240</v>
      </c>
      <c r="AU413" s="197" t="s">
        <v>31</v>
      </c>
      <c r="AV413" s="197" t="s">
        <v>31</v>
      </c>
      <c r="AW413" s="197" t="s">
        <v>31</v>
      </c>
      <c r="AX413" s="197" t="s">
        <v>31</v>
      </c>
      <c r="AY413" s="197" t="s">
        <v>31</v>
      </c>
      <c r="AZ413" s="197" t="s">
        <v>31</v>
      </c>
      <c r="BA413" s="197" t="s">
        <v>31</v>
      </c>
      <c r="BB413" s="10"/>
      <c r="BC413" s="197" t="s">
        <v>31</v>
      </c>
      <c r="BE413" s="22" t="s">
        <v>240</v>
      </c>
      <c r="BF413" s="155" t="s">
        <v>134</v>
      </c>
      <c r="BG413" s="155" t="s">
        <v>134</v>
      </c>
      <c r="BH413" s="155" t="s">
        <v>134</v>
      </c>
      <c r="BI413" s="155" t="s">
        <v>134</v>
      </c>
      <c r="BJ413" s="155" t="s">
        <v>134</v>
      </c>
      <c r="BK413" s="155" t="s">
        <v>134</v>
      </c>
      <c r="BL413" s="155" t="s">
        <v>134</v>
      </c>
      <c r="BM413" s="10"/>
      <c r="BN413" s="155" t="s">
        <v>134</v>
      </c>
      <c r="BP413" s="22" t="s">
        <v>240</v>
      </c>
      <c r="BQ413" s="150" t="s">
        <v>4</v>
      </c>
      <c r="BR413" s="150" t="s">
        <v>4</v>
      </c>
      <c r="BS413" s="150" t="s">
        <v>4</v>
      </c>
      <c r="BT413" s="150" t="s">
        <v>4</v>
      </c>
      <c r="BU413" s="150" t="s">
        <v>4</v>
      </c>
      <c r="BV413" s="150" t="s">
        <v>4</v>
      </c>
      <c r="BW413" s="150" t="s">
        <v>4</v>
      </c>
      <c r="BX413" s="10"/>
      <c r="BY413" s="150" t="s">
        <v>4</v>
      </c>
      <c r="CA413" s="22" t="s">
        <v>240</v>
      </c>
      <c r="CB413" s="177" t="s">
        <v>3</v>
      </c>
      <c r="CC413" s="177" t="s">
        <v>3</v>
      </c>
      <c r="CD413" s="177" t="s">
        <v>3</v>
      </c>
      <c r="CE413" s="177" t="s">
        <v>3</v>
      </c>
      <c r="CF413" s="177" t="s">
        <v>3</v>
      </c>
      <c r="CG413" s="177" t="s">
        <v>3</v>
      </c>
      <c r="CH413" s="177" t="s">
        <v>3</v>
      </c>
      <c r="CI413" s="10"/>
      <c r="CJ413" s="177" t="s">
        <v>3</v>
      </c>
      <c r="CM413" t="s">
        <v>0</v>
      </c>
    </row>
    <row r="414" spans="2:94" ht="15.75" thickBot="1" x14ac:dyDescent="0.3">
      <c r="B414" s="11" t="s">
        <v>0</v>
      </c>
      <c r="C414" s="143">
        <v>11</v>
      </c>
      <c r="D414" s="143">
        <v>34</v>
      </c>
      <c r="E414" s="143">
        <v>18</v>
      </c>
      <c r="F414" s="143">
        <v>3</v>
      </c>
      <c r="G414" s="143">
        <v>15</v>
      </c>
      <c r="H414" s="143">
        <v>23</v>
      </c>
      <c r="I414" s="143">
        <v>6</v>
      </c>
      <c r="J414" s="12">
        <v>154</v>
      </c>
      <c r="K414" s="237">
        <v>110</v>
      </c>
      <c r="L414" t="s">
        <v>0</v>
      </c>
      <c r="M414" s="11" t="s">
        <v>0</v>
      </c>
      <c r="N414" s="231">
        <v>11</v>
      </c>
      <c r="O414" s="143">
        <v>16</v>
      </c>
      <c r="P414" s="143">
        <v>9</v>
      </c>
      <c r="Q414" s="231">
        <v>9</v>
      </c>
      <c r="R414" s="143">
        <v>19</v>
      </c>
      <c r="S414" s="143">
        <v>46</v>
      </c>
      <c r="T414" s="231">
        <v>8</v>
      </c>
      <c r="U414" s="12">
        <v>-205</v>
      </c>
      <c r="V414" s="143">
        <v>62</v>
      </c>
      <c r="W414" t="s">
        <v>0</v>
      </c>
      <c r="X414" s="11" t="s">
        <v>0</v>
      </c>
      <c r="Y414" s="231">
        <v>34</v>
      </c>
      <c r="Z414" s="231">
        <v>16</v>
      </c>
      <c r="AA414" s="231">
        <v>11</v>
      </c>
      <c r="AB414" s="231">
        <v>34</v>
      </c>
      <c r="AC414" s="231">
        <v>10</v>
      </c>
      <c r="AD414" s="143">
        <v>17</v>
      </c>
      <c r="AE414" s="231">
        <v>39</v>
      </c>
      <c r="AF414" s="12">
        <v>165</v>
      </c>
      <c r="AG414" s="231">
        <v>127</v>
      </c>
      <c r="AI414" s="11" t="s">
        <v>0</v>
      </c>
      <c r="AJ414" s="231">
        <v>18</v>
      </c>
      <c r="AK414" s="231">
        <v>9</v>
      </c>
      <c r="AL414" s="143">
        <v>11</v>
      </c>
      <c r="AM414" s="231">
        <v>19</v>
      </c>
      <c r="AN414" s="143">
        <v>2</v>
      </c>
      <c r="AO414" s="143">
        <v>11</v>
      </c>
      <c r="AP414" s="231">
        <v>10</v>
      </c>
      <c r="AQ414" s="12">
        <v>-14</v>
      </c>
      <c r="AR414" s="231">
        <v>32</v>
      </c>
      <c r="AS414" t="s">
        <v>0</v>
      </c>
      <c r="AT414" s="11" t="s">
        <v>0</v>
      </c>
      <c r="AU414" s="231">
        <v>3</v>
      </c>
      <c r="AV414" s="143">
        <v>9</v>
      </c>
      <c r="AW414" s="143">
        <v>34</v>
      </c>
      <c r="AX414" s="143">
        <v>19</v>
      </c>
      <c r="AY414" s="143">
        <v>15</v>
      </c>
      <c r="AZ414" s="143">
        <v>24</v>
      </c>
      <c r="BA414" s="143">
        <v>2</v>
      </c>
      <c r="BB414" s="12">
        <v>179</v>
      </c>
      <c r="BC414" s="143">
        <v>100</v>
      </c>
      <c r="BE414" s="11" t="s">
        <v>0</v>
      </c>
      <c r="BF414" s="231">
        <v>15</v>
      </c>
      <c r="BG414" s="231">
        <v>19</v>
      </c>
      <c r="BH414" s="143">
        <v>10</v>
      </c>
      <c r="BI414" s="231">
        <v>2</v>
      </c>
      <c r="BJ414" s="231">
        <v>15</v>
      </c>
      <c r="BK414" s="143">
        <v>15</v>
      </c>
      <c r="BL414" s="231">
        <v>16</v>
      </c>
      <c r="BM414" s="12">
        <v>-51</v>
      </c>
      <c r="BN414" s="231">
        <v>42</v>
      </c>
      <c r="BO414" t="s">
        <v>0</v>
      </c>
      <c r="BP414" s="11" t="s">
        <v>0</v>
      </c>
      <c r="BQ414" s="231">
        <v>23</v>
      </c>
      <c r="BR414" s="231">
        <v>46</v>
      </c>
      <c r="BS414" s="231">
        <v>17</v>
      </c>
      <c r="BT414" s="231">
        <v>11</v>
      </c>
      <c r="BU414" s="231">
        <v>24</v>
      </c>
      <c r="BV414" s="231">
        <v>15</v>
      </c>
      <c r="BW414" s="231">
        <v>28</v>
      </c>
      <c r="BX414" s="12">
        <v>90</v>
      </c>
      <c r="BY414" s="231">
        <v>164</v>
      </c>
      <c r="CA414" s="11" t="s">
        <v>0</v>
      </c>
      <c r="CB414" s="231">
        <v>6</v>
      </c>
      <c r="CC414" s="143">
        <v>8</v>
      </c>
      <c r="CD414" s="143">
        <v>39</v>
      </c>
      <c r="CE414" s="143">
        <v>10</v>
      </c>
      <c r="CF414" s="143">
        <v>16</v>
      </c>
      <c r="CG414" s="143">
        <v>28</v>
      </c>
      <c r="CH414" s="231">
        <v>2</v>
      </c>
      <c r="CI414" s="12">
        <v>-318</v>
      </c>
      <c r="CJ414" s="143">
        <v>93</v>
      </c>
      <c r="CM414" t="s">
        <v>0</v>
      </c>
    </row>
    <row r="415" spans="2:94" ht="15.75" thickBot="1" x14ac:dyDescent="0.3"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M415" s="11"/>
      <c r="N415" s="10"/>
      <c r="O415" s="10"/>
      <c r="P415" s="10"/>
      <c r="Q415" s="10"/>
      <c r="R415" s="10"/>
      <c r="S415" s="10"/>
      <c r="T415" s="10"/>
      <c r="U415" s="10"/>
      <c r="V415" s="9"/>
      <c r="X415" s="11"/>
      <c r="Y415" s="10"/>
      <c r="Z415" s="10"/>
      <c r="AA415" s="10"/>
      <c r="AB415" s="10"/>
      <c r="AC415" s="10"/>
      <c r="AD415" s="10"/>
      <c r="AE415" s="10"/>
      <c r="AF415" s="10"/>
      <c r="AG415" s="9"/>
      <c r="AI415" s="11"/>
      <c r="AJ415" s="10"/>
      <c r="AK415" s="10"/>
      <c r="AL415" s="10"/>
      <c r="AM415" s="10"/>
      <c r="AN415" s="10"/>
      <c r="AO415" s="10"/>
      <c r="AP415" s="10"/>
      <c r="AQ415" s="10"/>
      <c r="AR415" s="9"/>
      <c r="AT415" s="11"/>
      <c r="AU415" s="10"/>
      <c r="AV415" s="10"/>
      <c r="AW415" s="10"/>
      <c r="AX415" s="10"/>
      <c r="AY415" s="10"/>
      <c r="AZ415" s="10"/>
      <c r="BA415" s="10"/>
      <c r="BB415" s="10"/>
      <c r="BC415" s="9"/>
      <c r="BE415" s="11"/>
      <c r="BF415" s="10"/>
      <c r="BG415" s="10"/>
      <c r="BH415" s="10"/>
      <c r="BI415" s="10"/>
      <c r="BJ415" s="10"/>
      <c r="BK415" s="10"/>
      <c r="BL415" s="10"/>
      <c r="BM415" s="10"/>
      <c r="BN415" s="9"/>
      <c r="BP415" s="11"/>
      <c r="BQ415" s="10"/>
      <c r="BR415" s="10"/>
      <c r="BS415" s="10"/>
      <c r="BT415" s="10"/>
      <c r="BU415" s="10"/>
      <c r="BV415" s="10"/>
      <c r="BW415" s="10"/>
      <c r="BX415" s="10"/>
      <c r="BY415" s="9"/>
      <c r="CA415" s="11"/>
      <c r="CB415" s="10"/>
      <c r="CC415" s="10"/>
      <c r="CD415" s="10"/>
      <c r="CE415" s="10"/>
      <c r="CF415" s="10"/>
      <c r="CG415" s="10"/>
      <c r="CH415" s="10"/>
      <c r="CI415" s="10"/>
      <c r="CJ415" s="9"/>
      <c r="CM415" t="s">
        <v>0</v>
      </c>
    </row>
    <row r="416" spans="2:94" ht="15.75" thickBot="1" x14ac:dyDescent="0.3">
      <c r="B416" s="11"/>
      <c r="C416" s="27" t="s">
        <v>8</v>
      </c>
      <c r="D416" s="19" t="s">
        <v>7</v>
      </c>
      <c r="E416" s="18" t="s">
        <v>6</v>
      </c>
      <c r="F416" s="199" t="s">
        <v>31</v>
      </c>
      <c r="G416" s="17" t="s">
        <v>5</v>
      </c>
      <c r="H416" s="16" t="s">
        <v>4</v>
      </c>
      <c r="I416" s="14" t="s">
        <v>3</v>
      </c>
      <c r="J416" s="10"/>
      <c r="K416" s="228" t="s">
        <v>151</v>
      </c>
      <c r="M416" s="11"/>
      <c r="N416" s="21" t="s">
        <v>9</v>
      </c>
      <c r="O416" s="19" t="s">
        <v>7</v>
      </c>
      <c r="P416" s="18" t="s">
        <v>6</v>
      </c>
      <c r="Q416" s="199" t="s">
        <v>31</v>
      </c>
      <c r="R416" s="17" t="s">
        <v>5</v>
      </c>
      <c r="S416" s="16" t="s">
        <v>4</v>
      </c>
      <c r="T416" s="14" t="s">
        <v>3</v>
      </c>
      <c r="U416" s="10"/>
      <c r="V416" s="228" t="s">
        <v>145</v>
      </c>
      <c r="X416" s="11"/>
      <c r="Y416" s="21" t="s">
        <v>9</v>
      </c>
      <c r="Z416" s="27" t="s">
        <v>8</v>
      </c>
      <c r="AA416" s="18" t="s">
        <v>6</v>
      </c>
      <c r="AB416" s="199" t="s">
        <v>31</v>
      </c>
      <c r="AC416" s="17" t="s">
        <v>5</v>
      </c>
      <c r="AD416" s="16" t="s">
        <v>4</v>
      </c>
      <c r="AE416" s="14" t="s">
        <v>3</v>
      </c>
      <c r="AF416" s="10"/>
      <c r="AG416" s="228" t="s">
        <v>142</v>
      </c>
      <c r="AI416" s="11"/>
      <c r="AJ416" s="21" t="s">
        <v>9</v>
      </c>
      <c r="AK416" s="27" t="s">
        <v>8</v>
      </c>
      <c r="AL416" s="19" t="s">
        <v>7</v>
      </c>
      <c r="AM416" s="199" t="s">
        <v>31</v>
      </c>
      <c r="AN416" s="17" t="s">
        <v>5</v>
      </c>
      <c r="AO416" s="16" t="s">
        <v>4</v>
      </c>
      <c r="AP416" s="14" t="s">
        <v>3</v>
      </c>
      <c r="AQ416" s="10"/>
      <c r="AR416" s="228" t="s">
        <v>145</v>
      </c>
      <c r="AT416" s="11"/>
      <c r="AU416" s="21" t="s">
        <v>9</v>
      </c>
      <c r="AV416" s="27" t="s">
        <v>8</v>
      </c>
      <c r="AW416" s="19" t="s">
        <v>7</v>
      </c>
      <c r="AX416" s="18" t="s">
        <v>6</v>
      </c>
      <c r="AY416" s="17" t="s">
        <v>5</v>
      </c>
      <c r="AZ416" s="16" t="s">
        <v>4</v>
      </c>
      <c r="BA416" s="14" t="s">
        <v>3</v>
      </c>
      <c r="BB416" s="10"/>
      <c r="BC416" s="228" t="s">
        <v>148</v>
      </c>
      <c r="BE416" s="11"/>
      <c r="BF416" s="21" t="s">
        <v>9</v>
      </c>
      <c r="BG416" s="27" t="s">
        <v>8</v>
      </c>
      <c r="BH416" s="19" t="s">
        <v>7</v>
      </c>
      <c r="BI416" s="18" t="s">
        <v>6</v>
      </c>
      <c r="BJ416" s="199" t="s">
        <v>31</v>
      </c>
      <c r="BK416" s="16" t="s">
        <v>4</v>
      </c>
      <c r="BL416" s="14" t="s">
        <v>3</v>
      </c>
      <c r="BM416" s="10"/>
      <c r="BN416" s="228" t="s">
        <v>148</v>
      </c>
      <c r="BP416" s="11"/>
      <c r="BQ416" s="21" t="s">
        <v>9</v>
      </c>
      <c r="BR416" s="27" t="s">
        <v>8</v>
      </c>
      <c r="BS416" s="19" t="s">
        <v>7</v>
      </c>
      <c r="BT416" s="18" t="s">
        <v>6</v>
      </c>
      <c r="BU416" s="199" t="s">
        <v>31</v>
      </c>
      <c r="BV416" s="17" t="s">
        <v>5</v>
      </c>
      <c r="BW416" s="14" t="s">
        <v>3</v>
      </c>
      <c r="BX416" s="10"/>
      <c r="BY416" s="228" t="s">
        <v>151</v>
      </c>
      <c r="CA416" s="11"/>
      <c r="CB416" s="21" t="s">
        <v>9</v>
      </c>
      <c r="CC416" s="27" t="s">
        <v>8</v>
      </c>
      <c r="CD416" s="19" t="s">
        <v>7</v>
      </c>
      <c r="CE416" s="18" t="s">
        <v>6</v>
      </c>
      <c r="CF416" s="17" t="s">
        <v>5</v>
      </c>
      <c r="CG416" s="16" t="s">
        <v>4</v>
      </c>
      <c r="CH416" s="199" t="s">
        <v>31</v>
      </c>
      <c r="CI416" s="10"/>
      <c r="CJ416" s="228" t="s">
        <v>142</v>
      </c>
      <c r="CM416" t="s">
        <v>0</v>
      </c>
      <c r="CN416" t="s">
        <v>0</v>
      </c>
      <c r="CO416" t="s">
        <v>0</v>
      </c>
      <c r="CP416" t="s">
        <v>0</v>
      </c>
    </row>
    <row r="417" spans="1:95" ht="15.75" thickBot="1" x14ac:dyDescent="0.3">
      <c r="B417" s="22" t="s">
        <v>241</v>
      </c>
      <c r="C417" s="146" t="s">
        <v>9</v>
      </c>
      <c r="D417" s="146" t="s">
        <v>9</v>
      </c>
      <c r="E417" s="146" t="s">
        <v>9</v>
      </c>
      <c r="F417" s="146" t="s">
        <v>9</v>
      </c>
      <c r="G417" s="146" t="s">
        <v>9</v>
      </c>
      <c r="H417" s="146" t="s">
        <v>9</v>
      </c>
      <c r="I417" s="146" t="s">
        <v>9</v>
      </c>
      <c r="J417" s="10"/>
      <c r="K417" s="234" t="s">
        <v>9</v>
      </c>
      <c r="M417" s="22" t="s">
        <v>241</v>
      </c>
      <c r="N417" s="145" t="s">
        <v>8</v>
      </c>
      <c r="O417" s="145" t="s">
        <v>8</v>
      </c>
      <c r="P417" s="145" t="s">
        <v>8</v>
      </c>
      <c r="Q417" s="145" t="s">
        <v>8</v>
      </c>
      <c r="R417" s="145" t="s">
        <v>8</v>
      </c>
      <c r="S417" s="145" t="s">
        <v>8</v>
      </c>
      <c r="T417" s="145" t="s">
        <v>8</v>
      </c>
      <c r="U417" s="10"/>
      <c r="V417" s="145" t="s">
        <v>8</v>
      </c>
      <c r="X417" s="22" t="s">
        <v>241</v>
      </c>
      <c r="Y417" s="149" t="s">
        <v>7</v>
      </c>
      <c r="Z417" s="149" t="s">
        <v>7</v>
      </c>
      <c r="AA417" s="149" t="s">
        <v>7</v>
      </c>
      <c r="AB417" s="149" t="s">
        <v>7</v>
      </c>
      <c r="AC417" s="149" t="s">
        <v>7</v>
      </c>
      <c r="AD417" s="149" t="s">
        <v>7</v>
      </c>
      <c r="AE417" s="144" t="s">
        <v>7</v>
      </c>
      <c r="AF417" s="10"/>
      <c r="AG417" s="144" t="s">
        <v>7</v>
      </c>
      <c r="AI417" s="22" t="s">
        <v>241</v>
      </c>
      <c r="AJ417" s="195" t="s">
        <v>6</v>
      </c>
      <c r="AK417" s="195" t="s">
        <v>6</v>
      </c>
      <c r="AL417" s="195" t="s">
        <v>6</v>
      </c>
      <c r="AM417" s="195" t="s">
        <v>6</v>
      </c>
      <c r="AN417" s="195" t="s">
        <v>6</v>
      </c>
      <c r="AO417" s="195" t="s">
        <v>6</v>
      </c>
      <c r="AP417" s="195" t="s">
        <v>6</v>
      </c>
      <c r="AQ417" s="10"/>
      <c r="AR417" s="195" t="s">
        <v>6</v>
      </c>
      <c r="AT417" s="22" t="s">
        <v>241</v>
      </c>
      <c r="AU417" s="197" t="s">
        <v>31</v>
      </c>
      <c r="AV417" s="197" t="s">
        <v>31</v>
      </c>
      <c r="AW417" s="197" t="s">
        <v>31</v>
      </c>
      <c r="AX417" s="197" t="s">
        <v>31</v>
      </c>
      <c r="AY417" s="197" t="s">
        <v>31</v>
      </c>
      <c r="AZ417" s="197" t="s">
        <v>31</v>
      </c>
      <c r="BA417" s="197" t="s">
        <v>31</v>
      </c>
      <c r="BB417" s="10"/>
      <c r="BC417" s="197" t="s">
        <v>31</v>
      </c>
      <c r="BE417" s="22" t="s">
        <v>241</v>
      </c>
      <c r="BF417" s="155" t="s">
        <v>134</v>
      </c>
      <c r="BG417" s="155" t="s">
        <v>134</v>
      </c>
      <c r="BH417" s="155" t="s">
        <v>134</v>
      </c>
      <c r="BI417" s="155" t="s">
        <v>134</v>
      </c>
      <c r="BJ417" s="155" t="s">
        <v>134</v>
      </c>
      <c r="BK417" s="155" t="s">
        <v>134</v>
      </c>
      <c r="BL417" s="155" t="s">
        <v>134</v>
      </c>
      <c r="BM417" s="10"/>
      <c r="BN417" s="155" t="s">
        <v>134</v>
      </c>
      <c r="BP417" s="22" t="s">
        <v>241</v>
      </c>
      <c r="BQ417" s="150" t="s">
        <v>4</v>
      </c>
      <c r="BR417" s="150" t="s">
        <v>4</v>
      </c>
      <c r="BS417" s="150" t="s">
        <v>4</v>
      </c>
      <c r="BT417" s="150" t="s">
        <v>4</v>
      </c>
      <c r="BU417" s="150" t="s">
        <v>4</v>
      </c>
      <c r="BV417" s="150" t="s">
        <v>4</v>
      </c>
      <c r="BW417" s="150" t="s">
        <v>4</v>
      </c>
      <c r="BX417" s="10"/>
      <c r="BY417" s="150" t="s">
        <v>4</v>
      </c>
      <c r="CA417" s="22" t="s">
        <v>241</v>
      </c>
      <c r="CB417" s="177" t="s">
        <v>3</v>
      </c>
      <c r="CC417" s="177" t="s">
        <v>3</v>
      </c>
      <c r="CD417" s="177" t="s">
        <v>3</v>
      </c>
      <c r="CE417" s="177" t="s">
        <v>3</v>
      </c>
      <c r="CF417" s="177" t="s">
        <v>3</v>
      </c>
      <c r="CG417" s="177" t="s">
        <v>3</v>
      </c>
      <c r="CH417" s="177" t="s">
        <v>3</v>
      </c>
      <c r="CI417" s="10"/>
      <c r="CJ417" s="177" t="s">
        <v>3</v>
      </c>
      <c r="CM417" t="s">
        <v>0</v>
      </c>
    </row>
    <row r="418" spans="1:95" ht="15.75" thickBot="1" x14ac:dyDescent="0.3">
      <c r="A418" t="s">
        <v>0</v>
      </c>
      <c r="B418" s="8" t="s">
        <v>0</v>
      </c>
      <c r="C418" s="143">
        <v>10</v>
      </c>
      <c r="D418" s="143">
        <v>37</v>
      </c>
      <c r="E418" s="143">
        <v>15</v>
      </c>
      <c r="F418" s="143">
        <v>7</v>
      </c>
      <c r="G418" s="143">
        <v>11</v>
      </c>
      <c r="H418" s="143">
        <v>22</v>
      </c>
      <c r="I418" s="143">
        <v>1</v>
      </c>
      <c r="J418" s="12">
        <v>-22</v>
      </c>
      <c r="K418" s="237">
        <v>103</v>
      </c>
      <c r="L418" t="s">
        <v>0</v>
      </c>
      <c r="M418" s="11" t="s">
        <v>0</v>
      </c>
      <c r="N418" s="231">
        <v>10</v>
      </c>
      <c r="O418" s="143">
        <v>18</v>
      </c>
      <c r="P418" s="143">
        <v>6</v>
      </c>
      <c r="Q418" s="231">
        <v>3</v>
      </c>
      <c r="R418" s="143">
        <v>11</v>
      </c>
      <c r="S418" s="143">
        <v>42</v>
      </c>
      <c r="T418" s="231">
        <v>13</v>
      </c>
      <c r="U418" s="12">
        <v>121</v>
      </c>
      <c r="V418" s="143">
        <v>51</v>
      </c>
      <c r="W418" t="s">
        <v>0</v>
      </c>
      <c r="X418" s="11" t="s">
        <v>0</v>
      </c>
      <c r="Y418" s="231">
        <v>37</v>
      </c>
      <c r="Z418" s="231">
        <v>18</v>
      </c>
      <c r="AA418" s="231">
        <v>17</v>
      </c>
      <c r="AB418" s="231">
        <v>29</v>
      </c>
      <c r="AC418" s="231">
        <v>24</v>
      </c>
      <c r="AD418" s="143">
        <v>9</v>
      </c>
      <c r="AE418" s="231">
        <v>48</v>
      </c>
      <c r="AF418" s="12">
        <v>130</v>
      </c>
      <c r="AG418" s="231">
        <v>164</v>
      </c>
      <c r="AI418" s="11" t="s">
        <v>0</v>
      </c>
      <c r="AJ418" s="231">
        <v>15</v>
      </c>
      <c r="AK418" s="231">
        <v>6</v>
      </c>
      <c r="AL418" s="143">
        <v>17</v>
      </c>
      <c r="AM418" s="231">
        <v>10</v>
      </c>
      <c r="AN418" s="143">
        <v>0</v>
      </c>
      <c r="AO418" s="143">
        <v>11</v>
      </c>
      <c r="AP418" s="231">
        <v>10</v>
      </c>
      <c r="AQ418" s="12">
        <v>-113</v>
      </c>
      <c r="AR418" s="231">
        <v>13</v>
      </c>
      <c r="AS418" t="s">
        <v>0</v>
      </c>
      <c r="AT418" s="11" t="s">
        <v>0</v>
      </c>
      <c r="AU418" s="231">
        <v>7</v>
      </c>
      <c r="AV418" s="143">
        <v>3</v>
      </c>
      <c r="AW418" s="143">
        <v>29</v>
      </c>
      <c r="AX418" s="143">
        <v>10</v>
      </c>
      <c r="AY418" s="143">
        <v>7</v>
      </c>
      <c r="AZ418" s="143">
        <v>19</v>
      </c>
      <c r="BA418" s="231">
        <v>4</v>
      </c>
      <c r="BB418" s="12">
        <v>173</v>
      </c>
      <c r="BC418" s="143">
        <v>57</v>
      </c>
      <c r="BE418" s="11" t="s">
        <v>0</v>
      </c>
      <c r="BF418" s="231">
        <v>11</v>
      </c>
      <c r="BG418" s="231">
        <v>11</v>
      </c>
      <c r="BH418" s="143">
        <v>24</v>
      </c>
      <c r="BI418" s="231">
        <v>0</v>
      </c>
      <c r="BJ418" s="231">
        <v>7</v>
      </c>
      <c r="BK418" s="143">
        <v>19</v>
      </c>
      <c r="BL418" s="231">
        <v>14</v>
      </c>
      <c r="BM418" s="12">
        <v>-211</v>
      </c>
      <c r="BN418" s="231">
        <v>0</v>
      </c>
      <c r="BO418" t="s">
        <v>0</v>
      </c>
      <c r="BP418" s="11" t="s">
        <v>0</v>
      </c>
      <c r="BQ418" s="231">
        <v>22</v>
      </c>
      <c r="BR418" s="231">
        <v>42</v>
      </c>
      <c r="BS418" s="231">
        <v>9</v>
      </c>
      <c r="BT418" s="231">
        <v>11</v>
      </c>
      <c r="BU418" s="231">
        <v>19</v>
      </c>
      <c r="BV418" s="231">
        <v>19</v>
      </c>
      <c r="BW418" s="231">
        <v>29</v>
      </c>
      <c r="BX418" s="12">
        <v>10</v>
      </c>
      <c r="BY418" s="231">
        <v>151</v>
      </c>
      <c r="CA418" s="11" t="s">
        <v>0</v>
      </c>
      <c r="CB418" s="231">
        <v>1</v>
      </c>
      <c r="CC418" s="143">
        <v>13</v>
      </c>
      <c r="CD418" s="143">
        <v>48</v>
      </c>
      <c r="CE418" s="143">
        <v>10</v>
      </c>
      <c r="CF418" s="143">
        <v>14</v>
      </c>
      <c r="CG418" s="143">
        <v>29</v>
      </c>
      <c r="CH418" s="143">
        <v>4</v>
      </c>
      <c r="CI418" s="12">
        <v>-88</v>
      </c>
      <c r="CJ418" s="143">
        <v>117</v>
      </c>
      <c r="CM418" t="s">
        <v>0</v>
      </c>
    </row>
    <row r="419" spans="1:95" ht="15.75" thickBot="1" x14ac:dyDescent="0.3">
      <c r="CM419" t="s">
        <v>0</v>
      </c>
    </row>
    <row r="420" spans="1:95" ht="15.75" thickBot="1" x14ac:dyDescent="0.3">
      <c r="B420" t="s">
        <v>0</v>
      </c>
      <c r="C420" t="s">
        <v>0</v>
      </c>
      <c r="D420" t="s">
        <v>0</v>
      </c>
      <c r="E420" t="s">
        <v>0</v>
      </c>
      <c r="F420" t="s">
        <v>0</v>
      </c>
      <c r="G420" s="21" t="s">
        <v>9</v>
      </c>
      <c r="J420" t="s">
        <v>0</v>
      </c>
      <c r="O420" t="s">
        <v>0</v>
      </c>
      <c r="P420" t="s">
        <v>0</v>
      </c>
      <c r="R420" s="27" t="s">
        <v>8</v>
      </c>
      <c r="U420" t="s">
        <v>0</v>
      </c>
      <c r="W420" t="s">
        <v>0</v>
      </c>
      <c r="Z420" t="s">
        <v>0</v>
      </c>
      <c r="AB420" t="s">
        <v>0</v>
      </c>
      <c r="AC420" s="19" t="s">
        <v>7</v>
      </c>
      <c r="AF420" t="s">
        <v>0</v>
      </c>
      <c r="AL420" t="s">
        <v>0</v>
      </c>
      <c r="AN420" s="18" t="s">
        <v>6</v>
      </c>
      <c r="AQ420" t="s">
        <v>0</v>
      </c>
      <c r="AS420" t="s">
        <v>0</v>
      </c>
      <c r="AX420" t="s">
        <v>0</v>
      </c>
      <c r="AY420" s="199" t="s">
        <v>31</v>
      </c>
      <c r="BB420" t="s">
        <v>0</v>
      </c>
      <c r="BI420" t="s">
        <v>0</v>
      </c>
      <c r="BJ420" s="17" t="s">
        <v>5</v>
      </c>
      <c r="BM420" t="s">
        <v>0</v>
      </c>
      <c r="BP420" t="s">
        <v>0</v>
      </c>
      <c r="BR420" t="s">
        <v>0</v>
      </c>
      <c r="BU420" s="16" t="s">
        <v>4</v>
      </c>
      <c r="BV420" t="s">
        <v>0</v>
      </c>
      <c r="BX420" t="s">
        <v>0</v>
      </c>
      <c r="CA420" t="s">
        <v>0</v>
      </c>
      <c r="CF420" s="14" t="s">
        <v>3</v>
      </c>
      <c r="CG420" t="s">
        <v>0</v>
      </c>
      <c r="CH420" t="s">
        <v>0</v>
      </c>
      <c r="CI420" t="s">
        <v>0</v>
      </c>
      <c r="CM420" t="s">
        <v>0</v>
      </c>
    </row>
    <row r="421" spans="1:95" ht="16.5" thickBot="1" x14ac:dyDescent="0.3">
      <c r="B421" s="134" t="s">
        <v>16</v>
      </c>
      <c r="C421" s="28" t="s">
        <v>0</v>
      </c>
      <c r="D421" s="28" t="s">
        <v>0</v>
      </c>
      <c r="E421" s="28" t="s">
        <v>0</v>
      </c>
      <c r="F421" s="28" t="s">
        <v>0</v>
      </c>
      <c r="G421" s="28"/>
      <c r="H421" s="28"/>
      <c r="I421" s="28" t="s">
        <v>0</v>
      </c>
      <c r="J421" s="28"/>
      <c r="K421" s="22" t="s">
        <v>15</v>
      </c>
      <c r="M421" s="134" t="s">
        <v>16</v>
      </c>
      <c r="N421" s="28" t="s">
        <v>0</v>
      </c>
      <c r="O421" s="28" t="s">
        <v>0</v>
      </c>
      <c r="P421" s="28" t="s">
        <v>0</v>
      </c>
      <c r="Q421" s="28" t="s">
        <v>0</v>
      </c>
      <c r="R421" s="28"/>
      <c r="S421" s="28"/>
      <c r="T421" s="28" t="s">
        <v>0</v>
      </c>
      <c r="U421" s="28"/>
      <c r="V421" s="22" t="s">
        <v>15</v>
      </c>
      <c r="X421" s="134" t="s">
        <v>16</v>
      </c>
      <c r="Y421" s="28" t="s">
        <v>0</v>
      </c>
      <c r="Z421" s="28" t="s">
        <v>0</v>
      </c>
      <c r="AA421" s="28" t="s">
        <v>0</v>
      </c>
      <c r="AB421" s="28" t="s">
        <v>0</v>
      </c>
      <c r="AC421" s="28"/>
      <c r="AD421" s="28"/>
      <c r="AE421" s="28" t="s">
        <v>0</v>
      </c>
      <c r="AF421" s="28"/>
      <c r="AG421" s="22" t="s">
        <v>15</v>
      </c>
      <c r="AH421" t="s">
        <v>0</v>
      </c>
      <c r="AI421" s="134" t="s">
        <v>16</v>
      </c>
      <c r="AJ421" s="28" t="s">
        <v>0</v>
      </c>
      <c r="AK421" s="28" t="s">
        <v>0</v>
      </c>
      <c r="AL421" s="28" t="s">
        <v>0</v>
      </c>
      <c r="AM421" s="28" t="s">
        <v>0</v>
      </c>
      <c r="AN421" s="28"/>
      <c r="AO421" s="28"/>
      <c r="AP421" s="28" t="s">
        <v>0</v>
      </c>
      <c r="AQ421" s="28"/>
      <c r="AR421" s="22" t="s">
        <v>15</v>
      </c>
      <c r="AT421" s="134" t="s">
        <v>16</v>
      </c>
      <c r="AU421" s="28" t="s">
        <v>0</v>
      </c>
      <c r="AV421" s="28" t="s">
        <v>0</v>
      </c>
      <c r="AW421" s="28" t="s">
        <v>0</v>
      </c>
      <c r="AX421" s="28" t="s">
        <v>0</v>
      </c>
      <c r="AY421" s="28"/>
      <c r="AZ421" s="28"/>
      <c r="BA421" s="28" t="s">
        <v>0</v>
      </c>
      <c r="BB421" s="28"/>
      <c r="BC421" s="22" t="s">
        <v>15</v>
      </c>
      <c r="BE421" s="134" t="s">
        <v>16</v>
      </c>
      <c r="BF421" s="28" t="s">
        <v>0</v>
      </c>
      <c r="BG421" s="28" t="s">
        <v>0</v>
      </c>
      <c r="BH421" s="28" t="s">
        <v>0</v>
      </c>
      <c r="BI421" s="28" t="s">
        <v>0</v>
      </c>
      <c r="BJ421" s="28"/>
      <c r="BK421" s="28"/>
      <c r="BL421" s="28" t="s">
        <v>0</v>
      </c>
      <c r="BM421" s="28"/>
      <c r="BN421" s="22" t="s">
        <v>15</v>
      </c>
      <c r="BO421" t="s">
        <v>0</v>
      </c>
      <c r="BP421" s="134" t="s">
        <v>16</v>
      </c>
      <c r="BQ421" s="28" t="s">
        <v>0</v>
      </c>
      <c r="BR421" s="28" t="s">
        <v>0</v>
      </c>
      <c r="BS421" s="28" t="s">
        <v>0</v>
      </c>
      <c r="BT421" s="28" t="s">
        <v>0</v>
      </c>
      <c r="BU421" s="28"/>
      <c r="BV421" s="28"/>
      <c r="BW421" s="28" t="s">
        <v>0</v>
      </c>
      <c r="BX421" s="28"/>
      <c r="BY421" s="22" t="s">
        <v>15</v>
      </c>
      <c r="CA421" s="134" t="s">
        <v>16</v>
      </c>
      <c r="CB421" s="28" t="s">
        <v>0</v>
      </c>
      <c r="CC421" s="28" t="s">
        <v>0</v>
      </c>
      <c r="CD421" s="28" t="s">
        <v>0</v>
      </c>
      <c r="CE421" s="28" t="s">
        <v>0</v>
      </c>
      <c r="CF421" s="28"/>
      <c r="CG421" s="28" t="s">
        <v>0</v>
      </c>
      <c r="CH421" s="28" t="s">
        <v>0</v>
      </c>
      <c r="CI421" s="28"/>
      <c r="CJ421" s="22" t="s">
        <v>15</v>
      </c>
      <c r="CM421" t="s">
        <v>0</v>
      </c>
    </row>
    <row r="422" spans="1:95" ht="15.75" thickBot="1" x14ac:dyDescent="0.3">
      <c r="B422" s="11"/>
      <c r="C422" s="27" t="s">
        <v>8</v>
      </c>
      <c r="D422" s="19" t="s">
        <v>7</v>
      </c>
      <c r="E422" s="18" t="s">
        <v>6</v>
      </c>
      <c r="F422" s="199" t="s">
        <v>31</v>
      </c>
      <c r="G422" s="17" t="s">
        <v>5</v>
      </c>
      <c r="H422" s="16" t="s">
        <v>4</v>
      </c>
      <c r="I422" s="14" t="s">
        <v>3</v>
      </c>
      <c r="J422" s="10"/>
      <c r="K422" s="228" t="s">
        <v>142</v>
      </c>
      <c r="M422" s="11"/>
      <c r="N422" s="21" t="s">
        <v>9</v>
      </c>
      <c r="O422" s="19" t="s">
        <v>7</v>
      </c>
      <c r="P422" s="18" t="s">
        <v>6</v>
      </c>
      <c r="Q422" s="199" t="s">
        <v>31</v>
      </c>
      <c r="R422" s="17" t="s">
        <v>5</v>
      </c>
      <c r="S422" s="16" t="s">
        <v>4</v>
      </c>
      <c r="T422" s="14" t="s">
        <v>3</v>
      </c>
      <c r="U422" s="10"/>
      <c r="V422" s="228" t="s">
        <v>148</v>
      </c>
      <c r="X422" s="11"/>
      <c r="Y422" s="21" t="s">
        <v>9</v>
      </c>
      <c r="Z422" s="27" t="s">
        <v>8</v>
      </c>
      <c r="AA422" s="18" t="s">
        <v>6</v>
      </c>
      <c r="AB422" s="199" t="s">
        <v>31</v>
      </c>
      <c r="AC422" s="17" t="s">
        <v>5</v>
      </c>
      <c r="AD422" s="16" t="s">
        <v>4</v>
      </c>
      <c r="AE422" s="14" t="s">
        <v>3</v>
      </c>
      <c r="AF422" s="10"/>
      <c r="AG422" s="228" t="s">
        <v>142</v>
      </c>
      <c r="AI422" s="11"/>
      <c r="AJ422" s="21" t="s">
        <v>9</v>
      </c>
      <c r="AK422" s="27" t="s">
        <v>8</v>
      </c>
      <c r="AL422" s="19" t="s">
        <v>7</v>
      </c>
      <c r="AM422" s="199" t="s">
        <v>31</v>
      </c>
      <c r="AN422" s="17" t="s">
        <v>5</v>
      </c>
      <c r="AO422" s="16" t="s">
        <v>4</v>
      </c>
      <c r="AP422" s="14" t="s">
        <v>3</v>
      </c>
      <c r="AQ422" s="10"/>
      <c r="AR422" s="228" t="s">
        <v>145</v>
      </c>
      <c r="AT422" s="11"/>
      <c r="AU422" s="21" t="s">
        <v>9</v>
      </c>
      <c r="AV422" s="27" t="s">
        <v>8</v>
      </c>
      <c r="AW422" s="19" t="s">
        <v>7</v>
      </c>
      <c r="AX422" s="18" t="s">
        <v>6</v>
      </c>
      <c r="AY422" s="17" t="s">
        <v>5</v>
      </c>
      <c r="AZ422" s="16" t="s">
        <v>4</v>
      </c>
      <c r="BA422" s="14" t="s">
        <v>3</v>
      </c>
      <c r="BB422" s="10"/>
      <c r="BC422" s="228" t="s">
        <v>148</v>
      </c>
      <c r="BE422" s="11"/>
      <c r="BF422" s="21" t="s">
        <v>9</v>
      </c>
      <c r="BG422" s="27" t="s">
        <v>8</v>
      </c>
      <c r="BH422" s="19" t="s">
        <v>7</v>
      </c>
      <c r="BI422" s="18" t="s">
        <v>6</v>
      </c>
      <c r="BJ422" s="199" t="s">
        <v>31</v>
      </c>
      <c r="BK422" s="16" t="s">
        <v>4</v>
      </c>
      <c r="BL422" s="14" t="s">
        <v>3</v>
      </c>
      <c r="BM422" s="10"/>
      <c r="BN422" s="228" t="s">
        <v>145</v>
      </c>
      <c r="BP422" s="11"/>
      <c r="BQ422" s="21" t="s">
        <v>9</v>
      </c>
      <c r="BR422" s="27" t="s">
        <v>8</v>
      </c>
      <c r="BS422" s="19" t="s">
        <v>7</v>
      </c>
      <c r="BT422" s="18" t="s">
        <v>6</v>
      </c>
      <c r="BU422" s="199" t="s">
        <v>31</v>
      </c>
      <c r="BV422" s="17" t="s">
        <v>5</v>
      </c>
      <c r="BW422" s="14" t="s">
        <v>3</v>
      </c>
      <c r="BX422" s="10"/>
      <c r="BY422" s="228" t="s">
        <v>151</v>
      </c>
      <c r="CA422" s="11"/>
      <c r="CB422" s="21" t="s">
        <v>9</v>
      </c>
      <c r="CC422" s="27" t="s">
        <v>8</v>
      </c>
      <c r="CD422" s="19" t="s">
        <v>7</v>
      </c>
      <c r="CE422" s="18" t="s">
        <v>6</v>
      </c>
      <c r="CF422" s="17" t="s">
        <v>5</v>
      </c>
      <c r="CG422" s="16" t="s">
        <v>4</v>
      </c>
      <c r="CH422" s="199" t="s">
        <v>31</v>
      </c>
      <c r="CI422" s="10"/>
      <c r="CJ422" s="228" t="s">
        <v>151</v>
      </c>
      <c r="CM422" t="s">
        <v>0</v>
      </c>
    </row>
    <row r="423" spans="1:95" ht="15.75" thickBot="1" x14ac:dyDescent="0.3">
      <c r="B423" s="22" t="s">
        <v>242</v>
      </c>
      <c r="C423" s="146" t="s">
        <v>9</v>
      </c>
      <c r="D423" s="146" t="s">
        <v>9</v>
      </c>
      <c r="E423" s="146" t="s">
        <v>9</v>
      </c>
      <c r="F423" s="146" t="s">
        <v>9</v>
      </c>
      <c r="G423" s="146" t="s">
        <v>9</v>
      </c>
      <c r="H423" s="146" t="s">
        <v>9</v>
      </c>
      <c r="I423" s="146" t="s">
        <v>9</v>
      </c>
      <c r="J423" s="10"/>
      <c r="K423" s="234" t="s">
        <v>9</v>
      </c>
      <c r="M423" s="22" t="s">
        <v>242</v>
      </c>
      <c r="N423" s="145" t="s">
        <v>8</v>
      </c>
      <c r="O423" s="145" t="s">
        <v>8</v>
      </c>
      <c r="P423" s="145" t="s">
        <v>8</v>
      </c>
      <c r="Q423" s="145" t="s">
        <v>8</v>
      </c>
      <c r="R423" s="145" t="s">
        <v>8</v>
      </c>
      <c r="S423" s="145" t="s">
        <v>8</v>
      </c>
      <c r="T423" s="145" t="s">
        <v>8</v>
      </c>
      <c r="U423" s="10"/>
      <c r="V423" s="145" t="s">
        <v>8</v>
      </c>
      <c r="X423" s="22" t="s">
        <v>242</v>
      </c>
      <c r="Y423" s="149" t="s">
        <v>7</v>
      </c>
      <c r="Z423" s="149" t="s">
        <v>7</v>
      </c>
      <c r="AA423" s="149" t="s">
        <v>7</v>
      </c>
      <c r="AB423" s="149" t="s">
        <v>7</v>
      </c>
      <c r="AC423" s="149" t="s">
        <v>7</v>
      </c>
      <c r="AD423" s="149" t="s">
        <v>7</v>
      </c>
      <c r="AE423" s="144" t="s">
        <v>7</v>
      </c>
      <c r="AF423" s="10"/>
      <c r="AG423" s="144" t="s">
        <v>7</v>
      </c>
      <c r="AI423" s="22" t="s">
        <v>242</v>
      </c>
      <c r="AJ423" s="195" t="s">
        <v>6</v>
      </c>
      <c r="AK423" s="195" t="s">
        <v>6</v>
      </c>
      <c r="AL423" s="195" t="s">
        <v>6</v>
      </c>
      <c r="AM423" s="195" t="s">
        <v>6</v>
      </c>
      <c r="AN423" s="195" t="s">
        <v>6</v>
      </c>
      <c r="AO423" s="195" t="s">
        <v>6</v>
      </c>
      <c r="AP423" s="195" t="s">
        <v>6</v>
      </c>
      <c r="AQ423" s="10"/>
      <c r="AR423" s="195" t="s">
        <v>6</v>
      </c>
      <c r="AT423" s="22" t="s">
        <v>242</v>
      </c>
      <c r="AU423" s="197" t="s">
        <v>31</v>
      </c>
      <c r="AV423" s="197" t="s">
        <v>31</v>
      </c>
      <c r="AW423" s="197" t="s">
        <v>31</v>
      </c>
      <c r="AX423" s="197" t="s">
        <v>31</v>
      </c>
      <c r="AY423" s="197" t="s">
        <v>31</v>
      </c>
      <c r="AZ423" s="197" t="s">
        <v>31</v>
      </c>
      <c r="BA423" s="197" t="s">
        <v>31</v>
      </c>
      <c r="BB423" s="10"/>
      <c r="BC423" s="197" t="s">
        <v>31</v>
      </c>
      <c r="BE423" s="22" t="s">
        <v>242</v>
      </c>
      <c r="BF423" s="155" t="s">
        <v>134</v>
      </c>
      <c r="BG423" s="155" t="s">
        <v>134</v>
      </c>
      <c r="BH423" s="155" t="s">
        <v>134</v>
      </c>
      <c r="BI423" s="155" t="s">
        <v>134</v>
      </c>
      <c r="BJ423" s="155" t="s">
        <v>134</v>
      </c>
      <c r="BK423" s="155" t="s">
        <v>134</v>
      </c>
      <c r="BL423" s="155" t="s">
        <v>134</v>
      </c>
      <c r="BM423" s="10"/>
      <c r="BN423" s="155" t="s">
        <v>134</v>
      </c>
      <c r="BP423" s="22" t="s">
        <v>242</v>
      </c>
      <c r="BQ423" s="150" t="s">
        <v>4</v>
      </c>
      <c r="BR423" s="150" t="s">
        <v>4</v>
      </c>
      <c r="BS423" s="150" t="s">
        <v>4</v>
      </c>
      <c r="BT423" s="150" t="s">
        <v>4</v>
      </c>
      <c r="BU423" s="150" t="s">
        <v>4</v>
      </c>
      <c r="BV423" s="150" t="s">
        <v>4</v>
      </c>
      <c r="BW423" s="150" t="s">
        <v>4</v>
      </c>
      <c r="BX423" s="10"/>
      <c r="BY423" s="150" t="s">
        <v>4</v>
      </c>
      <c r="CA423" s="22" t="s">
        <v>242</v>
      </c>
      <c r="CB423" s="177" t="s">
        <v>3</v>
      </c>
      <c r="CC423" s="177" t="s">
        <v>3</v>
      </c>
      <c r="CD423" s="177" t="s">
        <v>3</v>
      </c>
      <c r="CE423" s="177" t="s">
        <v>3</v>
      </c>
      <c r="CF423" s="177" t="s">
        <v>3</v>
      </c>
      <c r="CG423" s="177" t="s">
        <v>3</v>
      </c>
      <c r="CH423" s="177" t="s">
        <v>3</v>
      </c>
      <c r="CI423" s="10"/>
      <c r="CJ423" s="177" t="s">
        <v>3</v>
      </c>
      <c r="CM423" t="s">
        <v>0</v>
      </c>
    </row>
    <row r="424" spans="1:95" ht="15.75" thickBot="1" x14ac:dyDescent="0.3">
      <c r="B424" s="11" t="s">
        <v>0</v>
      </c>
      <c r="C424" s="143">
        <v>16</v>
      </c>
      <c r="D424" s="143">
        <v>26</v>
      </c>
      <c r="E424" s="143">
        <v>12</v>
      </c>
      <c r="F424" s="143">
        <v>4</v>
      </c>
      <c r="G424" s="143">
        <v>7</v>
      </c>
      <c r="H424" s="143">
        <v>15</v>
      </c>
      <c r="I424" s="231">
        <v>4</v>
      </c>
      <c r="J424" s="12">
        <v>117</v>
      </c>
      <c r="K424" s="237">
        <v>76</v>
      </c>
      <c r="L424" t="s">
        <v>0</v>
      </c>
      <c r="M424" s="11" t="s">
        <v>0</v>
      </c>
      <c r="N424" s="231">
        <v>16</v>
      </c>
      <c r="O424" s="143">
        <v>7</v>
      </c>
      <c r="P424" s="231">
        <v>2</v>
      </c>
      <c r="Q424" s="231">
        <v>12</v>
      </c>
      <c r="R424" s="231">
        <v>6</v>
      </c>
      <c r="S424" s="143">
        <v>17</v>
      </c>
      <c r="T424" s="231">
        <v>25</v>
      </c>
      <c r="U424" s="12">
        <v>573</v>
      </c>
      <c r="V424" s="231">
        <v>37</v>
      </c>
      <c r="W424" t="s">
        <v>0</v>
      </c>
      <c r="X424" s="11" t="s">
        <v>0</v>
      </c>
      <c r="Y424" s="231">
        <v>26</v>
      </c>
      <c r="Z424" s="231">
        <v>7</v>
      </c>
      <c r="AA424" s="231">
        <v>10</v>
      </c>
      <c r="AB424" s="231">
        <v>22</v>
      </c>
      <c r="AC424" s="231">
        <v>19</v>
      </c>
      <c r="AD424" s="143">
        <v>4</v>
      </c>
      <c r="AE424" s="231">
        <v>39</v>
      </c>
      <c r="AF424" s="12">
        <v>-379</v>
      </c>
      <c r="AG424" s="231">
        <v>119</v>
      </c>
      <c r="AI424" s="11" t="s">
        <v>0</v>
      </c>
      <c r="AJ424" s="231">
        <v>12</v>
      </c>
      <c r="AK424" s="143">
        <v>2</v>
      </c>
      <c r="AL424" s="143">
        <v>10</v>
      </c>
      <c r="AM424" s="231">
        <v>9</v>
      </c>
      <c r="AN424" s="231">
        <v>2</v>
      </c>
      <c r="AO424" s="143">
        <v>7</v>
      </c>
      <c r="AP424" s="231">
        <v>10</v>
      </c>
      <c r="AQ424" s="12">
        <v>74</v>
      </c>
      <c r="AR424" s="231">
        <v>14</v>
      </c>
      <c r="AS424" t="s">
        <v>0</v>
      </c>
      <c r="AT424" s="11" t="s">
        <v>0</v>
      </c>
      <c r="AU424" s="231">
        <v>4</v>
      </c>
      <c r="AV424" s="143">
        <v>12</v>
      </c>
      <c r="AW424" s="143">
        <v>22</v>
      </c>
      <c r="AX424" s="143">
        <v>9</v>
      </c>
      <c r="AY424" s="143">
        <v>5</v>
      </c>
      <c r="AZ424" s="143">
        <v>13</v>
      </c>
      <c r="BA424" s="231">
        <v>6</v>
      </c>
      <c r="BB424" s="12">
        <v>-151</v>
      </c>
      <c r="BC424" s="143">
        <v>51</v>
      </c>
      <c r="BE424" s="11" t="s">
        <v>0</v>
      </c>
      <c r="BF424" s="231">
        <v>7</v>
      </c>
      <c r="BG424" s="143">
        <v>6</v>
      </c>
      <c r="BH424" s="143">
        <v>19</v>
      </c>
      <c r="BI424" s="143">
        <v>2</v>
      </c>
      <c r="BJ424" s="231">
        <v>5</v>
      </c>
      <c r="BK424" s="143">
        <v>14</v>
      </c>
      <c r="BL424" s="231">
        <v>12</v>
      </c>
      <c r="BM424" s="12">
        <v>-296</v>
      </c>
      <c r="BN424" s="143">
        <v>17</v>
      </c>
      <c r="BO424" t="s">
        <v>0</v>
      </c>
      <c r="BP424" s="11" t="s">
        <v>0</v>
      </c>
      <c r="BQ424" s="231">
        <v>15</v>
      </c>
      <c r="BR424" s="231">
        <v>17</v>
      </c>
      <c r="BS424" s="231">
        <v>4</v>
      </c>
      <c r="BT424" s="231">
        <v>7</v>
      </c>
      <c r="BU424" s="231">
        <v>13</v>
      </c>
      <c r="BV424" s="231">
        <v>14</v>
      </c>
      <c r="BW424" s="231">
        <v>23</v>
      </c>
      <c r="BX424" s="12">
        <v>-296</v>
      </c>
      <c r="BY424" s="231">
        <v>93</v>
      </c>
      <c r="CA424" s="11" t="s">
        <v>0</v>
      </c>
      <c r="CB424" s="143">
        <v>4</v>
      </c>
      <c r="CC424" s="143">
        <v>25</v>
      </c>
      <c r="CD424" s="143">
        <v>39</v>
      </c>
      <c r="CE424" s="143">
        <v>10</v>
      </c>
      <c r="CF424" s="143">
        <v>12</v>
      </c>
      <c r="CG424" s="143">
        <v>23</v>
      </c>
      <c r="CH424" s="143">
        <v>6</v>
      </c>
      <c r="CI424" s="12">
        <v>32</v>
      </c>
      <c r="CJ424" s="143">
        <v>119</v>
      </c>
      <c r="CM424" t="s">
        <v>2</v>
      </c>
      <c r="CQ424" t="s">
        <v>0</v>
      </c>
    </row>
    <row r="425" spans="1:95" ht="15.75" thickBot="1" x14ac:dyDescent="0.3">
      <c r="B425" s="11"/>
      <c r="C425" s="10"/>
      <c r="D425" s="10"/>
      <c r="E425" s="10"/>
      <c r="F425" s="10"/>
      <c r="G425" s="10"/>
      <c r="H425" s="10"/>
      <c r="I425" s="10"/>
      <c r="J425" s="10" t="s">
        <v>0</v>
      </c>
      <c r="K425" s="9"/>
      <c r="M425" s="11"/>
      <c r="N425" s="10"/>
      <c r="O425" s="10"/>
      <c r="P425" s="10"/>
      <c r="Q425" s="10" t="s">
        <v>0</v>
      </c>
      <c r="R425" s="10"/>
      <c r="S425" s="10"/>
      <c r="T425" s="10"/>
      <c r="U425" s="10" t="s">
        <v>0</v>
      </c>
      <c r="V425" s="9"/>
      <c r="X425" s="11"/>
      <c r="Y425" s="10"/>
      <c r="Z425" s="10"/>
      <c r="AA425" s="10"/>
      <c r="AB425" s="10"/>
      <c r="AC425" s="10"/>
      <c r="AD425" s="10"/>
      <c r="AE425" s="10"/>
      <c r="AF425" s="10" t="s">
        <v>0</v>
      </c>
      <c r="AG425" s="9"/>
      <c r="AI425" s="11"/>
      <c r="AJ425" s="10"/>
      <c r="AK425" s="10"/>
      <c r="AL425" s="10"/>
      <c r="AM425" s="10"/>
      <c r="AN425" s="10"/>
      <c r="AO425" s="10"/>
      <c r="AP425" s="10"/>
      <c r="AQ425" s="10" t="s">
        <v>0</v>
      </c>
      <c r="AR425" s="9"/>
      <c r="AT425" s="11"/>
      <c r="AU425" s="10"/>
      <c r="AV425" s="10"/>
      <c r="AW425" s="10"/>
      <c r="AX425" s="10"/>
      <c r="AY425" s="10"/>
      <c r="AZ425" s="10"/>
      <c r="BA425" s="10"/>
      <c r="BB425" s="10" t="s">
        <v>0</v>
      </c>
      <c r="BC425" s="9"/>
      <c r="BE425" s="11"/>
      <c r="BF425" s="10"/>
      <c r="BG425" s="10"/>
      <c r="BH425" s="10"/>
      <c r="BI425" s="10"/>
      <c r="BJ425" s="10"/>
      <c r="BK425" s="10"/>
      <c r="BL425" s="10"/>
      <c r="BM425" s="10" t="s">
        <v>0</v>
      </c>
      <c r="BN425" s="9"/>
      <c r="BP425" s="11"/>
      <c r="BQ425" s="10"/>
      <c r="BR425" s="10"/>
      <c r="BS425" s="10"/>
      <c r="BT425" s="10"/>
      <c r="BU425" s="10"/>
      <c r="BV425" s="10"/>
      <c r="BW425" s="10"/>
      <c r="BX425" s="10" t="s">
        <v>0</v>
      </c>
      <c r="BY425" s="9"/>
      <c r="CA425" s="11"/>
      <c r="CB425" s="10" t="s">
        <v>0</v>
      </c>
      <c r="CC425" s="10"/>
      <c r="CD425" s="10"/>
      <c r="CE425" s="10"/>
      <c r="CF425" s="10"/>
      <c r="CG425" s="10"/>
      <c r="CH425" s="10"/>
      <c r="CI425" s="10" t="s">
        <v>0</v>
      </c>
      <c r="CJ425" s="9"/>
      <c r="CM425" t="s">
        <v>0</v>
      </c>
      <c r="CO425" t="s">
        <v>0</v>
      </c>
    </row>
    <row r="426" spans="1:95" ht="15.75" thickBot="1" x14ac:dyDescent="0.3">
      <c r="B426" s="11"/>
      <c r="C426" s="27" t="s">
        <v>8</v>
      </c>
      <c r="D426" s="19" t="s">
        <v>7</v>
      </c>
      <c r="E426" s="18" t="s">
        <v>6</v>
      </c>
      <c r="F426" s="199" t="s">
        <v>31</v>
      </c>
      <c r="G426" s="17" t="s">
        <v>5</v>
      </c>
      <c r="H426" s="16" t="s">
        <v>4</v>
      </c>
      <c r="I426" s="14" t="s">
        <v>3</v>
      </c>
      <c r="J426" s="10"/>
      <c r="K426" s="228" t="s">
        <v>142</v>
      </c>
      <c r="M426" s="11"/>
      <c r="N426" s="21" t="s">
        <v>9</v>
      </c>
      <c r="O426" s="19" t="s">
        <v>7</v>
      </c>
      <c r="P426" s="18" t="s">
        <v>6</v>
      </c>
      <c r="Q426" s="199" t="s">
        <v>31</v>
      </c>
      <c r="R426" s="17" t="s">
        <v>5</v>
      </c>
      <c r="S426" s="16" t="s">
        <v>4</v>
      </c>
      <c r="T426" s="14" t="s">
        <v>3</v>
      </c>
      <c r="U426" s="10"/>
      <c r="V426" s="228" t="s">
        <v>151</v>
      </c>
      <c r="X426" s="11"/>
      <c r="Y426" s="21" t="s">
        <v>9</v>
      </c>
      <c r="Z426" s="27" t="s">
        <v>8</v>
      </c>
      <c r="AA426" s="18" t="s">
        <v>6</v>
      </c>
      <c r="AB426" s="199" t="s">
        <v>31</v>
      </c>
      <c r="AC426" s="17" t="s">
        <v>5</v>
      </c>
      <c r="AD426" s="16" t="s">
        <v>4</v>
      </c>
      <c r="AE426" s="14" t="s">
        <v>3</v>
      </c>
      <c r="AF426" s="10"/>
      <c r="AG426" s="228" t="s">
        <v>142</v>
      </c>
      <c r="AI426" s="11"/>
      <c r="AJ426" s="21" t="s">
        <v>9</v>
      </c>
      <c r="AK426" s="27" t="s">
        <v>8</v>
      </c>
      <c r="AL426" s="19" t="s">
        <v>7</v>
      </c>
      <c r="AM426" s="199" t="s">
        <v>31</v>
      </c>
      <c r="AN426" s="17" t="s">
        <v>5</v>
      </c>
      <c r="AO426" s="16" t="s">
        <v>4</v>
      </c>
      <c r="AP426" s="14" t="s">
        <v>3</v>
      </c>
      <c r="AQ426" s="10"/>
      <c r="AR426" s="228" t="s">
        <v>144</v>
      </c>
      <c r="AT426" s="11"/>
      <c r="AU426" s="21" t="s">
        <v>9</v>
      </c>
      <c r="AV426" s="27" t="s">
        <v>8</v>
      </c>
      <c r="AW426" s="19" t="s">
        <v>7</v>
      </c>
      <c r="AX426" s="18" t="s">
        <v>6</v>
      </c>
      <c r="AY426" s="17" t="s">
        <v>5</v>
      </c>
      <c r="AZ426" s="16" t="s">
        <v>4</v>
      </c>
      <c r="BA426" s="14" t="s">
        <v>3</v>
      </c>
      <c r="BB426" s="10"/>
      <c r="BC426" s="228" t="s">
        <v>148</v>
      </c>
      <c r="BE426" s="11"/>
      <c r="BF426" s="21" t="s">
        <v>9</v>
      </c>
      <c r="BG426" s="27" t="s">
        <v>8</v>
      </c>
      <c r="BH426" s="19" t="s">
        <v>7</v>
      </c>
      <c r="BI426" s="18" t="s">
        <v>6</v>
      </c>
      <c r="BJ426" s="199" t="s">
        <v>31</v>
      </c>
      <c r="BK426" s="16" t="s">
        <v>4</v>
      </c>
      <c r="BL426" s="14" t="s">
        <v>3</v>
      </c>
      <c r="BM426" s="10"/>
      <c r="BN426" s="228" t="s">
        <v>145</v>
      </c>
      <c r="BP426" s="11"/>
      <c r="BQ426" s="21" t="s">
        <v>9</v>
      </c>
      <c r="BR426" s="27" t="s">
        <v>8</v>
      </c>
      <c r="BS426" s="19" t="s">
        <v>7</v>
      </c>
      <c r="BT426" s="18" t="s">
        <v>6</v>
      </c>
      <c r="BU426" s="199" t="s">
        <v>31</v>
      </c>
      <c r="BV426" s="17" t="s">
        <v>5</v>
      </c>
      <c r="BW426" s="14" t="s">
        <v>3</v>
      </c>
      <c r="BX426" s="10"/>
      <c r="BY426" s="228" t="s">
        <v>143</v>
      </c>
      <c r="CA426" s="11"/>
      <c r="CB426" s="21" t="s">
        <v>9</v>
      </c>
      <c r="CC426" s="27" t="s">
        <v>8</v>
      </c>
      <c r="CD426" s="19" t="s">
        <v>7</v>
      </c>
      <c r="CE426" s="18" t="s">
        <v>6</v>
      </c>
      <c r="CF426" s="17" t="s">
        <v>5</v>
      </c>
      <c r="CG426" s="16" t="s">
        <v>4</v>
      </c>
      <c r="CH426" s="199" t="s">
        <v>31</v>
      </c>
      <c r="CI426" s="10"/>
      <c r="CJ426" s="228" t="s">
        <v>151</v>
      </c>
      <c r="CM426" t="s">
        <v>0</v>
      </c>
      <c r="CN426" t="s">
        <v>0</v>
      </c>
      <c r="CP426" t="s">
        <v>0</v>
      </c>
    </row>
    <row r="427" spans="1:95" ht="15.75" thickBot="1" x14ac:dyDescent="0.3">
      <c r="B427" s="22" t="s">
        <v>243</v>
      </c>
      <c r="C427" s="146" t="s">
        <v>9</v>
      </c>
      <c r="D427" s="146" t="s">
        <v>9</v>
      </c>
      <c r="E427" s="146" t="s">
        <v>9</v>
      </c>
      <c r="F427" s="146" t="s">
        <v>9</v>
      </c>
      <c r="G427" s="146" t="s">
        <v>9</v>
      </c>
      <c r="H427" s="146" t="s">
        <v>9</v>
      </c>
      <c r="I427" s="146" t="s">
        <v>9</v>
      </c>
      <c r="J427" s="10"/>
      <c r="K427" s="234" t="s">
        <v>9</v>
      </c>
      <c r="M427" s="22" t="s">
        <v>243</v>
      </c>
      <c r="N427" s="145" t="s">
        <v>8</v>
      </c>
      <c r="O427" s="145" t="s">
        <v>8</v>
      </c>
      <c r="P427" s="145" t="s">
        <v>8</v>
      </c>
      <c r="Q427" s="145" t="s">
        <v>8</v>
      </c>
      <c r="R427" s="145" t="s">
        <v>8</v>
      </c>
      <c r="S427" s="145" t="s">
        <v>8</v>
      </c>
      <c r="T427" s="145" t="s">
        <v>8</v>
      </c>
      <c r="U427" s="10"/>
      <c r="V427" s="145" t="s">
        <v>8</v>
      </c>
      <c r="X427" s="22" t="s">
        <v>243</v>
      </c>
      <c r="Y427" s="149" t="s">
        <v>7</v>
      </c>
      <c r="Z427" s="149" t="s">
        <v>7</v>
      </c>
      <c r="AA427" s="149" t="s">
        <v>7</v>
      </c>
      <c r="AB427" s="149" t="s">
        <v>7</v>
      </c>
      <c r="AC427" s="149" t="s">
        <v>7</v>
      </c>
      <c r="AD427" s="149" t="s">
        <v>7</v>
      </c>
      <c r="AE427" s="144" t="s">
        <v>7</v>
      </c>
      <c r="AF427" s="10"/>
      <c r="AG427" s="144" t="s">
        <v>7</v>
      </c>
      <c r="AI427" s="22" t="s">
        <v>243</v>
      </c>
      <c r="AJ427" s="195" t="s">
        <v>6</v>
      </c>
      <c r="AK427" s="195" t="s">
        <v>6</v>
      </c>
      <c r="AL427" s="195" t="s">
        <v>6</v>
      </c>
      <c r="AM427" s="195" t="s">
        <v>6</v>
      </c>
      <c r="AN427" s="195" t="s">
        <v>6</v>
      </c>
      <c r="AO427" s="195" t="s">
        <v>6</v>
      </c>
      <c r="AP427" s="195" t="s">
        <v>6</v>
      </c>
      <c r="AQ427" s="10"/>
      <c r="AR427" s="195" t="s">
        <v>6</v>
      </c>
      <c r="AT427" s="22" t="s">
        <v>243</v>
      </c>
      <c r="AU427" s="197" t="s">
        <v>31</v>
      </c>
      <c r="AV427" s="197" t="s">
        <v>31</v>
      </c>
      <c r="AW427" s="197" t="s">
        <v>31</v>
      </c>
      <c r="AX427" s="197" t="s">
        <v>31</v>
      </c>
      <c r="AY427" s="197" t="s">
        <v>31</v>
      </c>
      <c r="AZ427" s="197" t="s">
        <v>31</v>
      </c>
      <c r="BA427" s="197" t="s">
        <v>31</v>
      </c>
      <c r="BB427" s="10"/>
      <c r="BC427" s="197" t="s">
        <v>31</v>
      </c>
      <c r="BE427" s="22" t="s">
        <v>243</v>
      </c>
      <c r="BF427" s="155" t="s">
        <v>134</v>
      </c>
      <c r="BG427" s="155" t="s">
        <v>134</v>
      </c>
      <c r="BH427" s="155" t="s">
        <v>134</v>
      </c>
      <c r="BI427" s="155" t="s">
        <v>134</v>
      </c>
      <c r="BJ427" s="155" t="s">
        <v>134</v>
      </c>
      <c r="BK427" s="155" t="s">
        <v>134</v>
      </c>
      <c r="BL427" s="155" t="s">
        <v>134</v>
      </c>
      <c r="BM427" s="10"/>
      <c r="BN427" s="155" t="s">
        <v>134</v>
      </c>
      <c r="BP427" s="22" t="s">
        <v>243</v>
      </c>
      <c r="BQ427" s="150" t="s">
        <v>4</v>
      </c>
      <c r="BR427" s="150" t="s">
        <v>4</v>
      </c>
      <c r="BS427" s="150" t="s">
        <v>4</v>
      </c>
      <c r="BT427" s="150" t="s">
        <v>4</v>
      </c>
      <c r="BU427" s="150" t="s">
        <v>4</v>
      </c>
      <c r="BV427" s="150" t="s">
        <v>4</v>
      </c>
      <c r="BW427" s="150" t="s">
        <v>4</v>
      </c>
      <c r="BX427" s="10"/>
      <c r="BY427" s="150" t="s">
        <v>4</v>
      </c>
      <c r="CA427" s="22" t="s">
        <v>243</v>
      </c>
      <c r="CB427" s="177" t="s">
        <v>3</v>
      </c>
      <c r="CC427" s="177" t="s">
        <v>3</v>
      </c>
      <c r="CD427" s="177" t="s">
        <v>3</v>
      </c>
      <c r="CE427" s="177" t="s">
        <v>3</v>
      </c>
      <c r="CF427" s="177" t="s">
        <v>3</v>
      </c>
      <c r="CG427" s="177" t="s">
        <v>3</v>
      </c>
      <c r="CH427" s="177" t="s">
        <v>3</v>
      </c>
      <c r="CI427" s="10"/>
      <c r="CJ427" s="177" t="s">
        <v>3</v>
      </c>
      <c r="CM427" t="s">
        <v>0</v>
      </c>
    </row>
    <row r="428" spans="1:95" ht="15.75" thickBot="1" x14ac:dyDescent="0.3">
      <c r="B428" s="11" t="s">
        <v>0</v>
      </c>
      <c r="C428" s="143">
        <v>25</v>
      </c>
      <c r="D428" s="143">
        <v>18</v>
      </c>
      <c r="E428" s="143">
        <v>11</v>
      </c>
      <c r="F428" s="143">
        <v>4</v>
      </c>
      <c r="G428" s="143">
        <v>9</v>
      </c>
      <c r="H428" s="143">
        <v>10</v>
      </c>
      <c r="I428" s="231">
        <v>7</v>
      </c>
      <c r="J428" s="12">
        <v>-97</v>
      </c>
      <c r="K428" s="237">
        <v>70</v>
      </c>
      <c r="L428" t="s">
        <v>0</v>
      </c>
      <c r="M428" s="11" t="s">
        <v>0</v>
      </c>
      <c r="N428" s="231">
        <v>25</v>
      </c>
      <c r="O428" s="231">
        <v>7</v>
      </c>
      <c r="P428" s="231">
        <v>11</v>
      </c>
      <c r="Q428" s="231">
        <v>22</v>
      </c>
      <c r="R428" s="231">
        <v>14</v>
      </c>
      <c r="S428" s="231">
        <v>12</v>
      </c>
      <c r="T428" s="231">
        <v>40</v>
      </c>
      <c r="U428" s="12">
        <v>384</v>
      </c>
      <c r="V428" s="231">
        <v>131</v>
      </c>
      <c r="W428" t="s">
        <v>0</v>
      </c>
      <c r="X428" s="11" t="s">
        <v>0</v>
      </c>
      <c r="Y428" s="231">
        <v>18</v>
      </c>
      <c r="Z428" s="143">
        <v>7</v>
      </c>
      <c r="AA428" s="231">
        <v>4</v>
      </c>
      <c r="AB428" s="231">
        <v>15</v>
      </c>
      <c r="AC428" s="231">
        <v>3</v>
      </c>
      <c r="AD428" s="231">
        <v>1</v>
      </c>
      <c r="AE428" s="231">
        <v>34</v>
      </c>
      <c r="AF428" s="12">
        <v>-134</v>
      </c>
      <c r="AG428" s="231">
        <v>68</v>
      </c>
      <c r="AI428" s="11" t="s">
        <v>0</v>
      </c>
      <c r="AJ428" s="231">
        <v>11</v>
      </c>
      <c r="AK428" s="143">
        <v>11</v>
      </c>
      <c r="AL428" s="143">
        <v>4</v>
      </c>
      <c r="AM428" s="231">
        <v>9</v>
      </c>
      <c r="AN428" s="143">
        <v>1</v>
      </c>
      <c r="AO428" s="143">
        <v>1</v>
      </c>
      <c r="AP428" s="231">
        <v>11</v>
      </c>
      <c r="AQ428" s="12">
        <v>31</v>
      </c>
      <c r="AR428" s="231">
        <v>14</v>
      </c>
      <c r="AS428" t="s">
        <v>0</v>
      </c>
      <c r="AT428" s="11" t="s">
        <v>0</v>
      </c>
      <c r="AU428" s="231">
        <v>4</v>
      </c>
      <c r="AV428" s="143">
        <v>22</v>
      </c>
      <c r="AW428" s="143">
        <v>15</v>
      </c>
      <c r="AX428" s="143">
        <v>9</v>
      </c>
      <c r="AY428" s="143">
        <v>7</v>
      </c>
      <c r="AZ428" s="143">
        <v>8</v>
      </c>
      <c r="BA428" s="231">
        <v>6</v>
      </c>
      <c r="BB428" s="12">
        <v>-70</v>
      </c>
      <c r="BC428" s="143">
        <v>51</v>
      </c>
      <c r="BE428" s="11" t="s">
        <v>0</v>
      </c>
      <c r="BF428" s="231">
        <v>9</v>
      </c>
      <c r="BG428" s="143">
        <v>14</v>
      </c>
      <c r="BH428" s="143">
        <v>3</v>
      </c>
      <c r="BI428" s="231">
        <v>1</v>
      </c>
      <c r="BJ428" s="231">
        <v>7</v>
      </c>
      <c r="BK428" s="143">
        <v>1</v>
      </c>
      <c r="BL428" s="231">
        <v>18</v>
      </c>
      <c r="BM428" s="12">
        <v>299</v>
      </c>
      <c r="BN428" s="231">
        <v>17</v>
      </c>
      <c r="BO428" t="s">
        <v>0</v>
      </c>
      <c r="BP428" s="11" t="s">
        <v>0</v>
      </c>
      <c r="BQ428" s="231">
        <v>10</v>
      </c>
      <c r="BR428" s="143">
        <v>12</v>
      </c>
      <c r="BS428" s="143">
        <v>1</v>
      </c>
      <c r="BT428" s="231">
        <v>1</v>
      </c>
      <c r="BU428" s="231">
        <v>8</v>
      </c>
      <c r="BV428" s="231">
        <v>1</v>
      </c>
      <c r="BW428" s="231">
        <v>17</v>
      </c>
      <c r="BX428" s="12">
        <v>-248</v>
      </c>
      <c r="BY428" s="231">
        <v>24</v>
      </c>
      <c r="CA428" s="11" t="s">
        <v>0</v>
      </c>
      <c r="CB428" s="143">
        <v>7</v>
      </c>
      <c r="CC428" s="143">
        <v>40</v>
      </c>
      <c r="CD428" s="143">
        <v>34</v>
      </c>
      <c r="CE428" s="143">
        <v>11</v>
      </c>
      <c r="CF428" s="143">
        <v>18</v>
      </c>
      <c r="CG428" s="143">
        <v>17</v>
      </c>
      <c r="CH428" s="143">
        <v>6</v>
      </c>
      <c r="CI428" s="12">
        <v>-165</v>
      </c>
      <c r="CJ428" s="143">
        <v>133</v>
      </c>
      <c r="CM428" t="s">
        <v>0</v>
      </c>
      <c r="CO428" t="s">
        <v>0</v>
      </c>
    </row>
    <row r="429" spans="1:95" ht="15.75" thickBot="1" x14ac:dyDescent="0.3">
      <c r="B429" s="11"/>
      <c r="C429" s="2"/>
      <c r="D429" s="2"/>
      <c r="E429" s="2"/>
      <c r="F429" s="2"/>
      <c r="G429" s="2"/>
      <c r="H429" s="2"/>
      <c r="I429" s="2"/>
      <c r="J429" s="10"/>
      <c r="K429" s="235"/>
      <c r="M429" s="11"/>
      <c r="N429" s="10"/>
      <c r="O429" s="10"/>
      <c r="P429" s="10"/>
      <c r="Q429" s="10"/>
      <c r="R429" s="10"/>
      <c r="S429" s="10"/>
      <c r="T429" s="10"/>
      <c r="U429" s="10"/>
      <c r="V429" s="9"/>
      <c r="X429" s="11"/>
      <c r="Y429" s="10"/>
      <c r="Z429" s="10"/>
      <c r="AA429" s="10"/>
      <c r="AB429" s="10"/>
      <c r="AC429" s="10"/>
      <c r="AD429" s="10"/>
      <c r="AE429" s="10"/>
      <c r="AF429" s="10"/>
      <c r="AG429" s="9"/>
      <c r="AI429" s="11"/>
      <c r="AJ429" s="10"/>
      <c r="AK429" s="10"/>
      <c r="AL429" s="10"/>
      <c r="AM429" s="10"/>
      <c r="AN429" s="10"/>
      <c r="AO429" s="10"/>
      <c r="AP429" s="10"/>
      <c r="AQ429" s="10"/>
      <c r="AR429" s="9"/>
      <c r="AT429" s="11"/>
      <c r="AU429" s="10"/>
      <c r="AV429" s="10"/>
      <c r="AW429" s="10"/>
      <c r="AX429" s="10"/>
      <c r="AY429" s="10"/>
      <c r="AZ429" s="10"/>
      <c r="BA429" s="10"/>
      <c r="BB429" s="10"/>
      <c r="BC429" s="9"/>
      <c r="BE429" s="11"/>
      <c r="BF429" s="10"/>
      <c r="BG429" s="10"/>
      <c r="BH429" s="10"/>
      <c r="BI429" s="10"/>
      <c r="BJ429" s="10"/>
      <c r="BK429" s="10"/>
      <c r="BL429" s="10"/>
      <c r="BM429" s="10"/>
      <c r="BN429" s="9"/>
      <c r="BP429" s="11"/>
      <c r="BQ429" s="10"/>
      <c r="BR429" s="10"/>
      <c r="BS429" s="10"/>
      <c r="BT429" s="10"/>
      <c r="BU429" s="10"/>
      <c r="BV429" s="10"/>
      <c r="BW429" s="10"/>
      <c r="BX429" s="10"/>
      <c r="BY429" s="9"/>
      <c r="CA429" s="11"/>
      <c r="CB429" s="10"/>
      <c r="CC429" s="10"/>
      <c r="CD429" s="10"/>
      <c r="CE429" s="10"/>
      <c r="CF429" s="10"/>
      <c r="CG429" s="10"/>
      <c r="CH429" s="10"/>
      <c r="CI429" s="10"/>
      <c r="CJ429" s="9"/>
      <c r="CM429" t="s">
        <v>0</v>
      </c>
      <c r="CN429" t="s">
        <v>0</v>
      </c>
      <c r="CP429" t="s">
        <v>0</v>
      </c>
    </row>
    <row r="430" spans="1:95" ht="15.75" thickBot="1" x14ac:dyDescent="0.3">
      <c r="B430" s="11"/>
      <c r="C430" s="27" t="s">
        <v>8</v>
      </c>
      <c r="D430" s="19" t="s">
        <v>7</v>
      </c>
      <c r="E430" s="18" t="s">
        <v>6</v>
      </c>
      <c r="F430" s="199" t="s">
        <v>31</v>
      </c>
      <c r="G430" s="17" t="s">
        <v>5</v>
      </c>
      <c r="H430" s="16" t="s">
        <v>4</v>
      </c>
      <c r="I430" s="14" t="s">
        <v>3</v>
      </c>
      <c r="J430" s="10"/>
      <c r="K430" s="228" t="s">
        <v>151</v>
      </c>
      <c r="M430" s="11"/>
      <c r="N430" s="21" t="s">
        <v>9</v>
      </c>
      <c r="O430" s="19" t="s">
        <v>7</v>
      </c>
      <c r="P430" s="18" t="s">
        <v>6</v>
      </c>
      <c r="Q430" s="199" t="s">
        <v>31</v>
      </c>
      <c r="R430" s="17" t="s">
        <v>5</v>
      </c>
      <c r="S430" s="16" t="s">
        <v>4</v>
      </c>
      <c r="T430" s="14" t="s">
        <v>3</v>
      </c>
      <c r="U430" s="10"/>
      <c r="V430" s="228" t="s">
        <v>151</v>
      </c>
      <c r="X430" s="11"/>
      <c r="Y430" s="21" t="s">
        <v>9</v>
      </c>
      <c r="Z430" s="27" t="s">
        <v>8</v>
      </c>
      <c r="AA430" s="18" t="s">
        <v>6</v>
      </c>
      <c r="AB430" s="199" t="s">
        <v>31</v>
      </c>
      <c r="AC430" s="17" t="s">
        <v>5</v>
      </c>
      <c r="AD430" s="16" t="s">
        <v>4</v>
      </c>
      <c r="AE430" s="14" t="s">
        <v>3</v>
      </c>
      <c r="AF430" s="10"/>
      <c r="AG430" s="228" t="s">
        <v>145</v>
      </c>
      <c r="AI430" s="11"/>
      <c r="AJ430" s="21" t="s">
        <v>9</v>
      </c>
      <c r="AK430" s="27" t="s">
        <v>8</v>
      </c>
      <c r="AL430" s="19" t="s">
        <v>7</v>
      </c>
      <c r="AM430" s="199" t="s">
        <v>31</v>
      </c>
      <c r="AN430" s="17" t="s">
        <v>5</v>
      </c>
      <c r="AO430" s="16" t="s">
        <v>4</v>
      </c>
      <c r="AP430" s="14" t="s">
        <v>3</v>
      </c>
      <c r="AQ430" s="10"/>
      <c r="AR430" s="228" t="s">
        <v>142</v>
      </c>
      <c r="AT430" s="11"/>
      <c r="AU430" s="21" t="s">
        <v>9</v>
      </c>
      <c r="AV430" s="27" t="s">
        <v>8</v>
      </c>
      <c r="AW430" s="19" t="s">
        <v>7</v>
      </c>
      <c r="AX430" s="18" t="s">
        <v>6</v>
      </c>
      <c r="AY430" s="17" t="s">
        <v>5</v>
      </c>
      <c r="AZ430" s="16" t="s">
        <v>4</v>
      </c>
      <c r="BA430" s="14" t="s">
        <v>3</v>
      </c>
      <c r="BB430" s="10"/>
      <c r="BC430" s="228" t="s">
        <v>145</v>
      </c>
      <c r="BE430" s="11"/>
      <c r="BF430" s="21" t="s">
        <v>9</v>
      </c>
      <c r="BG430" s="27" t="s">
        <v>8</v>
      </c>
      <c r="BH430" s="19" t="s">
        <v>7</v>
      </c>
      <c r="BI430" s="18" t="s">
        <v>6</v>
      </c>
      <c r="BJ430" s="199" t="s">
        <v>31</v>
      </c>
      <c r="BK430" s="16" t="s">
        <v>4</v>
      </c>
      <c r="BL430" s="14" t="s">
        <v>3</v>
      </c>
      <c r="BM430" s="10"/>
      <c r="BN430" s="228" t="s">
        <v>142</v>
      </c>
      <c r="BP430" s="11"/>
      <c r="BQ430" s="21" t="s">
        <v>9</v>
      </c>
      <c r="BR430" s="27" t="s">
        <v>8</v>
      </c>
      <c r="BS430" s="19" t="s">
        <v>7</v>
      </c>
      <c r="BT430" s="18" t="s">
        <v>6</v>
      </c>
      <c r="BU430" s="199" t="s">
        <v>31</v>
      </c>
      <c r="BV430" s="17" t="s">
        <v>5</v>
      </c>
      <c r="BW430" s="14" t="s">
        <v>3</v>
      </c>
      <c r="BX430" s="10"/>
      <c r="BY430" s="228" t="s">
        <v>148</v>
      </c>
      <c r="CA430" s="11"/>
      <c r="CB430" s="21" t="s">
        <v>9</v>
      </c>
      <c r="CC430" s="27" t="s">
        <v>8</v>
      </c>
      <c r="CD430" s="19" t="s">
        <v>7</v>
      </c>
      <c r="CE430" s="18" t="s">
        <v>6</v>
      </c>
      <c r="CF430" s="17" t="s">
        <v>5</v>
      </c>
      <c r="CG430" s="16" t="s">
        <v>4</v>
      </c>
      <c r="CH430" s="199" t="s">
        <v>31</v>
      </c>
      <c r="CI430" s="10"/>
      <c r="CJ430" s="228" t="s">
        <v>148</v>
      </c>
      <c r="CM430" t="s">
        <v>0</v>
      </c>
      <c r="CN430" t="s">
        <v>0</v>
      </c>
      <c r="CP430" t="s">
        <v>0</v>
      </c>
    </row>
    <row r="431" spans="1:95" ht="15.75" thickBot="1" x14ac:dyDescent="0.3">
      <c r="B431" s="22" t="s">
        <v>244</v>
      </c>
      <c r="C431" s="146" t="s">
        <v>9</v>
      </c>
      <c r="D431" s="146" t="s">
        <v>9</v>
      </c>
      <c r="E431" s="146" t="s">
        <v>9</v>
      </c>
      <c r="F431" s="146" t="s">
        <v>9</v>
      </c>
      <c r="G431" s="146" t="s">
        <v>9</v>
      </c>
      <c r="H431" s="146" t="s">
        <v>9</v>
      </c>
      <c r="I431" s="146" t="s">
        <v>9</v>
      </c>
      <c r="J431" s="10"/>
      <c r="K431" s="234" t="s">
        <v>9</v>
      </c>
      <c r="M431" s="22" t="s">
        <v>244</v>
      </c>
      <c r="N431" s="145" t="s">
        <v>8</v>
      </c>
      <c r="O431" s="145" t="s">
        <v>8</v>
      </c>
      <c r="P431" s="145" t="s">
        <v>8</v>
      </c>
      <c r="Q431" s="145" t="s">
        <v>8</v>
      </c>
      <c r="R431" s="145" t="s">
        <v>8</v>
      </c>
      <c r="S431" s="145" t="s">
        <v>8</v>
      </c>
      <c r="T431" s="145" t="s">
        <v>8</v>
      </c>
      <c r="U431" s="10"/>
      <c r="V431" s="145" t="s">
        <v>8</v>
      </c>
      <c r="X431" s="22" t="s">
        <v>244</v>
      </c>
      <c r="Y431" s="149" t="s">
        <v>7</v>
      </c>
      <c r="Z431" s="149" t="s">
        <v>7</v>
      </c>
      <c r="AA431" s="149" t="s">
        <v>7</v>
      </c>
      <c r="AB431" s="149" t="s">
        <v>7</v>
      </c>
      <c r="AC431" s="149" t="s">
        <v>7</v>
      </c>
      <c r="AD431" s="149" t="s">
        <v>7</v>
      </c>
      <c r="AE431" s="144" t="s">
        <v>7</v>
      </c>
      <c r="AF431" s="10"/>
      <c r="AG431" s="144" t="s">
        <v>7</v>
      </c>
      <c r="AI431" s="22" t="s">
        <v>244</v>
      </c>
      <c r="AJ431" s="195" t="s">
        <v>6</v>
      </c>
      <c r="AK431" s="195" t="s">
        <v>6</v>
      </c>
      <c r="AL431" s="195" t="s">
        <v>6</v>
      </c>
      <c r="AM431" s="195" t="s">
        <v>6</v>
      </c>
      <c r="AN431" s="195" t="s">
        <v>6</v>
      </c>
      <c r="AO431" s="195" t="s">
        <v>6</v>
      </c>
      <c r="AP431" s="195" t="s">
        <v>6</v>
      </c>
      <c r="AQ431" s="10"/>
      <c r="AR431" s="195" t="s">
        <v>6</v>
      </c>
      <c r="AT431" s="22" t="s">
        <v>244</v>
      </c>
      <c r="AU431" s="197" t="s">
        <v>31</v>
      </c>
      <c r="AV431" s="197" t="s">
        <v>31</v>
      </c>
      <c r="AW431" s="197" t="s">
        <v>31</v>
      </c>
      <c r="AX431" s="197" t="s">
        <v>31</v>
      </c>
      <c r="AY431" s="197" t="s">
        <v>31</v>
      </c>
      <c r="AZ431" s="197" t="s">
        <v>31</v>
      </c>
      <c r="BA431" s="197" t="s">
        <v>31</v>
      </c>
      <c r="BB431" s="10"/>
      <c r="BC431" s="197" t="s">
        <v>31</v>
      </c>
      <c r="BE431" s="22" t="s">
        <v>244</v>
      </c>
      <c r="BF431" s="155" t="s">
        <v>134</v>
      </c>
      <c r="BG431" s="155" t="s">
        <v>134</v>
      </c>
      <c r="BH431" s="155" t="s">
        <v>134</v>
      </c>
      <c r="BI431" s="155" t="s">
        <v>134</v>
      </c>
      <c r="BJ431" s="155" t="s">
        <v>134</v>
      </c>
      <c r="BK431" s="155" t="s">
        <v>134</v>
      </c>
      <c r="BL431" s="155" t="s">
        <v>134</v>
      </c>
      <c r="BM431" s="10"/>
      <c r="BN431" s="155" t="s">
        <v>134</v>
      </c>
      <c r="BP431" s="22" t="s">
        <v>244</v>
      </c>
      <c r="BQ431" s="150" t="s">
        <v>4</v>
      </c>
      <c r="BR431" s="150" t="s">
        <v>4</v>
      </c>
      <c r="BS431" s="150" t="s">
        <v>4</v>
      </c>
      <c r="BT431" s="150" t="s">
        <v>4</v>
      </c>
      <c r="BU431" s="150" t="s">
        <v>4</v>
      </c>
      <c r="BV431" s="150" t="s">
        <v>4</v>
      </c>
      <c r="BW431" s="150" t="s">
        <v>4</v>
      </c>
      <c r="BX431" s="10"/>
      <c r="BY431" s="150" t="s">
        <v>4</v>
      </c>
      <c r="CA431" s="22" t="s">
        <v>244</v>
      </c>
      <c r="CB431" s="177" t="s">
        <v>3</v>
      </c>
      <c r="CC431" s="177" t="s">
        <v>3</v>
      </c>
      <c r="CD431" s="177" t="s">
        <v>3</v>
      </c>
      <c r="CE431" s="177" t="s">
        <v>3</v>
      </c>
      <c r="CF431" s="177" t="s">
        <v>3</v>
      </c>
      <c r="CG431" s="177" t="s">
        <v>3</v>
      </c>
      <c r="CH431" s="177" t="s">
        <v>3</v>
      </c>
      <c r="CI431" s="10"/>
      <c r="CJ431" s="177" t="s">
        <v>3</v>
      </c>
      <c r="CM431" t="s">
        <v>0</v>
      </c>
      <c r="CO431" t="s">
        <v>0</v>
      </c>
    </row>
    <row r="432" spans="1:95" ht="15.75" thickBot="1" x14ac:dyDescent="0.3">
      <c r="B432" s="11" t="s">
        <v>0</v>
      </c>
      <c r="C432" s="143">
        <v>29</v>
      </c>
      <c r="D432" s="143">
        <v>18</v>
      </c>
      <c r="E432" s="143">
        <v>5</v>
      </c>
      <c r="F432" s="143">
        <v>7</v>
      </c>
      <c r="G432" s="143">
        <v>13</v>
      </c>
      <c r="H432" s="143">
        <v>10</v>
      </c>
      <c r="I432" s="143">
        <v>7</v>
      </c>
      <c r="J432" s="12">
        <v>-211</v>
      </c>
      <c r="K432" s="237">
        <v>89</v>
      </c>
      <c r="L432" t="s">
        <v>0</v>
      </c>
      <c r="M432" s="11" t="s">
        <v>0</v>
      </c>
      <c r="N432" s="231">
        <v>29</v>
      </c>
      <c r="O432" s="231">
        <v>11</v>
      </c>
      <c r="P432" s="231">
        <v>23</v>
      </c>
      <c r="Q432" s="231">
        <v>24</v>
      </c>
      <c r="R432" s="231">
        <v>9</v>
      </c>
      <c r="S432" s="231">
        <v>15</v>
      </c>
      <c r="T432" s="231">
        <v>33</v>
      </c>
      <c r="U432" s="12">
        <v>-220</v>
      </c>
      <c r="V432" s="231">
        <v>144</v>
      </c>
      <c r="W432" t="s">
        <v>0</v>
      </c>
      <c r="X432" s="11" t="s">
        <v>0</v>
      </c>
      <c r="Y432" s="231">
        <v>18</v>
      </c>
      <c r="Z432" s="143">
        <v>11</v>
      </c>
      <c r="AA432" s="231">
        <v>12</v>
      </c>
      <c r="AB432" s="231">
        <v>11</v>
      </c>
      <c r="AC432" s="143">
        <v>11</v>
      </c>
      <c r="AD432" s="143">
        <v>4</v>
      </c>
      <c r="AE432" s="231">
        <v>17</v>
      </c>
      <c r="AF432" s="12">
        <v>-57</v>
      </c>
      <c r="AG432" s="231">
        <v>32</v>
      </c>
      <c r="AI432" s="11" t="s">
        <v>0</v>
      </c>
      <c r="AJ432" s="231">
        <v>5</v>
      </c>
      <c r="AK432" s="143">
        <v>23</v>
      </c>
      <c r="AL432" s="143">
        <v>12</v>
      </c>
      <c r="AM432" s="143">
        <v>1</v>
      </c>
      <c r="AN432" s="143">
        <v>10</v>
      </c>
      <c r="AO432" s="143">
        <v>8</v>
      </c>
      <c r="AP432" s="143">
        <v>0</v>
      </c>
      <c r="AQ432" s="12">
        <v>-490</v>
      </c>
      <c r="AR432" s="143">
        <v>49</v>
      </c>
      <c r="AS432" t="s">
        <v>0</v>
      </c>
      <c r="AT432" s="11" t="s">
        <v>0</v>
      </c>
      <c r="AU432" s="231">
        <v>7</v>
      </c>
      <c r="AV432" s="143">
        <v>24</v>
      </c>
      <c r="AW432" s="143">
        <v>11</v>
      </c>
      <c r="AX432" s="231">
        <v>1</v>
      </c>
      <c r="AY432" s="143">
        <v>10</v>
      </c>
      <c r="AZ432" s="143">
        <v>7</v>
      </c>
      <c r="BA432" s="231">
        <v>2</v>
      </c>
      <c r="BB432" s="12">
        <v>66</v>
      </c>
      <c r="BC432" s="143">
        <v>42</v>
      </c>
      <c r="BE432" s="11" t="s">
        <v>0</v>
      </c>
      <c r="BF432" s="231">
        <v>13</v>
      </c>
      <c r="BG432" s="143">
        <v>9</v>
      </c>
      <c r="BH432" s="231">
        <v>11</v>
      </c>
      <c r="BI432" s="231">
        <v>10</v>
      </c>
      <c r="BJ432" s="231">
        <v>10</v>
      </c>
      <c r="BK432" s="231">
        <v>3</v>
      </c>
      <c r="BL432" s="231">
        <v>15</v>
      </c>
      <c r="BM432" s="12">
        <v>157</v>
      </c>
      <c r="BN432" s="231">
        <v>53</v>
      </c>
      <c r="BO432" t="s">
        <v>0</v>
      </c>
      <c r="BP432" s="11" t="s">
        <v>0</v>
      </c>
      <c r="BQ432" s="231">
        <v>10</v>
      </c>
      <c r="BR432" s="143">
        <v>15</v>
      </c>
      <c r="BS432" s="231">
        <v>4</v>
      </c>
      <c r="BT432" s="231">
        <v>8</v>
      </c>
      <c r="BU432" s="231">
        <v>7</v>
      </c>
      <c r="BV432" s="143">
        <v>3</v>
      </c>
      <c r="BW432" s="231">
        <v>11</v>
      </c>
      <c r="BX432" s="12">
        <v>281</v>
      </c>
      <c r="BY432" s="231">
        <v>22</v>
      </c>
      <c r="CA432" s="11" t="s">
        <v>0</v>
      </c>
      <c r="CB432" s="231">
        <v>7</v>
      </c>
      <c r="CC432" s="143">
        <v>33</v>
      </c>
      <c r="CD432" s="143">
        <v>17</v>
      </c>
      <c r="CE432" s="231">
        <v>0</v>
      </c>
      <c r="CF432" s="143">
        <v>15</v>
      </c>
      <c r="CG432" s="143">
        <v>11</v>
      </c>
      <c r="CH432" s="143">
        <v>2</v>
      </c>
      <c r="CI432" s="12">
        <v>474</v>
      </c>
      <c r="CJ432" s="143">
        <v>71</v>
      </c>
      <c r="CK432" t="s">
        <v>0</v>
      </c>
      <c r="CM432" t="s">
        <v>0</v>
      </c>
      <c r="CN432" t="s">
        <v>0</v>
      </c>
      <c r="CO432" t="s">
        <v>0</v>
      </c>
      <c r="CP432" t="s">
        <v>0</v>
      </c>
    </row>
    <row r="433" spans="1:94" ht="15.75" thickBot="1" x14ac:dyDescent="0.3"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M433" s="11"/>
      <c r="N433" s="10"/>
      <c r="O433" s="10"/>
      <c r="P433" s="10"/>
      <c r="Q433" s="10"/>
      <c r="R433" s="10"/>
      <c r="S433" s="10"/>
      <c r="T433" s="10"/>
      <c r="U433" s="10"/>
      <c r="V433" s="9"/>
      <c r="X433" s="11"/>
      <c r="Y433" s="10"/>
      <c r="Z433" s="10"/>
      <c r="AA433" s="10"/>
      <c r="AB433" s="10"/>
      <c r="AC433" s="10"/>
      <c r="AD433" s="10"/>
      <c r="AE433" s="10"/>
      <c r="AF433" s="10"/>
      <c r="AG433" s="9"/>
      <c r="AI433" s="11"/>
      <c r="AJ433" s="10"/>
      <c r="AK433" s="10"/>
      <c r="AL433" s="10"/>
      <c r="AM433" s="10"/>
      <c r="AN433" s="10"/>
      <c r="AO433" s="10"/>
      <c r="AP433" s="10"/>
      <c r="AQ433" s="10"/>
      <c r="AR433" s="9"/>
      <c r="AT433" s="11"/>
      <c r="AU433" s="10"/>
      <c r="AV433" s="10"/>
      <c r="AW433" s="10"/>
      <c r="AX433" s="10"/>
      <c r="AY433" s="10"/>
      <c r="AZ433" s="10"/>
      <c r="BA433" s="10"/>
      <c r="BB433" s="10"/>
      <c r="BC433" s="9"/>
      <c r="BE433" s="11"/>
      <c r="BF433" s="10"/>
      <c r="BG433" s="10"/>
      <c r="BH433" s="10"/>
      <c r="BI433" s="10"/>
      <c r="BJ433" s="10"/>
      <c r="BK433" s="10"/>
      <c r="BL433" s="10"/>
      <c r="BM433" s="10"/>
      <c r="BN433" s="9"/>
      <c r="BP433" s="11"/>
      <c r="BQ433" s="10"/>
      <c r="BR433" s="10"/>
      <c r="BS433" s="10"/>
      <c r="BT433" s="10"/>
      <c r="BU433" s="10"/>
      <c r="BV433" s="10"/>
      <c r="BW433" s="10"/>
      <c r="BX433" s="10"/>
      <c r="BY433" s="9"/>
      <c r="CA433" s="11"/>
      <c r="CB433" s="10"/>
      <c r="CC433" s="10"/>
      <c r="CD433" s="10"/>
      <c r="CE433" s="10"/>
      <c r="CF433" s="10"/>
      <c r="CG433" s="10"/>
      <c r="CH433" s="10"/>
      <c r="CI433" s="10"/>
      <c r="CJ433" s="9"/>
      <c r="CM433" t="s">
        <v>0</v>
      </c>
    </row>
    <row r="434" spans="1:94" ht="15.75" thickBot="1" x14ac:dyDescent="0.3">
      <c r="B434" s="11"/>
      <c r="C434" s="27" t="s">
        <v>8</v>
      </c>
      <c r="D434" s="19" t="s">
        <v>7</v>
      </c>
      <c r="E434" s="18" t="s">
        <v>6</v>
      </c>
      <c r="F434" s="199" t="s">
        <v>31</v>
      </c>
      <c r="G434" s="17" t="s">
        <v>5</v>
      </c>
      <c r="H434" s="16" t="s">
        <v>4</v>
      </c>
      <c r="I434" s="14" t="s">
        <v>3</v>
      </c>
      <c r="J434" s="10"/>
      <c r="K434" s="228" t="s">
        <v>142</v>
      </c>
      <c r="M434" s="11"/>
      <c r="N434" s="21" t="s">
        <v>9</v>
      </c>
      <c r="O434" s="19" t="s">
        <v>7</v>
      </c>
      <c r="P434" s="18" t="s">
        <v>6</v>
      </c>
      <c r="Q434" s="199" t="s">
        <v>31</v>
      </c>
      <c r="R434" s="17" t="s">
        <v>5</v>
      </c>
      <c r="S434" s="16" t="s">
        <v>4</v>
      </c>
      <c r="T434" s="14" t="s">
        <v>3</v>
      </c>
      <c r="U434" s="10"/>
      <c r="V434" s="228" t="s">
        <v>151</v>
      </c>
      <c r="X434" s="11"/>
      <c r="Y434" s="21" t="s">
        <v>9</v>
      </c>
      <c r="Z434" s="27" t="s">
        <v>8</v>
      </c>
      <c r="AA434" s="18" t="s">
        <v>6</v>
      </c>
      <c r="AB434" s="199" t="s">
        <v>31</v>
      </c>
      <c r="AC434" s="17" t="s">
        <v>5</v>
      </c>
      <c r="AD434" s="16" t="s">
        <v>4</v>
      </c>
      <c r="AE434" s="14" t="s">
        <v>3</v>
      </c>
      <c r="AF434" s="10"/>
      <c r="AG434" s="228" t="s">
        <v>145</v>
      </c>
      <c r="AI434" s="11"/>
      <c r="AJ434" s="21" t="s">
        <v>9</v>
      </c>
      <c r="AK434" s="27" t="s">
        <v>8</v>
      </c>
      <c r="AL434" s="19" t="s">
        <v>7</v>
      </c>
      <c r="AM434" s="199" t="s">
        <v>31</v>
      </c>
      <c r="AN434" s="17" t="s">
        <v>5</v>
      </c>
      <c r="AO434" s="16" t="s">
        <v>4</v>
      </c>
      <c r="AP434" s="14" t="s">
        <v>3</v>
      </c>
      <c r="AQ434" s="10"/>
      <c r="AR434" s="228" t="s">
        <v>151</v>
      </c>
      <c r="AT434" s="11"/>
      <c r="AU434" s="21" t="s">
        <v>9</v>
      </c>
      <c r="AV434" s="27" t="s">
        <v>8</v>
      </c>
      <c r="AW434" s="19" t="s">
        <v>7</v>
      </c>
      <c r="AX434" s="18" t="s">
        <v>6</v>
      </c>
      <c r="AY434" s="17" t="s">
        <v>5</v>
      </c>
      <c r="AZ434" s="16" t="s">
        <v>4</v>
      </c>
      <c r="BA434" s="14" t="s">
        <v>3</v>
      </c>
      <c r="BB434" s="10"/>
      <c r="BC434" s="228" t="s">
        <v>145</v>
      </c>
      <c r="BE434" s="11"/>
      <c r="BF434" s="21" t="s">
        <v>9</v>
      </c>
      <c r="BG434" s="27" t="s">
        <v>8</v>
      </c>
      <c r="BH434" s="19" t="s">
        <v>7</v>
      </c>
      <c r="BI434" s="18" t="s">
        <v>6</v>
      </c>
      <c r="BJ434" s="199" t="s">
        <v>31</v>
      </c>
      <c r="BK434" s="16" t="s">
        <v>4</v>
      </c>
      <c r="BL434" s="14" t="s">
        <v>3</v>
      </c>
      <c r="BM434" s="10"/>
      <c r="BN434" s="228" t="s">
        <v>142</v>
      </c>
      <c r="BP434" s="11"/>
      <c r="BQ434" s="21" t="s">
        <v>9</v>
      </c>
      <c r="BR434" s="27" t="s">
        <v>8</v>
      </c>
      <c r="BS434" s="19" t="s">
        <v>7</v>
      </c>
      <c r="BT434" s="18" t="s">
        <v>6</v>
      </c>
      <c r="BU434" s="199" t="s">
        <v>31</v>
      </c>
      <c r="BV434" s="17" t="s">
        <v>5</v>
      </c>
      <c r="BW434" s="14" t="s">
        <v>3</v>
      </c>
      <c r="BX434" s="10"/>
      <c r="BY434" s="228" t="s">
        <v>190</v>
      </c>
      <c r="CA434" s="11"/>
      <c r="CB434" s="21" t="s">
        <v>9</v>
      </c>
      <c r="CC434" s="27" t="s">
        <v>8</v>
      </c>
      <c r="CD434" s="19" t="s">
        <v>7</v>
      </c>
      <c r="CE434" s="18" t="s">
        <v>6</v>
      </c>
      <c r="CF434" s="17" t="s">
        <v>5</v>
      </c>
      <c r="CG434" s="16" t="s">
        <v>4</v>
      </c>
      <c r="CH434" s="199" t="s">
        <v>31</v>
      </c>
      <c r="CI434" s="10"/>
      <c r="CJ434" s="228" t="s">
        <v>148</v>
      </c>
      <c r="CM434" t="s">
        <v>0</v>
      </c>
    </row>
    <row r="435" spans="1:94" ht="15.75" thickBot="1" x14ac:dyDescent="0.3">
      <c r="B435" s="22" t="s">
        <v>245</v>
      </c>
      <c r="C435" s="146" t="s">
        <v>9</v>
      </c>
      <c r="D435" s="146" t="s">
        <v>9</v>
      </c>
      <c r="E435" s="146" t="s">
        <v>9</v>
      </c>
      <c r="F435" s="146" t="s">
        <v>9</v>
      </c>
      <c r="G435" s="146" t="s">
        <v>9</v>
      </c>
      <c r="H435" s="146" t="s">
        <v>9</v>
      </c>
      <c r="I435" s="146" t="s">
        <v>9</v>
      </c>
      <c r="J435" s="10"/>
      <c r="K435" s="234" t="s">
        <v>9</v>
      </c>
      <c r="M435" s="22" t="s">
        <v>245</v>
      </c>
      <c r="N435" s="145" t="s">
        <v>8</v>
      </c>
      <c r="O435" s="145" t="s">
        <v>8</v>
      </c>
      <c r="P435" s="145" t="s">
        <v>8</v>
      </c>
      <c r="Q435" s="145" t="s">
        <v>8</v>
      </c>
      <c r="R435" s="145" t="s">
        <v>8</v>
      </c>
      <c r="S435" s="145" t="s">
        <v>8</v>
      </c>
      <c r="T435" s="145" t="s">
        <v>8</v>
      </c>
      <c r="U435" s="10"/>
      <c r="V435" s="145" t="s">
        <v>8</v>
      </c>
      <c r="X435" s="22" t="s">
        <v>245</v>
      </c>
      <c r="Y435" s="149" t="s">
        <v>7</v>
      </c>
      <c r="Z435" s="149" t="s">
        <v>7</v>
      </c>
      <c r="AA435" s="149" t="s">
        <v>7</v>
      </c>
      <c r="AB435" s="149" t="s">
        <v>7</v>
      </c>
      <c r="AC435" s="149" t="s">
        <v>7</v>
      </c>
      <c r="AD435" s="149" t="s">
        <v>7</v>
      </c>
      <c r="AE435" s="144" t="s">
        <v>7</v>
      </c>
      <c r="AF435" s="10"/>
      <c r="AG435" s="144" t="s">
        <v>7</v>
      </c>
      <c r="AI435" s="22" t="s">
        <v>245</v>
      </c>
      <c r="AJ435" s="195" t="s">
        <v>6</v>
      </c>
      <c r="AK435" s="195" t="s">
        <v>6</v>
      </c>
      <c r="AL435" s="195" t="s">
        <v>6</v>
      </c>
      <c r="AM435" s="195" t="s">
        <v>6</v>
      </c>
      <c r="AN435" s="195" t="s">
        <v>6</v>
      </c>
      <c r="AO435" s="195" t="s">
        <v>6</v>
      </c>
      <c r="AP435" s="195" t="s">
        <v>6</v>
      </c>
      <c r="AQ435" s="10"/>
      <c r="AR435" s="195" t="s">
        <v>6</v>
      </c>
      <c r="AT435" s="22" t="s">
        <v>245</v>
      </c>
      <c r="AU435" s="197" t="s">
        <v>31</v>
      </c>
      <c r="AV435" s="197" t="s">
        <v>31</v>
      </c>
      <c r="AW435" s="197" t="s">
        <v>31</v>
      </c>
      <c r="AX435" s="197" t="s">
        <v>31</v>
      </c>
      <c r="AY435" s="197" t="s">
        <v>31</v>
      </c>
      <c r="AZ435" s="197" t="s">
        <v>31</v>
      </c>
      <c r="BA435" s="197" t="s">
        <v>31</v>
      </c>
      <c r="BB435" s="10"/>
      <c r="BC435" s="197" t="s">
        <v>31</v>
      </c>
      <c r="BE435" s="22" t="s">
        <v>245</v>
      </c>
      <c r="BF435" s="155" t="s">
        <v>134</v>
      </c>
      <c r="BG435" s="155" t="s">
        <v>134</v>
      </c>
      <c r="BH435" s="155" t="s">
        <v>134</v>
      </c>
      <c r="BI435" s="155" t="s">
        <v>134</v>
      </c>
      <c r="BJ435" s="155" t="s">
        <v>134</v>
      </c>
      <c r="BK435" s="155" t="s">
        <v>134</v>
      </c>
      <c r="BL435" s="155" t="s">
        <v>134</v>
      </c>
      <c r="BM435" s="10"/>
      <c r="BN435" s="155" t="s">
        <v>134</v>
      </c>
      <c r="BP435" s="22" t="s">
        <v>245</v>
      </c>
      <c r="BQ435" s="150" t="s">
        <v>4</v>
      </c>
      <c r="BR435" s="150" t="s">
        <v>4</v>
      </c>
      <c r="BS435" s="150" t="s">
        <v>4</v>
      </c>
      <c r="BT435" s="150" t="s">
        <v>4</v>
      </c>
      <c r="BU435" s="150" t="s">
        <v>4</v>
      </c>
      <c r="BV435" s="150" t="s">
        <v>4</v>
      </c>
      <c r="BW435" s="150" t="s">
        <v>4</v>
      </c>
      <c r="BX435" s="10"/>
      <c r="BY435" s="150" t="s">
        <v>4</v>
      </c>
      <c r="CA435" s="22" t="s">
        <v>245</v>
      </c>
      <c r="CB435" s="177" t="s">
        <v>3</v>
      </c>
      <c r="CC435" s="177" t="s">
        <v>3</v>
      </c>
      <c r="CD435" s="177" t="s">
        <v>3</v>
      </c>
      <c r="CE435" s="177" t="s">
        <v>3</v>
      </c>
      <c r="CF435" s="177" t="s">
        <v>3</v>
      </c>
      <c r="CG435" s="177" t="s">
        <v>3</v>
      </c>
      <c r="CH435" s="177" t="s">
        <v>3</v>
      </c>
      <c r="CI435" s="10"/>
      <c r="CJ435" s="177" t="s">
        <v>3</v>
      </c>
      <c r="CM435" t="s">
        <v>0</v>
      </c>
      <c r="CO435" t="s">
        <v>0</v>
      </c>
    </row>
    <row r="436" spans="1:94" ht="15.75" thickBot="1" x14ac:dyDescent="0.3">
      <c r="B436" s="11" t="s">
        <v>0</v>
      </c>
      <c r="C436" s="143">
        <v>26</v>
      </c>
      <c r="D436" s="143">
        <v>12</v>
      </c>
      <c r="E436" s="231">
        <v>2</v>
      </c>
      <c r="F436" s="143">
        <v>3</v>
      </c>
      <c r="G436" s="143">
        <v>11</v>
      </c>
      <c r="H436" s="143">
        <v>6</v>
      </c>
      <c r="I436" s="143">
        <v>4</v>
      </c>
      <c r="J436" s="12">
        <v>246</v>
      </c>
      <c r="K436" s="237">
        <v>60</v>
      </c>
      <c r="L436" t="s">
        <v>0</v>
      </c>
      <c r="M436" s="11" t="s">
        <v>0</v>
      </c>
      <c r="N436" s="231">
        <v>26</v>
      </c>
      <c r="O436" s="231">
        <v>13</v>
      </c>
      <c r="P436" s="231">
        <v>26</v>
      </c>
      <c r="Q436" s="231">
        <v>24</v>
      </c>
      <c r="R436" s="231">
        <v>12</v>
      </c>
      <c r="S436" s="231">
        <v>22</v>
      </c>
      <c r="T436" s="231">
        <v>31</v>
      </c>
      <c r="U436" s="12">
        <v>104</v>
      </c>
      <c r="V436" s="231">
        <v>154</v>
      </c>
      <c r="W436" t="s">
        <v>0</v>
      </c>
      <c r="X436" s="11" t="s">
        <v>0</v>
      </c>
      <c r="Y436" s="231">
        <v>12</v>
      </c>
      <c r="Z436" s="143">
        <v>13</v>
      </c>
      <c r="AA436" s="231">
        <v>13</v>
      </c>
      <c r="AB436" s="231">
        <v>8</v>
      </c>
      <c r="AC436" s="143">
        <v>10</v>
      </c>
      <c r="AD436" s="143">
        <v>1</v>
      </c>
      <c r="AE436" s="231">
        <v>11</v>
      </c>
      <c r="AF436" s="12">
        <v>89</v>
      </c>
      <c r="AG436" s="231">
        <v>20</v>
      </c>
      <c r="AI436" s="11" t="s">
        <v>0</v>
      </c>
      <c r="AJ436" s="143">
        <v>2</v>
      </c>
      <c r="AK436" s="143">
        <v>26</v>
      </c>
      <c r="AL436" s="143">
        <v>13</v>
      </c>
      <c r="AM436" s="143">
        <v>5</v>
      </c>
      <c r="AN436" s="143">
        <v>11</v>
      </c>
      <c r="AO436" s="143">
        <v>7</v>
      </c>
      <c r="AP436" s="143">
        <v>3</v>
      </c>
      <c r="AQ436" s="12">
        <v>110</v>
      </c>
      <c r="AR436" s="143">
        <v>67</v>
      </c>
      <c r="AS436" t="s">
        <v>0</v>
      </c>
      <c r="AT436" s="11" t="s">
        <v>0</v>
      </c>
      <c r="AU436" s="231">
        <v>3</v>
      </c>
      <c r="AV436" s="143">
        <v>24</v>
      </c>
      <c r="AW436" s="143">
        <v>8</v>
      </c>
      <c r="AX436" s="231">
        <v>5</v>
      </c>
      <c r="AY436" s="143">
        <v>9</v>
      </c>
      <c r="AZ436" s="143">
        <v>4</v>
      </c>
      <c r="BA436" s="231">
        <v>1</v>
      </c>
      <c r="BB436" s="12">
        <v>-24</v>
      </c>
      <c r="BC436" s="143">
        <v>36</v>
      </c>
      <c r="BE436" s="11" t="s">
        <v>0</v>
      </c>
      <c r="BF436" s="231">
        <v>11</v>
      </c>
      <c r="BG436" s="143">
        <v>12</v>
      </c>
      <c r="BH436" s="231">
        <v>10</v>
      </c>
      <c r="BI436" s="231">
        <v>11</v>
      </c>
      <c r="BJ436" s="231">
        <v>9</v>
      </c>
      <c r="BK436" s="231">
        <v>6</v>
      </c>
      <c r="BL436" s="231">
        <v>12</v>
      </c>
      <c r="BM436" s="12">
        <v>-167</v>
      </c>
      <c r="BN436" s="231">
        <v>47</v>
      </c>
      <c r="BO436" t="s">
        <v>0</v>
      </c>
      <c r="BP436" s="11" t="s">
        <v>0</v>
      </c>
      <c r="BQ436" s="231">
        <v>6</v>
      </c>
      <c r="BR436" s="143">
        <v>22</v>
      </c>
      <c r="BS436" s="231">
        <v>1</v>
      </c>
      <c r="BT436" s="231">
        <v>7</v>
      </c>
      <c r="BU436" s="231">
        <v>4</v>
      </c>
      <c r="BV436" s="143">
        <v>6</v>
      </c>
      <c r="BW436" s="231">
        <v>6</v>
      </c>
      <c r="BX436" s="12">
        <v>-192</v>
      </c>
      <c r="BY436" s="143">
        <v>-4</v>
      </c>
      <c r="CA436" s="11" t="s">
        <v>0</v>
      </c>
      <c r="CB436" s="231">
        <v>4</v>
      </c>
      <c r="CC436" s="143">
        <v>31</v>
      </c>
      <c r="CD436" s="143">
        <v>11</v>
      </c>
      <c r="CE436" s="231">
        <v>3</v>
      </c>
      <c r="CF436" s="143">
        <v>12</v>
      </c>
      <c r="CG436" s="143">
        <v>6</v>
      </c>
      <c r="CH436" s="143">
        <v>1</v>
      </c>
      <c r="CI436" s="12">
        <v>-166</v>
      </c>
      <c r="CJ436" s="143">
        <v>54</v>
      </c>
      <c r="CM436" t="s">
        <v>0</v>
      </c>
      <c r="CN436" t="s">
        <v>0</v>
      </c>
      <c r="CP436" t="s">
        <v>0</v>
      </c>
    </row>
    <row r="437" spans="1:94" ht="15.75" thickBot="1" x14ac:dyDescent="0.3"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M437" s="11"/>
      <c r="N437" s="10"/>
      <c r="O437" s="10"/>
      <c r="P437" s="10"/>
      <c r="Q437" s="10"/>
      <c r="R437" s="10"/>
      <c r="S437" s="10"/>
      <c r="T437" s="10"/>
      <c r="U437" s="10"/>
      <c r="V437" s="9"/>
      <c r="X437" s="11"/>
      <c r="Y437" s="10"/>
      <c r="Z437" s="10"/>
      <c r="AA437" s="10"/>
      <c r="AB437" s="10"/>
      <c r="AC437" s="10"/>
      <c r="AD437" s="10"/>
      <c r="AE437" s="10"/>
      <c r="AF437" s="10"/>
      <c r="AG437" s="9"/>
      <c r="AI437" s="11"/>
      <c r="AJ437" s="10"/>
      <c r="AK437" s="10"/>
      <c r="AL437" s="10"/>
      <c r="AM437" s="10"/>
      <c r="AN437" s="10"/>
      <c r="AO437" s="10"/>
      <c r="AP437" s="10"/>
      <c r="AQ437" s="10"/>
      <c r="AR437" s="9"/>
      <c r="AT437" s="11"/>
      <c r="AU437" s="10"/>
      <c r="AV437" s="10"/>
      <c r="AW437" s="10"/>
      <c r="AX437" s="10"/>
      <c r="AY437" s="10"/>
      <c r="AZ437" s="10"/>
      <c r="BA437" s="10"/>
      <c r="BB437" s="10"/>
      <c r="BC437" s="9"/>
      <c r="BE437" s="11"/>
      <c r="BF437" s="10"/>
      <c r="BG437" s="10"/>
      <c r="BH437" s="10"/>
      <c r="BI437" s="10"/>
      <c r="BJ437" s="10"/>
      <c r="BK437" s="10"/>
      <c r="BL437" s="10"/>
      <c r="BM437" s="10"/>
      <c r="BN437" s="9"/>
      <c r="BP437" s="11"/>
      <c r="BQ437" s="10"/>
      <c r="BR437" s="10"/>
      <c r="BS437" s="10"/>
      <c r="BT437" s="10"/>
      <c r="BU437" s="10"/>
      <c r="BV437" s="10"/>
      <c r="BW437" s="10"/>
      <c r="BX437" s="10"/>
      <c r="BY437" s="9"/>
      <c r="CA437" s="11"/>
      <c r="CB437" s="10"/>
      <c r="CC437" s="10"/>
      <c r="CD437" s="10"/>
      <c r="CE437" s="10"/>
      <c r="CF437" s="10"/>
      <c r="CG437" s="10"/>
      <c r="CH437" s="10"/>
      <c r="CI437" s="10"/>
      <c r="CJ437" s="9"/>
      <c r="CM437" t="s">
        <v>0</v>
      </c>
    </row>
    <row r="438" spans="1:94" ht="15.75" thickBot="1" x14ac:dyDescent="0.3">
      <c r="B438" s="11"/>
      <c r="C438" s="27" t="s">
        <v>8</v>
      </c>
      <c r="D438" s="19" t="s">
        <v>7</v>
      </c>
      <c r="E438" s="18" t="s">
        <v>6</v>
      </c>
      <c r="F438" s="199" t="s">
        <v>31</v>
      </c>
      <c r="G438" s="17" t="s">
        <v>5</v>
      </c>
      <c r="H438" s="16" t="s">
        <v>4</v>
      </c>
      <c r="I438" s="14" t="s">
        <v>3</v>
      </c>
      <c r="J438" s="10"/>
      <c r="K438" s="228" t="s">
        <v>151</v>
      </c>
      <c r="M438" s="11"/>
      <c r="N438" s="21" t="s">
        <v>9</v>
      </c>
      <c r="O438" s="19" t="s">
        <v>7</v>
      </c>
      <c r="P438" s="18" t="s">
        <v>6</v>
      </c>
      <c r="Q438" s="199" t="s">
        <v>31</v>
      </c>
      <c r="R438" s="17" t="s">
        <v>5</v>
      </c>
      <c r="S438" s="16" t="s">
        <v>4</v>
      </c>
      <c r="T438" s="14" t="s">
        <v>3</v>
      </c>
      <c r="U438" s="10"/>
      <c r="V438" s="228" t="s">
        <v>151</v>
      </c>
      <c r="X438" s="11"/>
      <c r="Y438" s="21" t="s">
        <v>9</v>
      </c>
      <c r="Z438" s="27" t="s">
        <v>8</v>
      </c>
      <c r="AA438" s="18" t="s">
        <v>6</v>
      </c>
      <c r="AB438" s="199" t="s">
        <v>31</v>
      </c>
      <c r="AC438" s="17" t="s">
        <v>5</v>
      </c>
      <c r="AD438" s="16" t="s">
        <v>4</v>
      </c>
      <c r="AE438" s="14" t="s">
        <v>3</v>
      </c>
      <c r="AF438" s="10"/>
      <c r="AG438" s="228" t="s">
        <v>144</v>
      </c>
      <c r="AI438" s="11"/>
      <c r="AJ438" s="21" t="s">
        <v>9</v>
      </c>
      <c r="AK438" s="27" t="s">
        <v>8</v>
      </c>
      <c r="AL438" s="19" t="s">
        <v>7</v>
      </c>
      <c r="AM438" s="199" t="s">
        <v>31</v>
      </c>
      <c r="AN438" s="17" t="s">
        <v>5</v>
      </c>
      <c r="AO438" s="16" t="s">
        <v>4</v>
      </c>
      <c r="AP438" s="14" t="s">
        <v>3</v>
      </c>
      <c r="AQ438" s="10"/>
      <c r="AR438" s="228" t="s">
        <v>145</v>
      </c>
      <c r="AT438" s="11"/>
      <c r="AU438" s="21" t="s">
        <v>9</v>
      </c>
      <c r="AV438" s="27" t="s">
        <v>8</v>
      </c>
      <c r="AW438" s="19" t="s">
        <v>7</v>
      </c>
      <c r="AX438" s="18" t="s">
        <v>6</v>
      </c>
      <c r="AY438" s="17" t="s">
        <v>5</v>
      </c>
      <c r="AZ438" s="16" t="s">
        <v>4</v>
      </c>
      <c r="BA438" s="14" t="s">
        <v>3</v>
      </c>
      <c r="BB438" s="10"/>
      <c r="BC438" s="228" t="s">
        <v>148</v>
      </c>
      <c r="BE438" s="11"/>
      <c r="BF438" s="21" t="s">
        <v>9</v>
      </c>
      <c r="BG438" s="27" t="s">
        <v>8</v>
      </c>
      <c r="BH438" s="19" t="s">
        <v>7</v>
      </c>
      <c r="BI438" s="18" t="s">
        <v>6</v>
      </c>
      <c r="BJ438" s="199" t="s">
        <v>31</v>
      </c>
      <c r="BK438" s="16" t="s">
        <v>4</v>
      </c>
      <c r="BL438" s="14" t="s">
        <v>3</v>
      </c>
      <c r="BM438" s="10"/>
      <c r="BN438" s="228" t="s">
        <v>142</v>
      </c>
      <c r="BP438" s="11"/>
      <c r="BQ438" s="21" t="s">
        <v>9</v>
      </c>
      <c r="BR438" s="27" t="s">
        <v>8</v>
      </c>
      <c r="BS438" s="19" t="s">
        <v>7</v>
      </c>
      <c r="BT438" s="18" t="s">
        <v>6</v>
      </c>
      <c r="BU438" s="199" t="s">
        <v>31</v>
      </c>
      <c r="BV438" s="17" t="s">
        <v>5</v>
      </c>
      <c r="BW438" s="14" t="s">
        <v>3</v>
      </c>
      <c r="BX438" s="10"/>
      <c r="BY438" s="228" t="s">
        <v>198</v>
      </c>
      <c r="CA438" s="11"/>
      <c r="CB438" s="21" t="s">
        <v>9</v>
      </c>
      <c r="CC438" s="27" t="s">
        <v>8</v>
      </c>
      <c r="CD438" s="19" t="s">
        <v>7</v>
      </c>
      <c r="CE438" s="18" t="s">
        <v>6</v>
      </c>
      <c r="CF438" s="17" t="s">
        <v>5</v>
      </c>
      <c r="CG438" s="16" t="s">
        <v>4</v>
      </c>
      <c r="CH438" s="199" t="s">
        <v>31</v>
      </c>
      <c r="CI438" s="10"/>
      <c r="CJ438" s="228" t="s">
        <v>142</v>
      </c>
      <c r="CM438" t="s">
        <v>0</v>
      </c>
    </row>
    <row r="439" spans="1:94" ht="15.75" thickBot="1" x14ac:dyDescent="0.3">
      <c r="B439" s="22" t="s">
        <v>246</v>
      </c>
      <c r="C439" s="146" t="s">
        <v>9</v>
      </c>
      <c r="D439" s="146" t="s">
        <v>9</v>
      </c>
      <c r="E439" s="146" t="s">
        <v>9</v>
      </c>
      <c r="F439" s="146" t="s">
        <v>9</v>
      </c>
      <c r="G439" s="146" t="s">
        <v>9</v>
      </c>
      <c r="H439" s="146" t="s">
        <v>9</v>
      </c>
      <c r="I439" s="146" t="s">
        <v>9</v>
      </c>
      <c r="J439" s="10"/>
      <c r="K439" s="234" t="s">
        <v>9</v>
      </c>
      <c r="M439" s="22" t="s">
        <v>246</v>
      </c>
      <c r="N439" s="145" t="s">
        <v>8</v>
      </c>
      <c r="O439" s="145" t="s">
        <v>8</v>
      </c>
      <c r="P439" s="145" t="s">
        <v>8</v>
      </c>
      <c r="Q439" s="145" t="s">
        <v>8</v>
      </c>
      <c r="R439" s="145" t="s">
        <v>8</v>
      </c>
      <c r="S439" s="145" t="s">
        <v>8</v>
      </c>
      <c r="T439" s="145" t="s">
        <v>8</v>
      </c>
      <c r="U439" s="10"/>
      <c r="V439" s="145" t="s">
        <v>8</v>
      </c>
      <c r="X439" s="22" t="s">
        <v>246</v>
      </c>
      <c r="Y439" s="149" t="s">
        <v>7</v>
      </c>
      <c r="Z439" s="149" t="s">
        <v>7</v>
      </c>
      <c r="AA439" s="149" t="s">
        <v>7</v>
      </c>
      <c r="AB439" s="149" t="s">
        <v>7</v>
      </c>
      <c r="AC439" s="149" t="s">
        <v>7</v>
      </c>
      <c r="AD439" s="149" t="s">
        <v>7</v>
      </c>
      <c r="AE439" s="144" t="s">
        <v>7</v>
      </c>
      <c r="AF439" s="10"/>
      <c r="AG439" s="144" t="s">
        <v>7</v>
      </c>
      <c r="AI439" s="22" t="s">
        <v>246</v>
      </c>
      <c r="AJ439" s="195" t="s">
        <v>6</v>
      </c>
      <c r="AK439" s="195" t="s">
        <v>6</v>
      </c>
      <c r="AL439" s="195" t="s">
        <v>6</v>
      </c>
      <c r="AM439" s="195" t="s">
        <v>6</v>
      </c>
      <c r="AN439" s="195" t="s">
        <v>6</v>
      </c>
      <c r="AO439" s="195" t="s">
        <v>6</v>
      </c>
      <c r="AP439" s="195" t="s">
        <v>6</v>
      </c>
      <c r="AQ439" s="10"/>
      <c r="AR439" s="195" t="s">
        <v>6</v>
      </c>
      <c r="AT439" s="22" t="s">
        <v>246</v>
      </c>
      <c r="AU439" s="197" t="s">
        <v>31</v>
      </c>
      <c r="AV439" s="197" t="s">
        <v>31</v>
      </c>
      <c r="AW439" s="197" t="s">
        <v>31</v>
      </c>
      <c r="AX439" s="197" t="s">
        <v>31</v>
      </c>
      <c r="AY439" s="197" t="s">
        <v>31</v>
      </c>
      <c r="AZ439" s="197" t="s">
        <v>31</v>
      </c>
      <c r="BA439" s="197" t="s">
        <v>31</v>
      </c>
      <c r="BB439" s="10"/>
      <c r="BC439" s="197" t="s">
        <v>31</v>
      </c>
      <c r="BE439" s="22" t="s">
        <v>246</v>
      </c>
      <c r="BF439" s="155" t="s">
        <v>134</v>
      </c>
      <c r="BG439" s="155" t="s">
        <v>134</v>
      </c>
      <c r="BH439" s="155" t="s">
        <v>134</v>
      </c>
      <c r="BI439" s="155" t="s">
        <v>134</v>
      </c>
      <c r="BJ439" s="155" t="s">
        <v>134</v>
      </c>
      <c r="BK439" s="155" t="s">
        <v>134</v>
      </c>
      <c r="BL439" s="155" t="s">
        <v>134</v>
      </c>
      <c r="BM439" s="10"/>
      <c r="BN439" s="155" t="s">
        <v>134</v>
      </c>
      <c r="BP439" s="22" t="s">
        <v>246</v>
      </c>
      <c r="BQ439" s="150" t="s">
        <v>4</v>
      </c>
      <c r="BR439" s="150" t="s">
        <v>4</v>
      </c>
      <c r="BS439" s="150" t="s">
        <v>4</v>
      </c>
      <c r="BT439" s="150" t="s">
        <v>4</v>
      </c>
      <c r="BU439" s="150" t="s">
        <v>4</v>
      </c>
      <c r="BV439" s="150" t="s">
        <v>4</v>
      </c>
      <c r="BW439" s="150" t="s">
        <v>4</v>
      </c>
      <c r="BX439" s="10"/>
      <c r="BY439" s="150" t="s">
        <v>4</v>
      </c>
      <c r="CA439" s="22" t="s">
        <v>246</v>
      </c>
      <c r="CB439" s="177" t="s">
        <v>3</v>
      </c>
      <c r="CC439" s="177" t="s">
        <v>3</v>
      </c>
      <c r="CD439" s="177" t="s">
        <v>3</v>
      </c>
      <c r="CE439" s="177" t="s">
        <v>3</v>
      </c>
      <c r="CF439" s="177" t="s">
        <v>3</v>
      </c>
      <c r="CG439" s="177" t="s">
        <v>3</v>
      </c>
      <c r="CH439" s="177" t="s">
        <v>3</v>
      </c>
      <c r="CI439" s="10"/>
      <c r="CJ439" s="177" t="s">
        <v>3</v>
      </c>
      <c r="CM439" t="s">
        <v>0</v>
      </c>
    </row>
    <row r="440" spans="1:94" ht="15.75" thickBot="1" x14ac:dyDescent="0.3">
      <c r="B440" s="8" t="s">
        <v>0</v>
      </c>
      <c r="C440" s="143">
        <v>29</v>
      </c>
      <c r="D440" s="143">
        <v>10</v>
      </c>
      <c r="E440" s="143">
        <v>5</v>
      </c>
      <c r="F440" s="143">
        <v>5</v>
      </c>
      <c r="G440" s="143">
        <v>12</v>
      </c>
      <c r="H440" s="143">
        <v>6</v>
      </c>
      <c r="I440" s="143">
        <v>2</v>
      </c>
      <c r="J440" s="12">
        <v>-188</v>
      </c>
      <c r="K440" s="237">
        <v>69</v>
      </c>
      <c r="L440" t="s">
        <v>0</v>
      </c>
      <c r="M440" s="11" t="s">
        <v>0</v>
      </c>
      <c r="N440" s="231">
        <v>29</v>
      </c>
      <c r="O440" s="231">
        <v>16</v>
      </c>
      <c r="P440" s="231">
        <v>21</v>
      </c>
      <c r="Q440" s="231">
        <v>26</v>
      </c>
      <c r="R440" s="231">
        <v>15</v>
      </c>
      <c r="S440" s="231">
        <v>27</v>
      </c>
      <c r="T440" s="231">
        <v>37</v>
      </c>
      <c r="U440" s="12">
        <v>98</v>
      </c>
      <c r="V440" s="231">
        <v>171</v>
      </c>
      <c r="W440" t="s">
        <v>0</v>
      </c>
      <c r="X440" s="11" t="s">
        <v>0</v>
      </c>
      <c r="Y440" s="231">
        <v>10</v>
      </c>
      <c r="Z440" s="143">
        <v>16</v>
      </c>
      <c r="AA440" s="231">
        <v>3</v>
      </c>
      <c r="AB440" s="231">
        <v>4</v>
      </c>
      <c r="AC440" s="143">
        <v>15</v>
      </c>
      <c r="AD440" s="143">
        <v>3</v>
      </c>
      <c r="AE440" s="231">
        <v>11</v>
      </c>
      <c r="AF440" s="12">
        <v>-131</v>
      </c>
      <c r="AG440" s="143">
        <v>6</v>
      </c>
      <c r="AI440" s="11" t="s">
        <v>0</v>
      </c>
      <c r="AJ440" s="231">
        <v>5</v>
      </c>
      <c r="AK440" s="143">
        <v>21</v>
      </c>
      <c r="AL440" s="143">
        <v>3</v>
      </c>
      <c r="AM440" s="231">
        <v>1</v>
      </c>
      <c r="AN440" s="143">
        <v>7</v>
      </c>
      <c r="AO440" s="143">
        <v>2</v>
      </c>
      <c r="AP440" s="231">
        <v>3</v>
      </c>
      <c r="AQ440" s="12">
        <v>313</v>
      </c>
      <c r="AR440" s="143">
        <v>24</v>
      </c>
      <c r="AS440" t="s">
        <v>0</v>
      </c>
      <c r="AT440" s="11" t="s">
        <v>0</v>
      </c>
      <c r="AU440" s="231">
        <v>5</v>
      </c>
      <c r="AV440" s="143">
        <v>26</v>
      </c>
      <c r="AW440" s="143">
        <v>4</v>
      </c>
      <c r="AX440" s="143">
        <v>1</v>
      </c>
      <c r="AY440" s="143">
        <v>8</v>
      </c>
      <c r="AZ440" s="143">
        <v>3</v>
      </c>
      <c r="BA440" s="231">
        <v>2</v>
      </c>
      <c r="BB440" s="12">
        <v>-1</v>
      </c>
      <c r="BC440" s="143">
        <v>35</v>
      </c>
      <c r="BE440" s="11" t="s">
        <v>0</v>
      </c>
      <c r="BF440" s="231">
        <v>12</v>
      </c>
      <c r="BG440" s="143">
        <v>15</v>
      </c>
      <c r="BH440" s="231">
        <v>15</v>
      </c>
      <c r="BI440" s="231">
        <v>7</v>
      </c>
      <c r="BJ440" s="231">
        <v>8</v>
      </c>
      <c r="BK440" s="231">
        <v>8</v>
      </c>
      <c r="BL440" s="231">
        <v>14</v>
      </c>
      <c r="BM440" s="12">
        <v>81</v>
      </c>
      <c r="BN440" s="231">
        <v>49</v>
      </c>
      <c r="BO440" t="s">
        <v>0</v>
      </c>
      <c r="BP440" s="11" t="s">
        <v>0</v>
      </c>
      <c r="BQ440" s="231">
        <v>6</v>
      </c>
      <c r="BR440" s="143">
        <v>27</v>
      </c>
      <c r="BS440" s="231">
        <v>3</v>
      </c>
      <c r="BT440" s="231">
        <v>2</v>
      </c>
      <c r="BU440" s="231">
        <v>3</v>
      </c>
      <c r="BV440" s="143">
        <v>8</v>
      </c>
      <c r="BW440" s="231">
        <v>7</v>
      </c>
      <c r="BX440" s="12">
        <v>69</v>
      </c>
      <c r="BY440" s="143">
        <v>14</v>
      </c>
      <c r="CA440" s="11" t="s">
        <v>0</v>
      </c>
      <c r="CB440" s="231">
        <v>2</v>
      </c>
      <c r="CC440" s="143">
        <v>37</v>
      </c>
      <c r="CD440" s="143">
        <v>11</v>
      </c>
      <c r="CE440" s="143">
        <v>3</v>
      </c>
      <c r="CF440" s="143">
        <v>14</v>
      </c>
      <c r="CG440" s="143">
        <v>7</v>
      </c>
      <c r="CH440" s="143">
        <v>2</v>
      </c>
      <c r="CI440" s="12">
        <v>-241</v>
      </c>
      <c r="CJ440" s="143">
        <v>72</v>
      </c>
      <c r="CM440" t="s">
        <v>0</v>
      </c>
    </row>
    <row r="441" spans="1:94" ht="15.75" thickBot="1" x14ac:dyDescent="0.3">
      <c r="A441" s="10"/>
      <c r="B441" s="25" t="s">
        <v>0</v>
      </c>
      <c r="CM441" t="s">
        <v>0</v>
      </c>
    </row>
    <row r="442" spans="1:94" ht="15.75" thickBot="1" x14ac:dyDescent="0.3">
      <c r="C442" t="s">
        <v>0</v>
      </c>
      <c r="D442" t="s">
        <v>0</v>
      </c>
      <c r="E442" t="s">
        <v>0</v>
      </c>
      <c r="F442" t="s">
        <v>0</v>
      </c>
      <c r="G442" s="21" t="s">
        <v>9</v>
      </c>
      <c r="J442" t="s">
        <v>0</v>
      </c>
      <c r="O442" t="s">
        <v>0</v>
      </c>
      <c r="P442" t="s">
        <v>0</v>
      </c>
      <c r="R442" s="27" t="s">
        <v>8</v>
      </c>
      <c r="U442" t="s">
        <v>0</v>
      </c>
      <c r="W442" t="s">
        <v>0</v>
      </c>
      <c r="Z442" t="s">
        <v>0</v>
      </c>
      <c r="AB442" t="s">
        <v>0</v>
      </c>
      <c r="AC442" s="19" t="s">
        <v>7</v>
      </c>
      <c r="AF442" t="s">
        <v>0</v>
      </c>
      <c r="AL442" t="s">
        <v>0</v>
      </c>
      <c r="AN442" s="18" t="s">
        <v>6</v>
      </c>
      <c r="AQ442" t="s">
        <v>0</v>
      </c>
      <c r="AS442" t="s">
        <v>0</v>
      </c>
      <c r="AX442" t="s">
        <v>0</v>
      </c>
      <c r="AY442" s="199" t="s">
        <v>31</v>
      </c>
      <c r="BB442" t="s">
        <v>0</v>
      </c>
      <c r="BI442" t="s">
        <v>0</v>
      </c>
      <c r="BJ442" s="17" t="s">
        <v>5</v>
      </c>
      <c r="BM442" t="s">
        <v>0</v>
      </c>
      <c r="BP442" t="s">
        <v>0</v>
      </c>
      <c r="BR442" t="s">
        <v>0</v>
      </c>
      <c r="BU442" s="16" t="s">
        <v>4</v>
      </c>
      <c r="BV442" t="s">
        <v>0</v>
      </c>
      <c r="BX442" t="s">
        <v>0</v>
      </c>
      <c r="BZ442" t="s">
        <v>0</v>
      </c>
      <c r="CA442" t="s">
        <v>0</v>
      </c>
      <c r="CF442" s="14" t="s">
        <v>3</v>
      </c>
      <c r="CG442" t="s">
        <v>0</v>
      </c>
      <c r="CH442" t="s">
        <v>0</v>
      </c>
      <c r="CI442" t="s">
        <v>0</v>
      </c>
      <c r="CM442" t="s">
        <v>0</v>
      </c>
    </row>
    <row r="443" spans="1:94" ht="16.5" thickBot="1" x14ac:dyDescent="0.3">
      <c r="B443" s="134" t="s">
        <v>16</v>
      </c>
      <c r="C443" s="28" t="s">
        <v>0</v>
      </c>
      <c r="D443" s="28" t="s">
        <v>0</v>
      </c>
      <c r="E443" s="28" t="s">
        <v>0</v>
      </c>
      <c r="F443" s="28" t="s">
        <v>0</v>
      </c>
      <c r="G443" s="28"/>
      <c r="H443" s="28"/>
      <c r="I443" s="28" t="s">
        <v>0</v>
      </c>
      <c r="J443" s="28"/>
      <c r="K443" s="22" t="s">
        <v>15</v>
      </c>
      <c r="M443" s="134" t="s">
        <v>16</v>
      </c>
      <c r="N443" s="28" t="s">
        <v>0</v>
      </c>
      <c r="O443" s="28" t="s">
        <v>0</v>
      </c>
      <c r="P443" s="28" t="s">
        <v>0</v>
      </c>
      <c r="Q443" s="28" t="s">
        <v>0</v>
      </c>
      <c r="R443" s="28"/>
      <c r="S443" s="28"/>
      <c r="T443" s="28" t="s">
        <v>0</v>
      </c>
      <c r="U443" s="28"/>
      <c r="V443" s="22" t="s">
        <v>15</v>
      </c>
      <c r="X443" s="134" t="s">
        <v>16</v>
      </c>
      <c r="Y443" s="28" t="s">
        <v>0</v>
      </c>
      <c r="Z443" s="28" t="s">
        <v>0</v>
      </c>
      <c r="AA443" s="28" t="s">
        <v>0</v>
      </c>
      <c r="AB443" s="28" t="s">
        <v>0</v>
      </c>
      <c r="AC443" s="28"/>
      <c r="AD443" s="28"/>
      <c r="AE443" s="28" t="s">
        <v>0</v>
      </c>
      <c r="AF443" s="28"/>
      <c r="AG443" s="22" t="s">
        <v>15</v>
      </c>
      <c r="AH443" t="s">
        <v>0</v>
      </c>
      <c r="AI443" s="134" t="s">
        <v>16</v>
      </c>
      <c r="AJ443" s="28" t="s">
        <v>0</v>
      </c>
      <c r="AK443" s="28" t="s">
        <v>0</v>
      </c>
      <c r="AL443" s="28" t="s">
        <v>0</v>
      </c>
      <c r="AM443" s="28" t="s">
        <v>0</v>
      </c>
      <c r="AN443" s="28"/>
      <c r="AO443" s="28"/>
      <c r="AP443" s="28" t="s">
        <v>0</v>
      </c>
      <c r="AQ443" s="28"/>
      <c r="AR443" s="22" t="s">
        <v>15</v>
      </c>
      <c r="AT443" s="134" t="s">
        <v>16</v>
      </c>
      <c r="AU443" s="28" t="s">
        <v>0</v>
      </c>
      <c r="AV443" s="28" t="s">
        <v>0</v>
      </c>
      <c r="AW443" s="28" t="s">
        <v>0</v>
      </c>
      <c r="AX443" s="28" t="s">
        <v>0</v>
      </c>
      <c r="AY443" s="28"/>
      <c r="AZ443" s="28"/>
      <c r="BA443" s="28" t="s">
        <v>0</v>
      </c>
      <c r="BB443" s="28"/>
      <c r="BC443" s="22" t="s">
        <v>15</v>
      </c>
      <c r="BE443" s="134" t="s">
        <v>16</v>
      </c>
      <c r="BF443" s="28" t="s">
        <v>0</v>
      </c>
      <c r="BG443" s="28" t="s">
        <v>0</v>
      </c>
      <c r="BH443" s="28" t="s">
        <v>0</v>
      </c>
      <c r="BI443" s="28" t="s">
        <v>0</v>
      </c>
      <c r="BJ443" s="28"/>
      <c r="BK443" s="28"/>
      <c r="BL443" s="28" t="s">
        <v>0</v>
      </c>
      <c r="BM443" s="28"/>
      <c r="BN443" s="22" t="s">
        <v>15</v>
      </c>
      <c r="BO443" t="s">
        <v>0</v>
      </c>
      <c r="BP443" s="134" t="s">
        <v>16</v>
      </c>
      <c r="BQ443" s="28" t="s">
        <v>0</v>
      </c>
      <c r="BR443" s="28" t="s">
        <v>0</v>
      </c>
      <c r="BS443" s="28" t="s">
        <v>0</v>
      </c>
      <c r="BT443" s="28" t="s">
        <v>0</v>
      </c>
      <c r="BU443" s="28"/>
      <c r="BV443" s="28"/>
      <c r="BW443" s="28" t="s">
        <v>0</v>
      </c>
      <c r="BX443" s="28"/>
      <c r="BY443" s="22" t="s">
        <v>15</v>
      </c>
      <c r="CA443" s="134" t="s">
        <v>16</v>
      </c>
      <c r="CB443" s="28" t="s">
        <v>0</v>
      </c>
      <c r="CC443" s="28" t="s">
        <v>0</v>
      </c>
      <c r="CD443" s="28" t="s">
        <v>0</v>
      </c>
      <c r="CE443" s="28" t="s">
        <v>0</v>
      </c>
      <c r="CF443" s="28"/>
      <c r="CG443" s="28" t="s">
        <v>0</v>
      </c>
      <c r="CH443" s="28" t="s">
        <v>0</v>
      </c>
      <c r="CI443" s="28"/>
      <c r="CJ443" s="22" t="s">
        <v>15</v>
      </c>
    </row>
    <row r="444" spans="1:94" ht="15.75" thickBot="1" x14ac:dyDescent="0.3">
      <c r="B444" s="11"/>
      <c r="C444" s="27" t="s">
        <v>8</v>
      </c>
      <c r="D444" s="19" t="s">
        <v>7</v>
      </c>
      <c r="E444" s="18" t="s">
        <v>6</v>
      </c>
      <c r="F444" s="199" t="s">
        <v>31</v>
      </c>
      <c r="G444" s="17" t="s">
        <v>5</v>
      </c>
      <c r="H444" s="16" t="s">
        <v>4</v>
      </c>
      <c r="I444" s="14" t="s">
        <v>3</v>
      </c>
      <c r="J444" s="10"/>
      <c r="K444" s="248" t="s">
        <v>151</v>
      </c>
      <c r="M444" s="11"/>
      <c r="N444" s="21" t="s">
        <v>9</v>
      </c>
      <c r="O444" s="19" t="s">
        <v>7</v>
      </c>
      <c r="P444" s="18" t="s">
        <v>6</v>
      </c>
      <c r="Q444" s="199" t="s">
        <v>31</v>
      </c>
      <c r="R444" s="17" t="s">
        <v>5</v>
      </c>
      <c r="S444" s="16" t="s">
        <v>4</v>
      </c>
      <c r="T444" s="14" t="s">
        <v>3</v>
      </c>
      <c r="U444" s="10"/>
      <c r="V444" s="248" t="s">
        <v>151</v>
      </c>
      <c r="X444" s="11"/>
      <c r="Y444" s="21" t="s">
        <v>9</v>
      </c>
      <c r="Z444" s="27" t="s">
        <v>8</v>
      </c>
      <c r="AA444" s="18" t="s">
        <v>6</v>
      </c>
      <c r="AB444" s="199" t="s">
        <v>31</v>
      </c>
      <c r="AC444" s="17" t="s">
        <v>5</v>
      </c>
      <c r="AD444" s="16" t="s">
        <v>4</v>
      </c>
      <c r="AE444" s="14" t="s">
        <v>3</v>
      </c>
      <c r="AF444" s="10"/>
      <c r="AG444" s="248" t="s">
        <v>148</v>
      </c>
      <c r="AI444" s="11"/>
      <c r="AJ444" s="21" t="s">
        <v>9</v>
      </c>
      <c r="AK444" s="27" t="s">
        <v>8</v>
      </c>
      <c r="AL444" s="19" t="s">
        <v>7</v>
      </c>
      <c r="AM444" s="199" t="s">
        <v>31</v>
      </c>
      <c r="AN444" s="17" t="s">
        <v>5</v>
      </c>
      <c r="AO444" s="16" t="s">
        <v>4</v>
      </c>
      <c r="AP444" s="14" t="s">
        <v>3</v>
      </c>
      <c r="AQ444" s="10"/>
      <c r="AR444" s="248" t="s">
        <v>145</v>
      </c>
      <c r="AT444" s="11"/>
      <c r="AU444" s="21" t="s">
        <v>9</v>
      </c>
      <c r="AV444" s="27" t="s">
        <v>8</v>
      </c>
      <c r="AW444" s="19" t="s">
        <v>7</v>
      </c>
      <c r="AX444" s="18" t="s">
        <v>6</v>
      </c>
      <c r="AY444" s="17" t="s">
        <v>5</v>
      </c>
      <c r="AZ444" s="16" t="s">
        <v>4</v>
      </c>
      <c r="BA444" s="14" t="s">
        <v>3</v>
      </c>
      <c r="BB444" s="10"/>
      <c r="BC444" s="248" t="s">
        <v>142</v>
      </c>
      <c r="BE444" s="11"/>
      <c r="BF444" s="21" t="s">
        <v>9</v>
      </c>
      <c r="BG444" s="27" t="s">
        <v>8</v>
      </c>
      <c r="BH444" s="19" t="s">
        <v>7</v>
      </c>
      <c r="BI444" s="18" t="s">
        <v>6</v>
      </c>
      <c r="BJ444" s="199" t="s">
        <v>31</v>
      </c>
      <c r="BK444" s="16" t="s">
        <v>4</v>
      </c>
      <c r="BL444" s="14" t="s">
        <v>3</v>
      </c>
      <c r="BM444" s="10"/>
      <c r="BN444" s="248" t="s">
        <v>142</v>
      </c>
      <c r="BP444" s="11"/>
      <c r="BQ444" s="21" t="s">
        <v>9</v>
      </c>
      <c r="BR444" s="27" t="s">
        <v>8</v>
      </c>
      <c r="BS444" s="19" t="s">
        <v>7</v>
      </c>
      <c r="BT444" s="18" t="s">
        <v>6</v>
      </c>
      <c r="BU444" s="199" t="s">
        <v>31</v>
      </c>
      <c r="BV444" s="17" t="s">
        <v>5</v>
      </c>
      <c r="BW444" s="14" t="s">
        <v>3</v>
      </c>
      <c r="BX444" s="10"/>
      <c r="BY444" s="248" t="s">
        <v>144</v>
      </c>
      <c r="CA444" s="11"/>
      <c r="CB444" s="21" t="s">
        <v>9</v>
      </c>
      <c r="CC444" s="27" t="s">
        <v>8</v>
      </c>
      <c r="CD444" s="19" t="s">
        <v>7</v>
      </c>
      <c r="CE444" s="18" t="s">
        <v>6</v>
      </c>
      <c r="CF444" s="17" t="s">
        <v>5</v>
      </c>
      <c r="CG444" s="16" t="s">
        <v>4</v>
      </c>
      <c r="CH444" s="199" t="s">
        <v>31</v>
      </c>
      <c r="CI444" s="10"/>
      <c r="CJ444" s="248" t="s">
        <v>148</v>
      </c>
      <c r="CM444" t="s">
        <v>0</v>
      </c>
    </row>
    <row r="445" spans="1:94" ht="15.75" thickBot="1" x14ac:dyDescent="0.3">
      <c r="B445" s="22" t="s">
        <v>248</v>
      </c>
      <c r="C445" s="146" t="s">
        <v>9</v>
      </c>
      <c r="D445" s="146" t="s">
        <v>9</v>
      </c>
      <c r="E445" s="146" t="s">
        <v>9</v>
      </c>
      <c r="F445" s="146" t="s">
        <v>9</v>
      </c>
      <c r="G445" s="146" t="s">
        <v>9</v>
      </c>
      <c r="H445" s="146" t="s">
        <v>9</v>
      </c>
      <c r="I445" s="146" t="s">
        <v>9</v>
      </c>
      <c r="J445" s="10"/>
      <c r="K445" s="234" t="s">
        <v>9</v>
      </c>
      <c r="M445" s="22" t="s">
        <v>248</v>
      </c>
      <c r="N445" s="145" t="s">
        <v>8</v>
      </c>
      <c r="O445" s="145" t="s">
        <v>8</v>
      </c>
      <c r="P445" s="145" t="s">
        <v>8</v>
      </c>
      <c r="Q445" s="145" t="s">
        <v>8</v>
      </c>
      <c r="R445" s="145" t="s">
        <v>8</v>
      </c>
      <c r="S445" s="145" t="s">
        <v>8</v>
      </c>
      <c r="T445" s="145" t="s">
        <v>8</v>
      </c>
      <c r="U445" s="10"/>
      <c r="V445" s="145" t="s">
        <v>8</v>
      </c>
      <c r="X445" s="22" t="s">
        <v>248</v>
      </c>
      <c r="Y445" s="149" t="s">
        <v>7</v>
      </c>
      <c r="Z445" s="149" t="s">
        <v>7</v>
      </c>
      <c r="AA445" s="149" t="s">
        <v>7</v>
      </c>
      <c r="AB445" s="149" t="s">
        <v>7</v>
      </c>
      <c r="AC445" s="149" t="s">
        <v>7</v>
      </c>
      <c r="AD445" s="149" t="s">
        <v>7</v>
      </c>
      <c r="AE445" s="144" t="s">
        <v>7</v>
      </c>
      <c r="AF445" s="10"/>
      <c r="AG445" s="144" t="s">
        <v>7</v>
      </c>
      <c r="AI445" s="22" t="s">
        <v>248</v>
      </c>
      <c r="AJ445" s="195" t="s">
        <v>6</v>
      </c>
      <c r="AK445" s="195" t="s">
        <v>6</v>
      </c>
      <c r="AL445" s="195" t="s">
        <v>6</v>
      </c>
      <c r="AM445" s="195" t="s">
        <v>6</v>
      </c>
      <c r="AN445" s="195" t="s">
        <v>6</v>
      </c>
      <c r="AO445" s="195" t="s">
        <v>6</v>
      </c>
      <c r="AP445" s="195" t="s">
        <v>6</v>
      </c>
      <c r="AQ445" s="10"/>
      <c r="AR445" s="195" t="s">
        <v>6</v>
      </c>
      <c r="AT445" s="22" t="s">
        <v>248</v>
      </c>
      <c r="AU445" s="197" t="s">
        <v>31</v>
      </c>
      <c r="AV445" s="197" t="s">
        <v>31</v>
      </c>
      <c r="AW445" s="197" t="s">
        <v>31</v>
      </c>
      <c r="AX445" s="197" t="s">
        <v>31</v>
      </c>
      <c r="AY445" s="197" t="s">
        <v>31</v>
      </c>
      <c r="AZ445" s="197" t="s">
        <v>31</v>
      </c>
      <c r="BA445" s="197" t="s">
        <v>31</v>
      </c>
      <c r="BB445" s="10"/>
      <c r="BC445" s="197" t="s">
        <v>31</v>
      </c>
      <c r="BE445" s="22" t="s">
        <v>248</v>
      </c>
      <c r="BF445" s="155" t="s">
        <v>134</v>
      </c>
      <c r="BG445" s="155" t="s">
        <v>134</v>
      </c>
      <c r="BH445" s="155" t="s">
        <v>134</v>
      </c>
      <c r="BI445" s="155" t="s">
        <v>134</v>
      </c>
      <c r="BJ445" s="155" t="s">
        <v>134</v>
      </c>
      <c r="BK445" s="155" t="s">
        <v>134</v>
      </c>
      <c r="BL445" s="155" t="s">
        <v>134</v>
      </c>
      <c r="BM445" s="10"/>
      <c r="BN445" s="155" t="s">
        <v>134</v>
      </c>
      <c r="BP445" s="22" t="s">
        <v>248</v>
      </c>
      <c r="BQ445" s="150" t="s">
        <v>4</v>
      </c>
      <c r="BR445" s="150" t="s">
        <v>4</v>
      </c>
      <c r="BS445" s="150" t="s">
        <v>4</v>
      </c>
      <c r="BT445" s="150" t="s">
        <v>4</v>
      </c>
      <c r="BU445" s="150" t="s">
        <v>4</v>
      </c>
      <c r="BV445" s="150" t="s">
        <v>4</v>
      </c>
      <c r="BW445" s="150" t="s">
        <v>4</v>
      </c>
      <c r="BX445" s="10"/>
      <c r="BY445" s="150" t="s">
        <v>4</v>
      </c>
      <c r="CA445" s="22" t="s">
        <v>248</v>
      </c>
      <c r="CB445" s="177" t="s">
        <v>3</v>
      </c>
      <c r="CC445" s="177" t="s">
        <v>3</v>
      </c>
      <c r="CD445" s="177" t="s">
        <v>3</v>
      </c>
      <c r="CE445" s="177" t="s">
        <v>3</v>
      </c>
      <c r="CF445" s="177" t="s">
        <v>3</v>
      </c>
      <c r="CG445" s="177" t="s">
        <v>3</v>
      </c>
      <c r="CH445" s="177" t="s">
        <v>3</v>
      </c>
      <c r="CI445" s="10"/>
      <c r="CJ445" s="177" t="s">
        <v>3</v>
      </c>
      <c r="CM445" t="s">
        <v>0</v>
      </c>
    </row>
    <row r="446" spans="1:94" ht="15.75" thickBot="1" x14ac:dyDescent="0.3">
      <c r="B446" s="11" t="s">
        <v>0</v>
      </c>
      <c r="C446" s="143">
        <v>30</v>
      </c>
      <c r="D446" s="143">
        <v>21</v>
      </c>
      <c r="E446" s="143">
        <v>7</v>
      </c>
      <c r="F446" s="143">
        <v>2</v>
      </c>
      <c r="G446" s="143">
        <v>13</v>
      </c>
      <c r="H446" s="143">
        <v>9</v>
      </c>
      <c r="I446" s="143">
        <v>7</v>
      </c>
      <c r="J446" s="12">
        <v>-177</v>
      </c>
      <c r="K446" s="237">
        <v>89</v>
      </c>
      <c r="L446" t="s">
        <v>0</v>
      </c>
      <c r="M446" s="11" t="s">
        <v>0</v>
      </c>
      <c r="N446" s="231">
        <v>30</v>
      </c>
      <c r="O446" s="231">
        <v>10</v>
      </c>
      <c r="P446" s="231">
        <v>20</v>
      </c>
      <c r="Q446" s="231">
        <v>31</v>
      </c>
      <c r="R446" s="231">
        <v>11</v>
      </c>
      <c r="S446" s="231">
        <v>24</v>
      </c>
      <c r="T446" s="231">
        <v>33</v>
      </c>
      <c r="U446" s="12">
        <v>5</v>
      </c>
      <c r="V446" s="231">
        <v>159</v>
      </c>
      <c r="W446" t="s">
        <v>0</v>
      </c>
      <c r="X446" s="11" t="s">
        <v>0</v>
      </c>
      <c r="Y446" s="231">
        <v>21</v>
      </c>
      <c r="Z446" s="143">
        <v>10</v>
      </c>
      <c r="AA446" s="231">
        <v>10</v>
      </c>
      <c r="AB446" s="231">
        <v>19</v>
      </c>
      <c r="AC446" s="143">
        <v>7</v>
      </c>
      <c r="AD446" s="231">
        <v>7</v>
      </c>
      <c r="AE446" s="231">
        <v>20</v>
      </c>
      <c r="AF446" s="12">
        <v>574</v>
      </c>
      <c r="AG446" s="231">
        <v>60</v>
      </c>
      <c r="AI446" s="11" t="s">
        <v>0</v>
      </c>
      <c r="AJ446" s="231">
        <v>7</v>
      </c>
      <c r="AK446" s="143">
        <v>20</v>
      </c>
      <c r="AL446" s="143">
        <v>10</v>
      </c>
      <c r="AM446" s="231">
        <v>8</v>
      </c>
      <c r="AN446" s="143">
        <v>7</v>
      </c>
      <c r="AO446" s="143">
        <v>2</v>
      </c>
      <c r="AP446" s="231">
        <v>2</v>
      </c>
      <c r="AQ446" s="12">
        <v>-123</v>
      </c>
      <c r="AR446" s="143">
        <v>22</v>
      </c>
      <c r="AS446" t="s">
        <v>0</v>
      </c>
      <c r="AT446" s="11" t="s">
        <v>0</v>
      </c>
      <c r="AU446" s="231">
        <v>2</v>
      </c>
      <c r="AV446" s="143">
        <v>31</v>
      </c>
      <c r="AW446" s="143">
        <v>19</v>
      </c>
      <c r="AX446" s="143">
        <v>8</v>
      </c>
      <c r="AY446" s="143">
        <v>13</v>
      </c>
      <c r="AZ446" s="143">
        <v>7</v>
      </c>
      <c r="BA446" s="143">
        <v>3</v>
      </c>
      <c r="BB446" s="12">
        <v>-380</v>
      </c>
      <c r="BC446" s="143">
        <v>79</v>
      </c>
      <c r="BE446" s="11" t="s">
        <v>0</v>
      </c>
      <c r="BF446" s="231">
        <v>13</v>
      </c>
      <c r="BG446" s="143">
        <v>11</v>
      </c>
      <c r="BH446" s="231">
        <v>7</v>
      </c>
      <c r="BI446" s="231">
        <v>7</v>
      </c>
      <c r="BJ446" s="231">
        <v>13</v>
      </c>
      <c r="BK446" s="231">
        <v>8</v>
      </c>
      <c r="BL446" s="231">
        <v>14</v>
      </c>
      <c r="BM446" s="12">
        <v>19</v>
      </c>
      <c r="BN446" s="231">
        <v>51</v>
      </c>
      <c r="BO446" t="s">
        <v>0</v>
      </c>
      <c r="BP446" s="11" t="s">
        <v>0</v>
      </c>
      <c r="BQ446" s="231">
        <v>9</v>
      </c>
      <c r="BR446" s="143">
        <v>24</v>
      </c>
      <c r="BS446" s="143">
        <v>7</v>
      </c>
      <c r="BT446" s="231">
        <v>2</v>
      </c>
      <c r="BU446" s="231">
        <v>7</v>
      </c>
      <c r="BV446" s="143">
        <v>8</v>
      </c>
      <c r="BW446" s="231">
        <v>7</v>
      </c>
      <c r="BX446" s="12">
        <v>7</v>
      </c>
      <c r="BY446" s="143">
        <v>14</v>
      </c>
      <c r="CA446" s="11" t="s">
        <v>0</v>
      </c>
      <c r="CB446" s="231">
        <v>7</v>
      </c>
      <c r="CC446" s="143">
        <v>33</v>
      </c>
      <c r="CD446" s="143">
        <v>20</v>
      </c>
      <c r="CE446" s="143">
        <v>2</v>
      </c>
      <c r="CF446" s="143">
        <v>14</v>
      </c>
      <c r="CG446" s="143">
        <v>7</v>
      </c>
      <c r="CH446" s="231">
        <v>3</v>
      </c>
      <c r="CI446" s="12">
        <v>75</v>
      </c>
      <c r="CJ446" s="143">
        <v>66</v>
      </c>
    </row>
    <row r="447" spans="1:94" ht="15.75" thickBot="1" x14ac:dyDescent="0.3">
      <c r="B447" s="11"/>
      <c r="C447" s="10"/>
      <c r="D447" s="10"/>
      <c r="E447" s="10"/>
      <c r="F447" s="10"/>
      <c r="G447" s="10"/>
      <c r="H447" s="10"/>
      <c r="I447" s="10"/>
      <c r="J447" s="10" t="s">
        <v>0</v>
      </c>
      <c r="K447" s="9"/>
      <c r="M447" s="11"/>
      <c r="N447" s="10"/>
      <c r="O447" s="10"/>
      <c r="P447" s="10"/>
      <c r="Q447" s="10" t="s">
        <v>0</v>
      </c>
      <c r="R447" s="10"/>
      <c r="S447" s="10"/>
      <c r="T447" s="10"/>
      <c r="U447" s="10" t="s">
        <v>0</v>
      </c>
      <c r="V447" s="9"/>
      <c r="X447" s="11"/>
      <c r="Y447" s="10"/>
      <c r="Z447" s="10"/>
      <c r="AA447" s="10"/>
      <c r="AB447" s="10"/>
      <c r="AC447" s="10"/>
      <c r="AD447" s="10"/>
      <c r="AE447" s="10"/>
      <c r="AF447" s="10" t="s">
        <v>0</v>
      </c>
      <c r="AG447" s="9"/>
      <c r="AI447" s="11"/>
      <c r="AJ447" s="10"/>
      <c r="AK447" s="10"/>
      <c r="AL447" s="10"/>
      <c r="AM447" s="10"/>
      <c r="AN447" s="10"/>
      <c r="AO447" s="10"/>
      <c r="AP447" s="10"/>
      <c r="AQ447" s="10" t="s">
        <v>0</v>
      </c>
      <c r="AR447" s="9"/>
      <c r="AT447" s="11"/>
      <c r="AU447" s="10"/>
      <c r="AV447" s="10"/>
      <c r="AW447" s="10"/>
      <c r="AX447" s="10"/>
      <c r="AY447" s="10"/>
      <c r="AZ447" s="10"/>
      <c r="BA447" s="10"/>
      <c r="BB447" s="10" t="s">
        <v>0</v>
      </c>
      <c r="BC447" s="9"/>
      <c r="BE447" s="11"/>
      <c r="BF447" s="10"/>
      <c r="BG447" s="10"/>
      <c r="BH447" s="10"/>
      <c r="BI447" s="10"/>
      <c r="BJ447" s="10"/>
      <c r="BK447" s="10"/>
      <c r="BL447" s="10"/>
      <c r="BM447" s="10" t="s">
        <v>0</v>
      </c>
      <c r="BN447" s="9"/>
      <c r="BP447" s="11"/>
      <c r="BQ447" s="10"/>
      <c r="BR447" s="10"/>
      <c r="BS447" s="10"/>
      <c r="BT447" s="10"/>
      <c r="BU447" s="10"/>
      <c r="BV447" s="10"/>
      <c r="BW447" s="10"/>
      <c r="BX447" s="10" t="s">
        <v>0</v>
      </c>
      <c r="BY447" s="9"/>
      <c r="CA447" s="11"/>
      <c r="CB447" s="10" t="s">
        <v>0</v>
      </c>
      <c r="CC447" s="10"/>
      <c r="CD447" s="10"/>
      <c r="CE447" s="10"/>
      <c r="CF447" s="10"/>
      <c r="CG447" s="10"/>
      <c r="CH447" s="10"/>
      <c r="CI447" s="10" t="s">
        <v>0</v>
      </c>
      <c r="CJ447" s="9"/>
      <c r="CM447" t="s">
        <v>0</v>
      </c>
    </row>
    <row r="448" spans="1:94" ht="15.75" thickBot="1" x14ac:dyDescent="0.3">
      <c r="B448" s="11"/>
      <c r="C448" s="27" t="s">
        <v>8</v>
      </c>
      <c r="D448" s="19" t="s">
        <v>7</v>
      </c>
      <c r="E448" s="18" t="s">
        <v>6</v>
      </c>
      <c r="F448" s="199" t="s">
        <v>31</v>
      </c>
      <c r="G448" s="17" t="s">
        <v>5</v>
      </c>
      <c r="H448" s="16" t="s">
        <v>4</v>
      </c>
      <c r="I448" s="14" t="s">
        <v>3</v>
      </c>
      <c r="J448" s="10"/>
      <c r="K448" s="248" t="s">
        <v>151</v>
      </c>
      <c r="M448" s="11"/>
      <c r="N448" s="21" t="s">
        <v>9</v>
      </c>
      <c r="O448" s="19" t="s">
        <v>7</v>
      </c>
      <c r="P448" s="18" t="s">
        <v>6</v>
      </c>
      <c r="Q448" s="199" t="s">
        <v>31</v>
      </c>
      <c r="R448" s="17" t="s">
        <v>5</v>
      </c>
      <c r="S448" s="16" t="s">
        <v>4</v>
      </c>
      <c r="T448" s="14" t="s">
        <v>3</v>
      </c>
      <c r="U448" s="10"/>
      <c r="V448" s="248" t="s">
        <v>142</v>
      </c>
      <c r="X448" s="11"/>
      <c r="Y448" s="21" t="s">
        <v>9</v>
      </c>
      <c r="Z448" s="27" t="s">
        <v>8</v>
      </c>
      <c r="AA448" s="18" t="s">
        <v>6</v>
      </c>
      <c r="AB448" s="199" t="s">
        <v>31</v>
      </c>
      <c r="AC448" s="17" t="s">
        <v>5</v>
      </c>
      <c r="AD448" s="16" t="s">
        <v>4</v>
      </c>
      <c r="AE448" s="14" t="s">
        <v>3</v>
      </c>
      <c r="AF448" s="10"/>
      <c r="AG448" s="248" t="s">
        <v>148</v>
      </c>
      <c r="AI448" s="11"/>
      <c r="AJ448" s="21" t="s">
        <v>9</v>
      </c>
      <c r="AK448" s="27" t="s">
        <v>8</v>
      </c>
      <c r="AL448" s="19" t="s">
        <v>7</v>
      </c>
      <c r="AM448" s="199" t="s">
        <v>31</v>
      </c>
      <c r="AN448" s="17" t="s">
        <v>5</v>
      </c>
      <c r="AO448" s="16" t="s">
        <v>4</v>
      </c>
      <c r="AP448" s="14" t="s">
        <v>3</v>
      </c>
      <c r="AQ448" s="10"/>
      <c r="AR448" s="248" t="s">
        <v>145</v>
      </c>
      <c r="AT448" s="11"/>
      <c r="AU448" s="21" t="s">
        <v>9</v>
      </c>
      <c r="AV448" s="27" t="s">
        <v>8</v>
      </c>
      <c r="AW448" s="19" t="s">
        <v>7</v>
      </c>
      <c r="AX448" s="18" t="s">
        <v>6</v>
      </c>
      <c r="AY448" s="17" t="s">
        <v>5</v>
      </c>
      <c r="AZ448" s="16" t="s">
        <v>4</v>
      </c>
      <c r="BA448" s="14" t="s">
        <v>3</v>
      </c>
      <c r="BB448" s="10"/>
      <c r="BC448" s="248" t="s">
        <v>142</v>
      </c>
      <c r="BE448" s="11"/>
      <c r="BF448" s="21" t="s">
        <v>9</v>
      </c>
      <c r="BG448" s="27" t="s">
        <v>8</v>
      </c>
      <c r="BH448" s="19" t="s">
        <v>7</v>
      </c>
      <c r="BI448" s="18" t="s">
        <v>6</v>
      </c>
      <c r="BJ448" s="199" t="s">
        <v>31</v>
      </c>
      <c r="BK448" s="16" t="s">
        <v>4</v>
      </c>
      <c r="BL448" s="14" t="s">
        <v>3</v>
      </c>
      <c r="BM448" s="10"/>
      <c r="BN448" s="248" t="s">
        <v>151</v>
      </c>
      <c r="BP448" s="11"/>
      <c r="BQ448" s="21" t="s">
        <v>9</v>
      </c>
      <c r="BR448" s="27" t="s">
        <v>8</v>
      </c>
      <c r="BS448" s="19" t="s">
        <v>7</v>
      </c>
      <c r="BT448" s="18" t="s">
        <v>6</v>
      </c>
      <c r="BU448" s="199" t="s">
        <v>31</v>
      </c>
      <c r="BV448" s="17" t="s">
        <v>5</v>
      </c>
      <c r="BW448" s="14" t="s">
        <v>3</v>
      </c>
      <c r="BX448" s="10"/>
      <c r="BY448" s="248" t="s">
        <v>147</v>
      </c>
      <c r="CA448" s="11"/>
      <c r="CB448" s="21" t="s">
        <v>9</v>
      </c>
      <c r="CC448" s="27" t="s">
        <v>8</v>
      </c>
      <c r="CD448" s="19" t="s">
        <v>7</v>
      </c>
      <c r="CE448" s="18" t="s">
        <v>6</v>
      </c>
      <c r="CF448" s="17" t="s">
        <v>5</v>
      </c>
      <c r="CG448" s="16" t="s">
        <v>4</v>
      </c>
      <c r="CH448" s="199" t="s">
        <v>31</v>
      </c>
      <c r="CI448" s="10"/>
      <c r="CJ448" s="248" t="s">
        <v>148</v>
      </c>
      <c r="CM448" t="s">
        <v>0</v>
      </c>
    </row>
    <row r="449" spans="1:97" ht="15.75" thickBot="1" x14ac:dyDescent="0.3">
      <c r="B449" s="22" t="s">
        <v>249</v>
      </c>
      <c r="C449" s="146" t="s">
        <v>9</v>
      </c>
      <c r="D449" s="146" t="s">
        <v>9</v>
      </c>
      <c r="E449" s="146" t="s">
        <v>9</v>
      </c>
      <c r="F449" s="146" t="s">
        <v>9</v>
      </c>
      <c r="G449" s="146" t="s">
        <v>9</v>
      </c>
      <c r="H449" s="146" t="s">
        <v>9</v>
      </c>
      <c r="I449" s="146" t="s">
        <v>9</v>
      </c>
      <c r="J449" s="10"/>
      <c r="K449" s="234" t="s">
        <v>9</v>
      </c>
      <c r="M449" s="22" t="s">
        <v>249</v>
      </c>
      <c r="N449" s="145" t="s">
        <v>8</v>
      </c>
      <c r="O449" s="145" t="s">
        <v>8</v>
      </c>
      <c r="P449" s="145" t="s">
        <v>8</v>
      </c>
      <c r="Q449" s="145" t="s">
        <v>8</v>
      </c>
      <c r="R449" s="145" t="s">
        <v>8</v>
      </c>
      <c r="S449" s="145" t="s">
        <v>8</v>
      </c>
      <c r="T449" s="145" t="s">
        <v>8</v>
      </c>
      <c r="U449" s="10"/>
      <c r="V449" s="145" t="s">
        <v>8</v>
      </c>
      <c r="X449" s="22" t="s">
        <v>249</v>
      </c>
      <c r="Y449" s="149" t="s">
        <v>7</v>
      </c>
      <c r="Z449" s="149" t="s">
        <v>7</v>
      </c>
      <c r="AA449" s="149" t="s">
        <v>7</v>
      </c>
      <c r="AB449" s="149" t="s">
        <v>7</v>
      </c>
      <c r="AC449" s="149" t="s">
        <v>7</v>
      </c>
      <c r="AD449" s="149" t="s">
        <v>7</v>
      </c>
      <c r="AE449" s="144" t="s">
        <v>7</v>
      </c>
      <c r="AF449" s="10"/>
      <c r="AG449" s="144" t="s">
        <v>7</v>
      </c>
      <c r="AI449" s="22" t="s">
        <v>249</v>
      </c>
      <c r="AJ449" s="195" t="s">
        <v>6</v>
      </c>
      <c r="AK449" s="195" t="s">
        <v>6</v>
      </c>
      <c r="AL449" s="195" t="s">
        <v>6</v>
      </c>
      <c r="AM449" s="195" t="s">
        <v>6</v>
      </c>
      <c r="AN449" s="195" t="s">
        <v>6</v>
      </c>
      <c r="AO449" s="195" t="s">
        <v>6</v>
      </c>
      <c r="AP449" s="195" t="s">
        <v>6</v>
      </c>
      <c r="AQ449" s="10"/>
      <c r="AR449" s="195" t="s">
        <v>6</v>
      </c>
      <c r="AT449" s="22" t="s">
        <v>249</v>
      </c>
      <c r="AU449" s="197" t="s">
        <v>31</v>
      </c>
      <c r="AV449" s="197" t="s">
        <v>31</v>
      </c>
      <c r="AW449" s="197" t="s">
        <v>31</v>
      </c>
      <c r="AX449" s="197" t="s">
        <v>31</v>
      </c>
      <c r="AY449" s="197" t="s">
        <v>31</v>
      </c>
      <c r="AZ449" s="197" t="s">
        <v>31</v>
      </c>
      <c r="BA449" s="197" t="s">
        <v>31</v>
      </c>
      <c r="BB449" s="10"/>
      <c r="BC449" s="197" t="s">
        <v>31</v>
      </c>
      <c r="BE449" s="22" t="s">
        <v>249</v>
      </c>
      <c r="BF449" s="155" t="s">
        <v>134</v>
      </c>
      <c r="BG449" s="155" t="s">
        <v>134</v>
      </c>
      <c r="BH449" s="155" t="s">
        <v>134</v>
      </c>
      <c r="BI449" s="155" t="s">
        <v>134</v>
      </c>
      <c r="BJ449" s="155" t="s">
        <v>134</v>
      </c>
      <c r="BK449" s="155" t="s">
        <v>134</v>
      </c>
      <c r="BL449" s="155" t="s">
        <v>134</v>
      </c>
      <c r="BM449" s="10"/>
      <c r="BN449" s="155" t="s">
        <v>134</v>
      </c>
      <c r="BP449" s="22" t="s">
        <v>249</v>
      </c>
      <c r="BQ449" s="150" t="s">
        <v>4</v>
      </c>
      <c r="BR449" s="150" t="s">
        <v>4</v>
      </c>
      <c r="BS449" s="150" t="s">
        <v>4</v>
      </c>
      <c r="BT449" s="150" t="s">
        <v>4</v>
      </c>
      <c r="BU449" s="150" t="s">
        <v>4</v>
      </c>
      <c r="BV449" s="150" t="s">
        <v>4</v>
      </c>
      <c r="BW449" s="150" t="s">
        <v>4</v>
      </c>
      <c r="BX449" s="10"/>
      <c r="BY449" s="150" t="s">
        <v>4</v>
      </c>
      <c r="CA449" s="22" t="s">
        <v>249</v>
      </c>
      <c r="CB449" s="177" t="s">
        <v>3</v>
      </c>
      <c r="CC449" s="177" t="s">
        <v>3</v>
      </c>
      <c r="CD449" s="177" t="s">
        <v>3</v>
      </c>
      <c r="CE449" s="177" t="s">
        <v>3</v>
      </c>
      <c r="CF449" s="177" t="s">
        <v>3</v>
      </c>
      <c r="CG449" s="177" t="s">
        <v>3</v>
      </c>
      <c r="CH449" s="177" t="s">
        <v>3</v>
      </c>
      <c r="CI449" s="10"/>
      <c r="CJ449" s="177" t="s">
        <v>3</v>
      </c>
    </row>
    <row r="450" spans="1:97" ht="15.75" thickBot="1" x14ac:dyDescent="0.3">
      <c r="B450" s="11" t="s">
        <v>0</v>
      </c>
      <c r="C450" s="143">
        <v>41</v>
      </c>
      <c r="D450" s="143">
        <v>34</v>
      </c>
      <c r="E450" s="143">
        <v>17</v>
      </c>
      <c r="F450" s="143">
        <v>7</v>
      </c>
      <c r="G450" s="143">
        <v>30</v>
      </c>
      <c r="H450" s="143">
        <v>17</v>
      </c>
      <c r="I450" s="143">
        <v>19</v>
      </c>
      <c r="J450" s="12">
        <v>-502</v>
      </c>
      <c r="K450" s="237">
        <v>165</v>
      </c>
      <c r="L450" t="s">
        <v>0</v>
      </c>
      <c r="M450" s="11" t="s">
        <v>0</v>
      </c>
      <c r="N450" s="231">
        <v>41</v>
      </c>
      <c r="O450" s="231">
        <v>8</v>
      </c>
      <c r="P450" s="231">
        <v>19</v>
      </c>
      <c r="Q450" s="231">
        <v>35</v>
      </c>
      <c r="R450" s="143">
        <v>10</v>
      </c>
      <c r="S450" s="231">
        <v>14</v>
      </c>
      <c r="T450" s="231">
        <v>33</v>
      </c>
      <c r="U450" s="12">
        <v>-48</v>
      </c>
      <c r="V450" s="231">
        <v>140</v>
      </c>
      <c r="W450" t="s">
        <v>0</v>
      </c>
      <c r="X450" s="11" t="s">
        <v>0</v>
      </c>
      <c r="Y450" s="231">
        <v>34</v>
      </c>
      <c r="Z450" s="143">
        <v>8</v>
      </c>
      <c r="AA450" s="231">
        <v>11</v>
      </c>
      <c r="AB450" s="231">
        <v>28</v>
      </c>
      <c r="AC450" s="143">
        <v>25</v>
      </c>
      <c r="AD450" s="231">
        <v>0</v>
      </c>
      <c r="AE450" s="231">
        <v>23</v>
      </c>
      <c r="AF450" s="12">
        <v>-204</v>
      </c>
      <c r="AG450" s="231">
        <v>63</v>
      </c>
      <c r="AI450" s="11" t="s">
        <v>0</v>
      </c>
      <c r="AJ450" s="231">
        <v>17</v>
      </c>
      <c r="AK450" s="143">
        <v>19</v>
      </c>
      <c r="AL450" s="143">
        <v>11</v>
      </c>
      <c r="AM450" s="231">
        <v>13</v>
      </c>
      <c r="AN450" s="143">
        <v>16</v>
      </c>
      <c r="AO450" s="143">
        <v>5</v>
      </c>
      <c r="AP450" s="231">
        <v>3</v>
      </c>
      <c r="AQ450" s="12">
        <v>-7</v>
      </c>
      <c r="AR450" s="143">
        <v>18</v>
      </c>
      <c r="AS450" t="s">
        <v>0</v>
      </c>
      <c r="AT450" s="11" t="s">
        <v>0</v>
      </c>
      <c r="AU450" s="231">
        <v>7</v>
      </c>
      <c r="AV450" s="143">
        <v>35</v>
      </c>
      <c r="AW450" s="143">
        <v>28</v>
      </c>
      <c r="AX450" s="143">
        <v>13</v>
      </c>
      <c r="AY450" s="143">
        <v>27</v>
      </c>
      <c r="AZ450" s="143">
        <v>15</v>
      </c>
      <c r="BA450" s="143">
        <v>6</v>
      </c>
      <c r="BB450" s="12">
        <v>-151</v>
      </c>
      <c r="BC450" s="143">
        <v>117</v>
      </c>
      <c r="BE450" s="11" t="s">
        <v>0</v>
      </c>
      <c r="BF450" s="231">
        <v>30</v>
      </c>
      <c r="BG450" s="231">
        <v>10</v>
      </c>
      <c r="BH450" s="231">
        <v>25</v>
      </c>
      <c r="BI450" s="231">
        <v>16</v>
      </c>
      <c r="BJ450" s="231">
        <v>27</v>
      </c>
      <c r="BK450" s="231">
        <v>15</v>
      </c>
      <c r="BL450" s="231">
        <v>26</v>
      </c>
      <c r="BM450" s="12">
        <v>743</v>
      </c>
      <c r="BN450" s="231">
        <v>149</v>
      </c>
      <c r="BO450" t="s">
        <v>0</v>
      </c>
      <c r="BP450" s="11" t="s">
        <v>0</v>
      </c>
      <c r="BQ450" s="231">
        <v>17</v>
      </c>
      <c r="BR450" s="143">
        <v>14</v>
      </c>
      <c r="BS450" s="143">
        <v>0</v>
      </c>
      <c r="BT450" s="231">
        <v>5</v>
      </c>
      <c r="BU450" s="231">
        <v>15</v>
      </c>
      <c r="BV450" s="143">
        <v>15</v>
      </c>
      <c r="BW450" s="231">
        <v>12</v>
      </c>
      <c r="BX450" s="12">
        <v>240</v>
      </c>
      <c r="BY450" s="231">
        <v>20</v>
      </c>
      <c r="CA450" s="11" t="s">
        <v>0</v>
      </c>
      <c r="CB450" s="231">
        <v>19</v>
      </c>
      <c r="CC450" s="143">
        <v>33</v>
      </c>
      <c r="CD450" s="143">
        <v>23</v>
      </c>
      <c r="CE450" s="143">
        <v>3</v>
      </c>
      <c r="CF450" s="143">
        <v>26</v>
      </c>
      <c r="CG450" s="143">
        <v>12</v>
      </c>
      <c r="CH450" s="231">
        <v>6</v>
      </c>
      <c r="CI450" s="12">
        <v>-71</v>
      </c>
      <c r="CJ450" s="143">
        <v>72</v>
      </c>
      <c r="CM450" t="s">
        <v>0</v>
      </c>
    </row>
    <row r="451" spans="1:97" ht="15.75" thickBot="1" x14ac:dyDescent="0.3">
      <c r="B451" s="11"/>
      <c r="C451" s="2"/>
      <c r="D451" s="2"/>
      <c r="E451" s="2"/>
      <c r="F451" s="2"/>
      <c r="G451" s="2"/>
      <c r="H451" s="2"/>
      <c r="I451" s="2"/>
      <c r="J451" s="10"/>
      <c r="K451" s="235"/>
      <c r="M451" s="11"/>
      <c r="N451" s="10"/>
      <c r="O451" s="10"/>
      <c r="P451" s="10"/>
      <c r="Q451" s="10"/>
      <c r="R451" s="10"/>
      <c r="S451" s="10"/>
      <c r="T451" s="10"/>
      <c r="U451" s="10"/>
      <c r="V451" s="9"/>
      <c r="X451" s="11"/>
      <c r="Y451" s="10"/>
      <c r="Z451" s="10"/>
      <c r="AA451" s="10"/>
      <c r="AB451" s="10"/>
      <c r="AC451" s="10"/>
      <c r="AD451" s="10"/>
      <c r="AE451" s="10"/>
      <c r="AF451" s="10"/>
      <c r="AG451" s="9"/>
      <c r="AI451" s="11"/>
      <c r="AJ451" s="10"/>
      <c r="AK451" s="10"/>
      <c r="AL451" s="10"/>
      <c r="AM451" s="10"/>
      <c r="AN451" s="10"/>
      <c r="AO451" s="10"/>
      <c r="AP451" s="10"/>
      <c r="AQ451" s="10"/>
      <c r="AR451" s="9"/>
      <c r="AT451" s="11"/>
      <c r="AU451" s="10"/>
      <c r="AV451" s="10"/>
      <c r="AW451" s="10"/>
      <c r="AX451" s="10"/>
      <c r="AY451" s="10"/>
      <c r="AZ451" s="10"/>
      <c r="BA451" s="10"/>
      <c r="BB451" s="10"/>
      <c r="BC451" s="9"/>
      <c r="BE451" s="11"/>
      <c r="BF451" s="10"/>
      <c r="BG451" s="10"/>
      <c r="BH451" s="10"/>
      <c r="BI451" s="10"/>
      <c r="BJ451" s="10"/>
      <c r="BK451" s="10"/>
      <c r="BL451" s="10"/>
      <c r="BM451" s="10"/>
      <c r="BN451" s="9"/>
      <c r="BP451" s="11"/>
      <c r="BQ451" s="10"/>
      <c r="BR451" s="10"/>
      <c r="BS451" s="10"/>
      <c r="BT451" s="10"/>
      <c r="BU451" s="10"/>
      <c r="BV451" s="10"/>
      <c r="BW451" s="10"/>
      <c r="BX451" s="10"/>
      <c r="BY451" s="9"/>
      <c r="CA451" s="11"/>
      <c r="CB451" s="10"/>
      <c r="CC451" s="10"/>
      <c r="CD451" s="10"/>
      <c r="CE451" s="10"/>
      <c r="CF451" s="10"/>
      <c r="CG451" s="10"/>
      <c r="CH451" s="10"/>
      <c r="CI451" s="10"/>
      <c r="CJ451" s="9"/>
      <c r="CM451" t="s">
        <v>0</v>
      </c>
    </row>
    <row r="452" spans="1:97" ht="15.75" thickBot="1" x14ac:dyDescent="0.3">
      <c r="B452" s="11"/>
      <c r="C452" s="27" t="s">
        <v>8</v>
      </c>
      <c r="D452" s="19" t="s">
        <v>7</v>
      </c>
      <c r="E452" s="18" t="s">
        <v>6</v>
      </c>
      <c r="F452" s="199" t="s">
        <v>31</v>
      </c>
      <c r="G452" s="17" t="s">
        <v>5</v>
      </c>
      <c r="H452" s="16" t="s">
        <v>4</v>
      </c>
      <c r="I452" s="14" t="s">
        <v>3</v>
      </c>
      <c r="J452" s="10"/>
      <c r="K452" s="248" t="s">
        <v>151</v>
      </c>
      <c r="M452" s="11"/>
      <c r="N452" s="21" t="s">
        <v>9</v>
      </c>
      <c r="O452" s="19" t="s">
        <v>7</v>
      </c>
      <c r="P452" s="18" t="s">
        <v>6</v>
      </c>
      <c r="Q452" s="199" t="s">
        <v>31</v>
      </c>
      <c r="R452" s="17" t="s">
        <v>5</v>
      </c>
      <c r="S452" s="16" t="s">
        <v>4</v>
      </c>
      <c r="T452" s="14" t="s">
        <v>3</v>
      </c>
      <c r="U452" s="10"/>
      <c r="V452" s="248" t="s">
        <v>142</v>
      </c>
      <c r="X452" s="11"/>
      <c r="Y452" s="21" t="s">
        <v>9</v>
      </c>
      <c r="Z452" s="27" t="s">
        <v>8</v>
      </c>
      <c r="AA452" s="18" t="s">
        <v>6</v>
      </c>
      <c r="AB452" s="199" t="s">
        <v>31</v>
      </c>
      <c r="AC452" s="17" t="s">
        <v>5</v>
      </c>
      <c r="AD452" s="16" t="s">
        <v>4</v>
      </c>
      <c r="AE452" s="14" t="s">
        <v>3</v>
      </c>
      <c r="AF452" s="10"/>
      <c r="AG452" s="248" t="s">
        <v>145</v>
      </c>
      <c r="AI452" s="11"/>
      <c r="AJ452" s="21" t="s">
        <v>9</v>
      </c>
      <c r="AK452" s="27" t="s">
        <v>8</v>
      </c>
      <c r="AL452" s="19" t="s">
        <v>7</v>
      </c>
      <c r="AM452" s="199" t="s">
        <v>31</v>
      </c>
      <c r="AN452" s="17" t="s">
        <v>5</v>
      </c>
      <c r="AO452" s="16" t="s">
        <v>4</v>
      </c>
      <c r="AP452" s="14" t="s">
        <v>3</v>
      </c>
      <c r="AQ452" s="10"/>
      <c r="AR452" s="248" t="s">
        <v>144</v>
      </c>
      <c r="AT452" s="11"/>
      <c r="AU452" s="21" t="s">
        <v>9</v>
      </c>
      <c r="AV452" s="27" t="s">
        <v>8</v>
      </c>
      <c r="AW452" s="19" t="s">
        <v>7</v>
      </c>
      <c r="AX452" s="18" t="s">
        <v>6</v>
      </c>
      <c r="AY452" s="17" t="s">
        <v>5</v>
      </c>
      <c r="AZ452" s="16" t="s">
        <v>4</v>
      </c>
      <c r="BA452" s="14" t="s">
        <v>3</v>
      </c>
      <c r="BB452" s="10"/>
      <c r="BC452" s="248" t="s">
        <v>142</v>
      </c>
      <c r="BE452" s="11"/>
      <c r="BF452" s="21" t="s">
        <v>9</v>
      </c>
      <c r="BG452" s="27" t="s">
        <v>8</v>
      </c>
      <c r="BH452" s="19" t="s">
        <v>7</v>
      </c>
      <c r="BI452" s="18" t="s">
        <v>6</v>
      </c>
      <c r="BJ452" s="199" t="s">
        <v>31</v>
      </c>
      <c r="BK452" s="16" t="s">
        <v>4</v>
      </c>
      <c r="BL452" s="14" t="s">
        <v>3</v>
      </c>
      <c r="BM452" s="10"/>
      <c r="BN452" s="248" t="s">
        <v>151</v>
      </c>
      <c r="BP452" s="11"/>
      <c r="BQ452" s="21" t="s">
        <v>9</v>
      </c>
      <c r="BR452" s="27" t="s">
        <v>8</v>
      </c>
      <c r="BS452" s="19" t="s">
        <v>7</v>
      </c>
      <c r="BT452" s="18" t="s">
        <v>6</v>
      </c>
      <c r="BU452" s="199" t="s">
        <v>31</v>
      </c>
      <c r="BV452" s="17" t="s">
        <v>5</v>
      </c>
      <c r="BW452" s="14" t="s">
        <v>3</v>
      </c>
      <c r="BX452" s="10"/>
      <c r="BY452" s="248" t="s">
        <v>148</v>
      </c>
      <c r="CA452" s="11"/>
      <c r="CB452" s="21" t="s">
        <v>9</v>
      </c>
      <c r="CC452" s="27" t="s">
        <v>8</v>
      </c>
      <c r="CD452" s="19" t="s">
        <v>7</v>
      </c>
      <c r="CE452" s="18" t="s">
        <v>6</v>
      </c>
      <c r="CF452" s="17" t="s">
        <v>5</v>
      </c>
      <c r="CG452" s="16" t="s">
        <v>4</v>
      </c>
      <c r="CH452" s="199" t="s">
        <v>31</v>
      </c>
      <c r="CI452" s="10"/>
      <c r="CJ452" s="248" t="s">
        <v>148</v>
      </c>
    </row>
    <row r="453" spans="1:97" ht="15.75" thickBot="1" x14ac:dyDescent="0.3">
      <c r="B453" s="22" t="s">
        <v>250</v>
      </c>
      <c r="C453" s="146" t="s">
        <v>9</v>
      </c>
      <c r="D453" s="146" t="s">
        <v>9</v>
      </c>
      <c r="E453" s="146" t="s">
        <v>9</v>
      </c>
      <c r="F453" s="146" t="s">
        <v>9</v>
      </c>
      <c r="G453" s="146" t="s">
        <v>9</v>
      </c>
      <c r="H453" s="146" t="s">
        <v>9</v>
      </c>
      <c r="I453" s="146" t="s">
        <v>9</v>
      </c>
      <c r="J453" s="10"/>
      <c r="K453" s="234" t="s">
        <v>9</v>
      </c>
      <c r="M453" s="22" t="s">
        <v>250</v>
      </c>
      <c r="N453" s="145" t="s">
        <v>8</v>
      </c>
      <c r="O453" s="145" t="s">
        <v>8</v>
      </c>
      <c r="P453" s="145" t="s">
        <v>8</v>
      </c>
      <c r="Q453" s="145" t="s">
        <v>8</v>
      </c>
      <c r="R453" s="145" t="s">
        <v>8</v>
      </c>
      <c r="S453" s="145" t="s">
        <v>8</v>
      </c>
      <c r="T453" s="145" t="s">
        <v>8</v>
      </c>
      <c r="U453" s="10"/>
      <c r="V453" s="145" t="s">
        <v>8</v>
      </c>
      <c r="X453" s="22" t="s">
        <v>250</v>
      </c>
      <c r="Y453" s="149" t="s">
        <v>7</v>
      </c>
      <c r="Z453" s="149" t="s">
        <v>7</v>
      </c>
      <c r="AA453" s="149" t="s">
        <v>7</v>
      </c>
      <c r="AB453" s="149" t="s">
        <v>7</v>
      </c>
      <c r="AC453" s="149" t="s">
        <v>7</v>
      </c>
      <c r="AD453" s="149" t="s">
        <v>7</v>
      </c>
      <c r="AE453" s="144" t="s">
        <v>7</v>
      </c>
      <c r="AF453" s="10"/>
      <c r="AG453" s="144" t="s">
        <v>7</v>
      </c>
      <c r="AI453" s="22" t="s">
        <v>250</v>
      </c>
      <c r="AJ453" s="195" t="s">
        <v>6</v>
      </c>
      <c r="AK453" s="195" t="s">
        <v>6</v>
      </c>
      <c r="AL453" s="195" t="s">
        <v>6</v>
      </c>
      <c r="AM453" s="195" t="s">
        <v>6</v>
      </c>
      <c r="AN453" s="195" t="s">
        <v>6</v>
      </c>
      <c r="AO453" s="195" t="s">
        <v>6</v>
      </c>
      <c r="AP453" s="195" t="s">
        <v>6</v>
      </c>
      <c r="AQ453" s="10"/>
      <c r="AR453" s="195" t="s">
        <v>6</v>
      </c>
      <c r="AT453" s="22" t="s">
        <v>250</v>
      </c>
      <c r="AU453" s="197" t="s">
        <v>31</v>
      </c>
      <c r="AV453" s="197" t="s">
        <v>31</v>
      </c>
      <c r="AW453" s="197" t="s">
        <v>31</v>
      </c>
      <c r="AX453" s="197" t="s">
        <v>31</v>
      </c>
      <c r="AY453" s="197" t="s">
        <v>31</v>
      </c>
      <c r="AZ453" s="197" t="s">
        <v>31</v>
      </c>
      <c r="BA453" s="197" t="s">
        <v>31</v>
      </c>
      <c r="BB453" s="10"/>
      <c r="BC453" s="197" t="s">
        <v>31</v>
      </c>
      <c r="BE453" s="22" t="s">
        <v>250</v>
      </c>
      <c r="BF453" s="155" t="s">
        <v>134</v>
      </c>
      <c r="BG453" s="155" t="s">
        <v>134</v>
      </c>
      <c r="BH453" s="155" t="s">
        <v>134</v>
      </c>
      <c r="BI453" s="155" t="s">
        <v>134</v>
      </c>
      <c r="BJ453" s="155" t="s">
        <v>134</v>
      </c>
      <c r="BK453" s="155" t="s">
        <v>134</v>
      </c>
      <c r="BL453" s="155" t="s">
        <v>134</v>
      </c>
      <c r="BM453" s="10"/>
      <c r="BN453" s="155" t="s">
        <v>134</v>
      </c>
      <c r="BP453" s="22" t="s">
        <v>250</v>
      </c>
      <c r="BQ453" s="150" t="s">
        <v>4</v>
      </c>
      <c r="BR453" s="150" t="s">
        <v>4</v>
      </c>
      <c r="BS453" s="150" t="s">
        <v>4</v>
      </c>
      <c r="BT453" s="150" t="s">
        <v>4</v>
      </c>
      <c r="BU453" s="150" t="s">
        <v>4</v>
      </c>
      <c r="BV453" s="150" t="s">
        <v>4</v>
      </c>
      <c r="BW453" s="150" t="s">
        <v>4</v>
      </c>
      <c r="BX453" s="10"/>
      <c r="BY453" s="150" t="s">
        <v>4</v>
      </c>
      <c r="CA453" s="22" t="s">
        <v>250</v>
      </c>
      <c r="CB453" s="177" t="s">
        <v>3</v>
      </c>
      <c r="CC453" s="177" t="s">
        <v>3</v>
      </c>
      <c r="CD453" s="177" t="s">
        <v>3</v>
      </c>
      <c r="CE453" s="177" t="s">
        <v>3</v>
      </c>
      <c r="CF453" s="177" t="s">
        <v>3</v>
      </c>
      <c r="CG453" s="177" t="s">
        <v>3</v>
      </c>
      <c r="CH453" s="177" t="s">
        <v>3</v>
      </c>
      <c r="CI453" s="10"/>
      <c r="CJ453" s="177" t="s">
        <v>3</v>
      </c>
      <c r="CM453" t="s">
        <v>0</v>
      </c>
    </row>
    <row r="454" spans="1:97" ht="15.75" thickBot="1" x14ac:dyDescent="0.3">
      <c r="B454" s="11" t="s">
        <v>0</v>
      </c>
      <c r="C454" s="143">
        <v>48</v>
      </c>
      <c r="D454" s="143">
        <v>39</v>
      </c>
      <c r="E454" s="143">
        <v>24</v>
      </c>
      <c r="F454" s="143">
        <v>4</v>
      </c>
      <c r="G454" s="143">
        <v>37</v>
      </c>
      <c r="H454" s="143">
        <v>24</v>
      </c>
      <c r="I454" s="143">
        <v>29</v>
      </c>
      <c r="J454" s="12">
        <v>-117</v>
      </c>
      <c r="K454" s="237">
        <v>205</v>
      </c>
      <c r="L454" t="s">
        <v>0</v>
      </c>
      <c r="M454" s="11" t="s">
        <v>0</v>
      </c>
      <c r="N454" s="231">
        <v>48</v>
      </c>
      <c r="O454" s="231">
        <v>10</v>
      </c>
      <c r="P454" s="231">
        <v>18</v>
      </c>
      <c r="Q454" s="231">
        <v>47</v>
      </c>
      <c r="R454" s="143">
        <v>17</v>
      </c>
      <c r="S454" s="231">
        <v>10</v>
      </c>
      <c r="T454" s="231">
        <v>31</v>
      </c>
      <c r="U454" s="12">
        <v>222</v>
      </c>
      <c r="V454" s="231">
        <v>147</v>
      </c>
      <c r="W454" t="s">
        <v>0</v>
      </c>
      <c r="X454" s="11" t="s">
        <v>0</v>
      </c>
      <c r="Y454" s="231">
        <v>39</v>
      </c>
      <c r="Z454" s="143">
        <v>10</v>
      </c>
      <c r="AA454" s="231">
        <v>6</v>
      </c>
      <c r="AB454" s="231">
        <v>37</v>
      </c>
      <c r="AC454" s="143">
        <v>38</v>
      </c>
      <c r="AD454" s="143">
        <v>10</v>
      </c>
      <c r="AE454" s="231">
        <v>16</v>
      </c>
      <c r="AF454" s="12">
        <v>-153</v>
      </c>
      <c r="AG454" s="231">
        <v>40</v>
      </c>
      <c r="AI454" s="11" t="s">
        <v>0</v>
      </c>
      <c r="AJ454" s="231">
        <v>24</v>
      </c>
      <c r="AK454" s="143">
        <v>18</v>
      </c>
      <c r="AL454" s="143">
        <v>6</v>
      </c>
      <c r="AM454" s="231">
        <v>26</v>
      </c>
      <c r="AN454" s="143">
        <v>18</v>
      </c>
      <c r="AO454" s="143">
        <v>6</v>
      </c>
      <c r="AP454" s="231">
        <v>3</v>
      </c>
      <c r="AQ454" s="12">
        <v>176</v>
      </c>
      <c r="AR454" s="231">
        <v>5</v>
      </c>
      <c r="AS454" t="s">
        <v>0</v>
      </c>
      <c r="AT454" s="11" t="s">
        <v>0</v>
      </c>
      <c r="AU454" s="231">
        <v>4</v>
      </c>
      <c r="AV454" s="143">
        <v>47</v>
      </c>
      <c r="AW454" s="143">
        <v>37</v>
      </c>
      <c r="AX454" s="143">
        <v>26</v>
      </c>
      <c r="AY454" s="143">
        <v>37</v>
      </c>
      <c r="AZ454" s="143">
        <v>23</v>
      </c>
      <c r="BA454" s="143">
        <v>14</v>
      </c>
      <c r="BB454" s="12">
        <v>-390</v>
      </c>
      <c r="BC454" s="143">
        <v>180</v>
      </c>
      <c r="BE454" s="11" t="s">
        <v>0</v>
      </c>
      <c r="BF454" s="231">
        <v>37</v>
      </c>
      <c r="BG454" s="231">
        <v>17</v>
      </c>
      <c r="BH454" s="231">
        <v>38</v>
      </c>
      <c r="BI454" s="231">
        <v>18</v>
      </c>
      <c r="BJ454" s="231">
        <v>37</v>
      </c>
      <c r="BK454" s="231">
        <v>17</v>
      </c>
      <c r="BL454" s="231">
        <v>29</v>
      </c>
      <c r="BM454" s="12">
        <v>4</v>
      </c>
      <c r="BN454" s="231">
        <v>193</v>
      </c>
      <c r="BO454" t="s">
        <v>0</v>
      </c>
      <c r="BP454" s="11" t="s">
        <v>0</v>
      </c>
      <c r="BQ454" s="231">
        <v>24</v>
      </c>
      <c r="BR454" s="143">
        <v>10</v>
      </c>
      <c r="BS454" s="231">
        <v>10</v>
      </c>
      <c r="BT454" s="231">
        <v>6</v>
      </c>
      <c r="BU454" s="231">
        <v>23</v>
      </c>
      <c r="BV454" s="143">
        <v>17</v>
      </c>
      <c r="BW454" s="231">
        <v>14</v>
      </c>
      <c r="BX454" s="12">
        <v>119</v>
      </c>
      <c r="BY454" s="231">
        <v>50</v>
      </c>
      <c r="CA454" s="11" t="s">
        <v>0</v>
      </c>
      <c r="CB454" s="231">
        <v>29</v>
      </c>
      <c r="CC454" s="143">
        <v>31</v>
      </c>
      <c r="CD454" s="143">
        <v>16</v>
      </c>
      <c r="CE454" s="143">
        <v>3</v>
      </c>
      <c r="CF454" s="143">
        <v>29</v>
      </c>
      <c r="CG454" s="143">
        <v>14</v>
      </c>
      <c r="CH454" s="231">
        <v>14</v>
      </c>
      <c r="CI454" s="12">
        <v>139</v>
      </c>
      <c r="CJ454" s="143">
        <v>50</v>
      </c>
      <c r="CM454" t="s">
        <v>0</v>
      </c>
    </row>
    <row r="455" spans="1:97" ht="15.75" thickBot="1" x14ac:dyDescent="0.3"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M455" s="11"/>
      <c r="N455" s="10"/>
      <c r="O455" s="10"/>
      <c r="P455" s="10"/>
      <c r="Q455" s="10"/>
      <c r="R455" s="10"/>
      <c r="S455" s="10"/>
      <c r="T455" s="10"/>
      <c r="U455" s="10"/>
      <c r="V455" s="9"/>
      <c r="X455" s="11"/>
      <c r="Y455" s="10"/>
      <c r="Z455" s="10"/>
      <c r="AA455" s="10"/>
      <c r="AB455" s="10"/>
      <c r="AC455" s="10"/>
      <c r="AD455" s="10"/>
      <c r="AE455" s="10"/>
      <c r="AF455" s="10"/>
      <c r="AG455" s="9"/>
      <c r="AI455" s="11"/>
      <c r="AJ455" s="10"/>
      <c r="AK455" s="10"/>
      <c r="AL455" s="10"/>
      <c r="AM455" s="10"/>
      <c r="AN455" s="10"/>
      <c r="AO455" s="10"/>
      <c r="AP455" s="10"/>
      <c r="AQ455" s="10"/>
      <c r="AR455" s="9"/>
      <c r="AT455" s="11"/>
      <c r="AU455" s="10"/>
      <c r="AV455" s="10"/>
      <c r="AW455" s="10"/>
      <c r="AX455" s="10"/>
      <c r="AY455" s="10"/>
      <c r="AZ455" s="10"/>
      <c r="BA455" s="10"/>
      <c r="BB455" s="10"/>
      <c r="BC455" s="9"/>
      <c r="BE455" s="11"/>
      <c r="BF455" s="10"/>
      <c r="BG455" s="10"/>
      <c r="BH455" s="10"/>
      <c r="BI455" s="10"/>
      <c r="BJ455" s="10"/>
      <c r="BK455" s="10"/>
      <c r="BL455" s="10"/>
      <c r="BM455" s="10"/>
      <c r="BN455" s="9"/>
      <c r="BP455" s="11"/>
      <c r="BQ455" s="10"/>
      <c r="BR455" s="10"/>
      <c r="BS455" s="10"/>
      <c r="BT455" s="10"/>
      <c r="BU455" s="10"/>
      <c r="BV455" s="10"/>
      <c r="BW455" s="10"/>
      <c r="BX455" s="10"/>
      <c r="BY455" s="9"/>
      <c r="CA455" s="11"/>
      <c r="CB455" s="10"/>
      <c r="CC455" s="10"/>
      <c r="CD455" s="10"/>
      <c r="CE455" s="10"/>
      <c r="CF455" s="10"/>
      <c r="CG455" s="10"/>
      <c r="CH455" s="10"/>
      <c r="CI455" s="10"/>
      <c r="CJ455" s="9"/>
      <c r="CO455" t="s">
        <v>0</v>
      </c>
    </row>
    <row r="456" spans="1:97" ht="15.75" thickBot="1" x14ac:dyDescent="0.3">
      <c r="B456" s="11"/>
      <c r="C456" s="27" t="s">
        <v>8</v>
      </c>
      <c r="D456" s="19" t="s">
        <v>7</v>
      </c>
      <c r="E456" s="18" t="s">
        <v>6</v>
      </c>
      <c r="F456" s="199" t="s">
        <v>31</v>
      </c>
      <c r="G456" s="17" t="s">
        <v>5</v>
      </c>
      <c r="H456" s="16" t="s">
        <v>4</v>
      </c>
      <c r="I456" s="14" t="s">
        <v>3</v>
      </c>
      <c r="J456" s="10"/>
      <c r="K456" s="248" t="s">
        <v>151</v>
      </c>
      <c r="M456" s="11"/>
      <c r="N456" s="21" t="s">
        <v>9</v>
      </c>
      <c r="O456" s="19" t="s">
        <v>7</v>
      </c>
      <c r="P456" s="18" t="s">
        <v>6</v>
      </c>
      <c r="Q456" s="199" t="s">
        <v>31</v>
      </c>
      <c r="R456" s="17" t="s">
        <v>5</v>
      </c>
      <c r="S456" s="16" t="s">
        <v>4</v>
      </c>
      <c r="T456" s="14" t="s">
        <v>3</v>
      </c>
      <c r="U456" s="10"/>
      <c r="V456" s="248" t="s">
        <v>142</v>
      </c>
      <c r="X456" s="11"/>
      <c r="Y456" s="21" t="s">
        <v>9</v>
      </c>
      <c r="Z456" s="27" t="s">
        <v>8</v>
      </c>
      <c r="AA456" s="18" t="s">
        <v>6</v>
      </c>
      <c r="AB456" s="199" t="s">
        <v>31</v>
      </c>
      <c r="AC456" s="17" t="s">
        <v>5</v>
      </c>
      <c r="AD456" s="16" t="s">
        <v>4</v>
      </c>
      <c r="AE456" s="14" t="s">
        <v>3</v>
      </c>
      <c r="AF456" s="10"/>
      <c r="AG456" s="248" t="s">
        <v>144</v>
      </c>
      <c r="AI456" s="11"/>
      <c r="AJ456" s="21" t="s">
        <v>9</v>
      </c>
      <c r="AK456" s="27" t="s">
        <v>8</v>
      </c>
      <c r="AL456" s="19" t="s">
        <v>7</v>
      </c>
      <c r="AM456" s="199" t="s">
        <v>31</v>
      </c>
      <c r="AN456" s="17" t="s">
        <v>5</v>
      </c>
      <c r="AO456" s="16" t="s">
        <v>4</v>
      </c>
      <c r="AP456" s="14" t="s">
        <v>3</v>
      </c>
      <c r="AQ456" s="10"/>
      <c r="AR456" s="248" t="s">
        <v>148</v>
      </c>
      <c r="AT456" s="11"/>
      <c r="AU456" s="21" t="s">
        <v>9</v>
      </c>
      <c r="AV456" s="27" t="s">
        <v>8</v>
      </c>
      <c r="AW456" s="19" t="s">
        <v>7</v>
      </c>
      <c r="AX456" s="18" t="s">
        <v>6</v>
      </c>
      <c r="AY456" s="17" t="s">
        <v>5</v>
      </c>
      <c r="AZ456" s="16" t="s">
        <v>4</v>
      </c>
      <c r="BA456" s="14" t="s">
        <v>3</v>
      </c>
      <c r="BB456" s="10"/>
      <c r="BC456" s="248" t="s">
        <v>142</v>
      </c>
      <c r="BE456" s="11"/>
      <c r="BF456" s="21" t="s">
        <v>9</v>
      </c>
      <c r="BG456" s="27" t="s">
        <v>8</v>
      </c>
      <c r="BH456" s="19" t="s">
        <v>7</v>
      </c>
      <c r="BI456" s="18" t="s">
        <v>6</v>
      </c>
      <c r="BJ456" s="199" t="s">
        <v>31</v>
      </c>
      <c r="BK456" s="16" t="s">
        <v>4</v>
      </c>
      <c r="BL456" s="14" t="s">
        <v>3</v>
      </c>
      <c r="BM456" s="10"/>
      <c r="BN456" s="248" t="s">
        <v>151</v>
      </c>
      <c r="BP456" s="11"/>
      <c r="BQ456" s="21" t="s">
        <v>9</v>
      </c>
      <c r="BR456" s="27" t="s">
        <v>8</v>
      </c>
      <c r="BS456" s="19" t="s">
        <v>7</v>
      </c>
      <c r="BT456" s="18" t="s">
        <v>6</v>
      </c>
      <c r="BU456" s="199" t="s">
        <v>31</v>
      </c>
      <c r="BV456" s="17" t="s">
        <v>5</v>
      </c>
      <c r="BW456" s="14" t="s">
        <v>3</v>
      </c>
      <c r="BX456" s="10"/>
      <c r="BY456" s="248" t="s">
        <v>147</v>
      </c>
      <c r="CA456" s="11"/>
      <c r="CB456" s="21" t="s">
        <v>9</v>
      </c>
      <c r="CC456" s="27" t="s">
        <v>8</v>
      </c>
      <c r="CD456" s="19" t="s">
        <v>7</v>
      </c>
      <c r="CE456" s="18" t="s">
        <v>6</v>
      </c>
      <c r="CF456" s="17" t="s">
        <v>5</v>
      </c>
      <c r="CG456" s="16" t="s">
        <v>4</v>
      </c>
      <c r="CH456" s="199" t="s">
        <v>31</v>
      </c>
      <c r="CI456" s="10"/>
      <c r="CJ456" s="248" t="s">
        <v>148</v>
      </c>
      <c r="CQ456" t="s">
        <v>0</v>
      </c>
      <c r="CS456" t="s">
        <v>0</v>
      </c>
    </row>
    <row r="457" spans="1:97" ht="15.75" thickBot="1" x14ac:dyDescent="0.3">
      <c r="B457" s="22" t="s">
        <v>251</v>
      </c>
      <c r="C457" s="146" t="s">
        <v>9</v>
      </c>
      <c r="D457" s="146" t="s">
        <v>9</v>
      </c>
      <c r="E457" s="146" t="s">
        <v>9</v>
      </c>
      <c r="F457" s="146" t="s">
        <v>9</v>
      </c>
      <c r="G457" s="146" t="s">
        <v>9</v>
      </c>
      <c r="H457" s="146" t="s">
        <v>9</v>
      </c>
      <c r="I457" s="146" t="s">
        <v>9</v>
      </c>
      <c r="J457" s="10"/>
      <c r="K457" s="234" t="s">
        <v>9</v>
      </c>
      <c r="M457" s="22" t="s">
        <v>251</v>
      </c>
      <c r="N457" s="145" t="s">
        <v>8</v>
      </c>
      <c r="O457" s="145" t="s">
        <v>8</v>
      </c>
      <c r="P457" s="145" t="s">
        <v>8</v>
      </c>
      <c r="Q457" s="145" t="s">
        <v>8</v>
      </c>
      <c r="R457" s="145" t="s">
        <v>8</v>
      </c>
      <c r="S457" s="145" t="s">
        <v>8</v>
      </c>
      <c r="T457" s="145" t="s">
        <v>8</v>
      </c>
      <c r="U457" s="10"/>
      <c r="V457" s="145" t="s">
        <v>8</v>
      </c>
      <c r="X457" s="22" t="s">
        <v>251</v>
      </c>
      <c r="Y457" s="149" t="s">
        <v>7</v>
      </c>
      <c r="Z457" s="149" t="s">
        <v>7</v>
      </c>
      <c r="AA457" s="149" t="s">
        <v>7</v>
      </c>
      <c r="AB457" s="149" t="s">
        <v>7</v>
      </c>
      <c r="AC457" s="149" t="s">
        <v>7</v>
      </c>
      <c r="AD457" s="149" t="s">
        <v>7</v>
      </c>
      <c r="AE457" s="144" t="s">
        <v>7</v>
      </c>
      <c r="AF457" s="10"/>
      <c r="AG457" s="144" t="s">
        <v>7</v>
      </c>
      <c r="AI457" s="22" t="s">
        <v>251</v>
      </c>
      <c r="AJ457" s="195" t="s">
        <v>6</v>
      </c>
      <c r="AK457" s="195" t="s">
        <v>6</v>
      </c>
      <c r="AL457" s="195" t="s">
        <v>6</v>
      </c>
      <c r="AM457" s="195" t="s">
        <v>6</v>
      </c>
      <c r="AN457" s="195" t="s">
        <v>6</v>
      </c>
      <c r="AO457" s="195" t="s">
        <v>6</v>
      </c>
      <c r="AP457" s="195" t="s">
        <v>6</v>
      </c>
      <c r="AQ457" s="10"/>
      <c r="AR457" s="195" t="s">
        <v>6</v>
      </c>
      <c r="AT457" s="22" t="s">
        <v>251</v>
      </c>
      <c r="AU457" s="197" t="s">
        <v>31</v>
      </c>
      <c r="AV457" s="197" t="s">
        <v>31</v>
      </c>
      <c r="AW457" s="197" t="s">
        <v>31</v>
      </c>
      <c r="AX457" s="197" t="s">
        <v>31</v>
      </c>
      <c r="AY457" s="197" t="s">
        <v>31</v>
      </c>
      <c r="AZ457" s="197" t="s">
        <v>31</v>
      </c>
      <c r="BA457" s="197" t="s">
        <v>31</v>
      </c>
      <c r="BB457" s="10"/>
      <c r="BC457" s="197" t="s">
        <v>31</v>
      </c>
      <c r="BE457" s="22" t="s">
        <v>251</v>
      </c>
      <c r="BF457" s="155" t="s">
        <v>134</v>
      </c>
      <c r="BG457" s="155" t="s">
        <v>134</v>
      </c>
      <c r="BH457" s="155" t="s">
        <v>134</v>
      </c>
      <c r="BI457" s="155" t="s">
        <v>134</v>
      </c>
      <c r="BJ457" s="155" t="s">
        <v>134</v>
      </c>
      <c r="BK457" s="155" t="s">
        <v>134</v>
      </c>
      <c r="BL457" s="155" t="s">
        <v>134</v>
      </c>
      <c r="BM457" s="10"/>
      <c r="BN457" s="155" t="s">
        <v>134</v>
      </c>
      <c r="BP457" s="22" t="s">
        <v>251</v>
      </c>
      <c r="BQ457" s="150" t="s">
        <v>4</v>
      </c>
      <c r="BR457" s="150" t="s">
        <v>4</v>
      </c>
      <c r="BS457" s="150" t="s">
        <v>4</v>
      </c>
      <c r="BT457" s="150" t="s">
        <v>4</v>
      </c>
      <c r="BU457" s="150" t="s">
        <v>4</v>
      </c>
      <c r="BV457" s="150" t="s">
        <v>4</v>
      </c>
      <c r="BW457" s="150" t="s">
        <v>4</v>
      </c>
      <c r="BX457" s="10"/>
      <c r="BY457" s="150" t="s">
        <v>4</v>
      </c>
      <c r="CA457" s="22" t="s">
        <v>251</v>
      </c>
      <c r="CB457" s="177" t="s">
        <v>3</v>
      </c>
      <c r="CC457" s="177" t="s">
        <v>3</v>
      </c>
      <c r="CD457" s="177" t="s">
        <v>3</v>
      </c>
      <c r="CE457" s="177" t="s">
        <v>3</v>
      </c>
      <c r="CF457" s="177" t="s">
        <v>3</v>
      </c>
      <c r="CG457" s="177" t="s">
        <v>3</v>
      </c>
      <c r="CH457" s="177" t="s">
        <v>3</v>
      </c>
      <c r="CI457" s="10"/>
      <c r="CJ457" s="177" t="s">
        <v>3</v>
      </c>
      <c r="CM457" t="s">
        <v>0</v>
      </c>
    </row>
    <row r="458" spans="1:97" ht="15.75" thickBot="1" x14ac:dyDescent="0.3">
      <c r="B458" s="11" t="s">
        <v>0</v>
      </c>
      <c r="C458" s="143">
        <v>53</v>
      </c>
      <c r="D458" s="143">
        <v>41</v>
      </c>
      <c r="E458" s="143">
        <v>33</v>
      </c>
      <c r="F458" s="143">
        <v>6</v>
      </c>
      <c r="G458" s="143">
        <v>33</v>
      </c>
      <c r="H458" s="143">
        <v>22</v>
      </c>
      <c r="I458" s="143">
        <v>35</v>
      </c>
      <c r="J458" s="12">
        <v>-42</v>
      </c>
      <c r="K458" s="237">
        <v>223</v>
      </c>
      <c r="L458" t="s">
        <v>0</v>
      </c>
      <c r="M458" s="11" t="s">
        <v>0</v>
      </c>
      <c r="N458" s="231">
        <v>53</v>
      </c>
      <c r="O458" s="231">
        <v>13</v>
      </c>
      <c r="P458" s="231">
        <v>12</v>
      </c>
      <c r="Q458" s="231">
        <v>50</v>
      </c>
      <c r="R458" s="143">
        <v>1</v>
      </c>
      <c r="S458" s="231">
        <v>21</v>
      </c>
      <c r="T458" s="231">
        <v>26</v>
      </c>
      <c r="U458" s="12">
        <v>273</v>
      </c>
      <c r="V458" s="231">
        <v>174</v>
      </c>
      <c r="W458" t="s">
        <v>0</v>
      </c>
      <c r="X458" s="11" t="s">
        <v>0</v>
      </c>
      <c r="Y458" s="231">
        <v>41</v>
      </c>
      <c r="Z458" s="143">
        <v>13</v>
      </c>
      <c r="AA458" s="143">
        <v>4</v>
      </c>
      <c r="AB458" s="231">
        <v>36</v>
      </c>
      <c r="AC458" s="143">
        <v>26</v>
      </c>
      <c r="AD458" s="143">
        <v>4</v>
      </c>
      <c r="AE458" s="231">
        <v>12</v>
      </c>
      <c r="AF458" s="12">
        <v>121</v>
      </c>
      <c r="AG458" s="231">
        <v>42</v>
      </c>
      <c r="AI458" s="11" t="s">
        <v>0</v>
      </c>
      <c r="AJ458" s="231">
        <v>33</v>
      </c>
      <c r="AK458" s="143">
        <v>12</v>
      </c>
      <c r="AL458" s="231">
        <v>4</v>
      </c>
      <c r="AM458" s="231">
        <v>34</v>
      </c>
      <c r="AN458" s="143">
        <v>8</v>
      </c>
      <c r="AO458" s="231">
        <v>1</v>
      </c>
      <c r="AP458" s="231">
        <v>7</v>
      </c>
      <c r="AQ458" s="12">
        <v>283</v>
      </c>
      <c r="AR458" s="231">
        <v>59</v>
      </c>
      <c r="AS458" t="s">
        <v>0</v>
      </c>
      <c r="AT458" s="11" t="s">
        <v>0</v>
      </c>
      <c r="AU458" s="231">
        <v>6</v>
      </c>
      <c r="AV458" s="143">
        <v>50</v>
      </c>
      <c r="AW458" s="143">
        <v>36</v>
      </c>
      <c r="AX458" s="143">
        <v>34</v>
      </c>
      <c r="AY458" s="143">
        <v>31</v>
      </c>
      <c r="AZ458" s="143">
        <v>20</v>
      </c>
      <c r="BA458" s="143">
        <v>16</v>
      </c>
      <c r="BB458" s="12">
        <v>178</v>
      </c>
      <c r="BC458" s="143">
        <v>181</v>
      </c>
      <c r="BE458" s="11" t="s">
        <v>0</v>
      </c>
      <c r="BF458" s="231">
        <v>33</v>
      </c>
      <c r="BG458" s="231">
        <v>1</v>
      </c>
      <c r="BH458" s="231">
        <v>26</v>
      </c>
      <c r="BI458" s="231">
        <v>8</v>
      </c>
      <c r="BJ458" s="231">
        <v>31</v>
      </c>
      <c r="BK458" s="231">
        <v>14</v>
      </c>
      <c r="BL458" s="231">
        <v>20</v>
      </c>
      <c r="BM458" s="12">
        <v>-503</v>
      </c>
      <c r="BN458" s="231">
        <v>133</v>
      </c>
      <c r="BO458" t="s">
        <v>0</v>
      </c>
      <c r="BP458" s="11" t="s">
        <v>0</v>
      </c>
      <c r="BQ458" s="231">
        <v>22</v>
      </c>
      <c r="BR458" s="143">
        <v>21</v>
      </c>
      <c r="BS458" s="231">
        <v>4</v>
      </c>
      <c r="BT458" s="143">
        <v>1</v>
      </c>
      <c r="BU458" s="231">
        <v>20</v>
      </c>
      <c r="BV458" s="143">
        <v>14</v>
      </c>
      <c r="BW458" s="231">
        <v>8</v>
      </c>
      <c r="BX458" s="12">
        <v>-353</v>
      </c>
      <c r="BY458" s="231">
        <v>18</v>
      </c>
      <c r="CA458" s="11" t="s">
        <v>0</v>
      </c>
      <c r="CB458" s="231">
        <v>35</v>
      </c>
      <c r="CC458" s="143">
        <v>26</v>
      </c>
      <c r="CD458" s="143">
        <v>12</v>
      </c>
      <c r="CE458" s="143">
        <v>7</v>
      </c>
      <c r="CF458" s="143">
        <v>20</v>
      </c>
      <c r="CG458" s="143">
        <v>8</v>
      </c>
      <c r="CH458" s="231">
        <v>16</v>
      </c>
      <c r="CI458" s="12">
        <v>43</v>
      </c>
      <c r="CJ458" s="143">
        <v>22</v>
      </c>
      <c r="CM458" t="s">
        <v>0</v>
      </c>
    </row>
    <row r="459" spans="1:97" ht="15.75" thickBot="1" x14ac:dyDescent="0.3"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M459" s="11"/>
      <c r="N459" s="10"/>
      <c r="O459" s="10"/>
      <c r="P459" s="10"/>
      <c r="Q459" s="10"/>
      <c r="R459" s="10"/>
      <c r="S459" s="10"/>
      <c r="T459" s="10"/>
      <c r="U459" s="10"/>
      <c r="V459" s="9"/>
      <c r="X459" s="11"/>
      <c r="Y459" s="10"/>
      <c r="Z459" s="10"/>
      <c r="AA459" s="10"/>
      <c r="AB459" s="10"/>
      <c r="AC459" s="10"/>
      <c r="AD459" s="10"/>
      <c r="AE459" s="10"/>
      <c r="AF459" s="10"/>
      <c r="AG459" s="9"/>
      <c r="AI459" s="11"/>
      <c r="AJ459" s="10"/>
      <c r="AK459" s="10"/>
      <c r="AL459" s="10"/>
      <c r="AM459" s="10"/>
      <c r="AN459" s="10"/>
      <c r="AO459" s="10"/>
      <c r="AP459" s="10"/>
      <c r="AQ459" s="10"/>
      <c r="AR459" s="9"/>
      <c r="AT459" s="11"/>
      <c r="AU459" s="10"/>
      <c r="AV459" s="10"/>
      <c r="AW459" s="10"/>
      <c r="AX459" s="10"/>
      <c r="AY459" s="10"/>
      <c r="AZ459" s="10"/>
      <c r="BA459" s="10"/>
      <c r="BB459" s="10"/>
      <c r="BC459" s="9"/>
      <c r="BE459" s="11"/>
      <c r="BF459" s="10"/>
      <c r="BG459" s="10"/>
      <c r="BH459" s="10"/>
      <c r="BI459" s="10"/>
      <c r="BJ459" s="10"/>
      <c r="BK459" s="10"/>
      <c r="BL459" s="10"/>
      <c r="BM459" s="10"/>
      <c r="BN459" s="9"/>
      <c r="BP459" s="11"/>
      <c r="BQ459" s="10"/>
      <c r="BR459" s="10"/>
      <c r="BS459" s="10"/>
      <c r="BT459" s="10"/>
      <c r="BU459" s="10"/>
      <c r="BV459" s="10"/>
      <c r="BW459" s="10"/>
      <c r="BX459" s="10"/>
      <c r="BY459" s="9"/>
      <c r="CA459" s="11"/>
      <c r="CB459" s="10"/>
      <c r="CC459" s="10"/>
      <c r="CD459" s="10"/>
      <c r="CE459" s="10"/>
      <c r="CF459" s="10"/>
      <c r="CG459" s="10"/>
      <c r="CH459" s="10"/>
      <c r="CI459" s="10"/>
      <c r="CJ459" s="9"/>
      <c r="CM459" t="s">
        <v>0</v>
      </c>
    </row>
    <row r="460" spans="1:97" ht="15.75" thickBot="1" x14ac:dyDescent="0.3">
      <c r="B460" s="11"/>
      <c r="C460" s="27" t="s">
        <v>8</v>
      </c>
      <c r="D460" s="19" t="s">
        <v>7</v>
      </c>
      <c r="E460" s="18" t="s">
        <v>6</v>
      </c>
      <c r="F460" s="199" t="s">
        <v>31</v>
      </c>
      <c r="G460" s="17" t="s">
        <v>5</v>
      </c>
      <c r="H460" s="16" t="s">
        <v>4</v>
      </c>
      <c r="I460" s="14" t="s">
        <v>3</v>
      </c>
      <c r="J460" s="10"/>
      <c r="K460" s="248" t="s">
        <v>151</v>
      </c>
      <c r="M460" s="11"/>
      <c r="N460" s="21" t="s">
        <v>9</v>
      </c>
      <c r="O460" s="19" t="s">
        <v>7</v>
      </c>
      <c r="P460" s="18" t="s">
        <v>6</v>
      </c>
      <c r="Q460" s="199" t="s">
        <v>31</v>
      </c>
      <c r="R460" s="17" t="s">
        <v>5</v>
      </c>
      <c r="S460" s="16" t="s">
        <v>4</v>
      </c>
      <c r="T460" s="14" t="s">
        <v>3</v>
      </c>
      <c r="U460" s="10"/>
      <c r="V460" s="248" t="s">
        <v>151</v>
      </c>
      <c r="X460" s="11"/>
      <c r="Y460" s="21" t="s">
        <v>9</v>
      </c>
      <c r="Z460" s="27" t="s">
        <v>8</v>
      </c>
      <c r="AA460" s="18" t="s">
        <v>6</v>
      </c>
      <c r="AB460" s="199" t="s">
        <v>31</v>
      </c>
      <c r="AC460" s="17" t="s">
        <v>5</v>
      </c>
      <c r="AD460" s="16" t="s">
        <v>4</v>
      </c>
      <c r="AE460" s="14" t="s">
        <v>3</v>
      </c>
      <c r="AF460" s="10"/>
      <c r="AG460" s="248" t="s">
        <v>145</v>
      </c>
      <c r="AI460" s="11"/>
      <c r="AJ460" s="21" t="s">
        <v>9</v>
      </c>
      <c r="AK460" s="27" t="s">
        <v>8</v>
      </c>
      <c r="AL460" s="19" t="s">
        <v>7</v>
      </c>
      <c r="AM460" s="199" t="s">
        <v>31</v>
      </c>
      <c r="AN460" s="17" t="s">
        <v>5</v>
      </c>
      <c r="AO460" s="16" t="s">
        <v>4</v>
      </c>
      <c r="AP460" s="14" t="s">
        <v>3</v>
      </c>
      <c r="AQ460" s="10"/>
      <c r="AR460" s="248" t="s">
        <v>142</v>
      </c>
      <c r="AT460" s="11"/>
      <c r="AU460" s="21" t="s">
        <v>9</v>
      </c>
      <c r="AV460" s="27" t="s">
        <v>8</v>
      </c>
      <c r="AW460" s="19" t="s">
        <v>7</v>
      </c>
      <c r="AX460" s="18" t="s">
        <v>6</v>
      </c>
      <c r="AY460" s="17" t="s">
        <v>5</v>
      </c>
      <c r="AZ460" s="16" t="s">
        <v>4</v>
      </c>
      <c r="BA460" s="14" t="s">
        <v>3</v>
      </c>
      <c r="BB460" s="10"/>
      <c r="BC460" s="248" t="s">
        <v>142</v>
      </c>
      <c r="BE460" s="11"/>
      <c r="BF460" s="21" t="s">
        <v>9</v>
      </c>
      <c r="BG460" s="27" t="s">
        <v>8</v>
      </c>
      <c r="BH460" s="19" t="s">
        <v>7</v>
      </c>
      <c r="BI460" s="18" t="s">
        <v>6</v>
      </c>
      <c r="BJ460" s="199" t="s">
        <v>31</v>
      </c>
      <c r="BK460" s="16" t="s">
        <v>4</v>
      </c>
      <c r="BL460" s="14" t="s">
        <v>3</v>
      </c>
      <c r="BM460" s="10"/>
      <c r="BN460" s="248" t="s">
        <v>148</v>
      </c>
      <c r="BP460" s="11"/>
      <c r="BQ460" s="21" t="s">
        <v>9</v>
      </c>
      <c r="BR460" s="27" t="s">
        <v>8</v>
      </c>
      <c r="BS460" s="19" t="s">
        <v>7</v>
      </c>
      <c r="BT460" s="18" t="s">
        <v>6</v>
      </c>
      <c r="BU460" s="199" t="s">
        <v>31</v>
      </c>
      <c r="BV460" s="17" t="s">
        <v>5</v>
      </c>
      <c r="BW460" s="14" t="s">
        <v>3</v>
      </c>
      <c r="BX460" s="10"/>
      <c r="BY460" s="248" t="s">
        <v>145</v>
      </c>
      <c r="CA460" s="11"/>
      <c r="CB460" s="21" t="s">
        <v>9</v>
      </c>
      <c r="CC460" s="27" t="s">
        <v>8</v>
      </c>
      <c r="CD460" s="19" t="s">
        <v>7</v>
      </c>
      <c r="CE460" s="18" t="s">
        <v>6</v>
      </c>
      <c r="CF460" s="17" t="s">
        <v>5</v>
      </c>
      <c r="CG460" s="16" t="s">
        <v>4</v>
      </c>
      <c r="CH460" s="199" t="s">
        <v>31</v>
      </c>
      <c r="CI460" s="10"/>
      <c r="CJ460" s="248" t="s">
        <v>148</v>
      </c>
      <c r="CM460" t="s">
        <v>0</v>
      </c>
      <c r="CO460" t="s">
        <v>0</v>
      </c>
    </row>
    <row r="461" spans="1:97" ht="15.75" thickBot="1" x14ac:dyDescent="0.3">
      <c r="B461" s="22" t="s">
        <v>252</v>
      </c>
      <c r="C461" s="146" t="s">
        <v>9</v>
      </c>
      <c r="D461" s="146" t="s">
        <v>9</v>
      </c>
      <c r="E461" s="146" t="s">
        <v>9</v>
      </c>
      <c r="F461" s="146" t="s">
        <v>9</v>
      </c>
      <c r="G461" s="146" t="s">
        <v>9</v>
      </c>
      <c r="H461" s="146" t="s">
        <v>9</v>
      </c>
      <c r="I461" s="146" t="s">
        <v>9</v>
      </c>
      <c r="J461" s="10"/>
      <c r="K461" s="234" t="s">
        <v>9</v>
      </c>
      <c r="M461" s="22" t="s">
        <v>252</v>
      </c>
      <c r="N461" s="145" t="s">
        <v>8</v>
      </c>
      <c r="O461" s="145" t="s">
        <v>8</v>
      </c>
      <c r="P461" s="145" t="s">
        <v>8</v>
      </c>
      <c r="Q461" s="145" t="s">
        <v>8</v>
      </c>
      <c r="R461" s="145" t="s">
        <v>8</v>
      </c>
      <c r="S461" s="145" t="s">
        <v>8</v>
      </c>
      <c r="T461" s="145" t="s">
        <v>8</v>
      </c>
      <c r="U461" s="10"/>
      <c r="V461" s="145" t="s">
        <v>8</v>
      </c>
      <c r="X461" s="22" t="s">
        <v>252</v>
      </c>
      <c r="Y461" s="149" t="s">
        <v>7</v>
      </c>
      <c r="Z461" s="149" t="s">
        <v>7</v>
      </c>
      <c r="AA461" s="149" t="s">
        <v>7</v>
      </c>
      <c r="AB461" s="149" t="s">
        <v>7</v>
      </c>
      <c r="AC461" s="149" t="s">
        <v>7</v>
      </c>
      <c r="AD461" s="149" t="s">
        <v>7</v>
      </c>
      <c r="AE461" s="144" t="s">
        <v>7</v>
      </c>
      <c r="AF461" s="10"/>
      <c r="AG461" s="144" t="s">
        <v>7</v>
      </c>
      <c r="AI461" s="22" t="s">
        <v>252</v>
      </c>
      <c r="AJ461" s="195" t="s">
        <v>6</v>
      </c>
      <c r="AK461" s="195" t="s">
        <v>6</v>
      </c>
      <c r="AL461" s="195" t="s">
        <v>6</v>
      </c>
      <c r="AM461" s="195" t="s">
        <v>6</v>
      </c>
      <c r="AN461" s="195" t="s">
        <v>6</v>
      </c>
      <c r="AO461" s="195" t="s">
        <v>6</v>
      </c>
      <c r="AP461" s="195" t="s">
        <v>6</v>
      </c>
      <c r="AQ461" s="10"/>
      <c r="AR461" s="195" t="s">
        <v>6</v>
      </c>
      <c r="AT461" s="22" t="s">
        <v>252</v>
      </c>
      <c r="AU461" s="197" t="s">
        <v>31</v>
      </c>
      <c r="AV461" s="197" t="s">
        <v>31</v>
      </c>
      <c r="AW461" s="197" t="s">
        <v>31</v>
      </c>
      <c r="AX461" s="197" t="s">
        <v>31</v>
      </c>
      <c r="AY461" s="197" t="s">
        <v>31</v>
      </c>
      <c r="AZ461" s="197" t="s">
        <v>31</v>
      </c>
      <c r="BA461" s="197" t="s">
        <v>31</v>
      </c>
      <c r="BB461" s="10"/>
      <c r="BC461" s="197" t="s">
        <v>31</v>
      </c>
      <c r="BE461" s="22" t="s">
        <v>252</v>
      </c>
      <c r="BF461" s="155" t="s">
        <v>134</v>
      </c>
      <c r="BG461" s="155" t="s">
        <v>134</v>
      </c>
      <c r="BH461" s="155" t="s">
        <v>134</v>
      </c>
      <c r="BI461" s="155" t="s">
        <v>134</v>
      </c>
      <c r="BJ461" s="155" t="s">
        <v>134</v>
      </c>
      <c r="BK461" s="155" t="s">
        <v>134</v>
      </c>
      <c r="BL461" s="155" t="s">
        <v>134</v>
      </c>
      <c r="BM461" s="10"/>
      <c r="BN461" s="155" t="s">
        <v>134</v>
      </c>
      <c r="BP461" s="22" t="s">
        <v>252</v>
      </c>
      <c r="BQ461" s="150" t="s">
        <v>4</v>
      </c>
      <c r="BR461" s="150" t="s">
        <v>4</v>
      </c>
      <c r="BS461" s="150" t="s">
        <v>4</v>
      </c>
      <c r="BT461" s="150" t="s">
        <v>4</v>
      </c>
      <c r="BU461" s="150" t="s">
        <v>4</v>
      </c>
      <c r="BV461" s="150" t="s">
        <v>4</v>
      </c>
      <c r="BW461" s="150" t="s">
        <v>4</v>
      </c>
      <c r="BX461" s="10"/>
      <c r="BY461" s="150" t="s">
        <v>4</v>
      </c>
      <c r="CA461" s="22" t="s">
        <v>252</v>
      </c>
      <c r="CB461" s="177" t="s">
        <v>3</v>
      </c>
      <c r="CC461" s="177" t="s">
        <v>3</v>
      </c>
      <c r="CD461" s="177" t="s">
        <v>3</v>
      </c>
      <c r="CE461" s="177" t="s">
        <v>3</v>
      </c>
      <c r="CF461" s="177" t="s">
        <v>3</v>
      </c>
      <c r="CG461" s="177" t="s">
        <v>3</v>
      </c>
      <c r="CH461" s="177" t="s">
        <v>3</v>
      </c>
      <c r="CI461" s="10"/>
      <c r="CJ461" s="177" t="s">
        <v>3</v>
      </c>
      <c r="CM461" t="s">
        <v>0</v>
      </c>
    </row>
    <row r="462" spans="1:97" ht="15.75" thickBot="1" x14ac:dyDescent="0.3">
      <c r="B462" s="8" t="s">
        <v>0</v>
      </c>
      <c r="C462" s="143">
        <v>60</v>
      </c>
      <c r="D462" s="143">
        <v>46</v>
      </c>
      <c r="E462" s="143">
        <v>42</v>
      </c>
      <c r="F462" s="143">
        <v>16</v>
      </c>
      <c r="G462" s="143">
        <v>30</v>
      </c>
      <c r="H462" s="143">
        <v>21</v>
      </c>
      <c r="I462" s="143">
        <v>34</v>
      </c>
      <c r="J462" s="12">
        <v>-238</v>
      </c>
      <c r="K462" s="237">
        <v>249</v>
      </c>
      <c r="L462" t="s">
        <v>0</v>
      </c>
      <c r="M462" s="8" t="s">
        <v>0</v>
      </c>
      <c r="N462" s="231">
        <v>60</v>
      </c>
      <c r="O462" s="231">
        <v>15</v>
      </c>
      <c r="P462" s="231">
        <v>8</v>
      </c>
      <c r="Q462" s="231">
        <v>45</v>
      </c>
      <c r="R462" s="231">
        <v>16</v>
      </c>
      <c r="S462" s="231">
        <v>35</v>
      </c>
      <c r="T462" s="231">
        <v>42</v>
      </c>
      <c r="U462" s="12">
        <v>274</v>
      </c>
      <c r="V462" s="231">
        <v>221</v>
      </c>
      <c r="W462" t="s">
        <v>0</v>
      </c>
      <c r="X462" s="8" t="s">
        <v>0</v>
      </c>
      <c r="Y462" s="231">
        <v>46</v>
      </c>
      <c r="Z462" s="143">
        <v>15</v>
      </c>
      <c r="AA462" s="143">
        <v>10</v>
      </c>
      <c r="AB462" s="231">
        <v>27</v>
      </c>
      <c r="AC462" s="143">
        <v>11</v>
      </c>
      <c r="AD462" s="231">
        <v>9</v>
      </c>
      <c r="AE462" s="231">
        <v>19</v>
      </c>
      <c r="AF462" s="12">
        <v>190</v>
      </c>
      <c r="AG462" s="231">
        <v>65</v>
      </c>
      <c r="AI462" s="8" t="s">
        <v>0</v>
      </c>
      <c r="AJ462" s="231">
        <v>42</v>
      </c>
      <c r="AK462" s="143">
        <v>8</v>
      </c>
      <c r="AL462" s="231">
        <v>10</v>
      </c>
      <c r="AM462" s="231">
        <v>34</v>
      </c>
      <c r="AN462" s="231">
        <v>1</v>
      </c>
      <c r="AO462" s="231">
        <v>8</v>
      </c>
      <c r="AP462" s="231">
        <v>14</v>
      </c>
      <c r="AQ462" s="12">
        <v>136</v>
      </c>
      <c r="AR462" s="231">
        <v>101</v>
      </c>
      <c r="AS462" t="s">
        <v>0</v>
      </c>
      <c r="AT462" s="8" t="s">
        <v>0</v>
      </c>
      <c r="AU462" s="231">
        <v>16</v>
      </c>
      <c r="AV462" s="143">
        <v>45</v>
      </c>
      <c r="AW462" s="143">
        <v>27</v>
      </c>
      <c r="AX462" s="143">
        <v>34</v>
      </c>
      <c r="AY462" s="143">
        <v>20</v>
      </c>
      <c r="AZ462" s="143">
        <v>12</v>
      </c>
      <c r="BA462" s="143">
        <v>7</v>
      </c>
      <c r="BB462" s="12">
        <v>295</v>
      </c>
      <c r="BC462" s="143">
        <v>129</v>
      </c>
      <c r="BE462" s="8" t="s">
        <v>0</v>
      </c>
      <c r="BF462" s="231">
        <v>30</v>
      </c>
      <c r="BG462" s="143">
        <v>16</v>
      </c>
      <c r="BH462" s="231">
        <v>11</v>
      </c>
      <c r="BI462" s="143">
        <v>1</v>
      </c>
      <c r="BJ462" s="231">
        <v>20</v>
      </c>
      <c r="BK462" s="231">
        <v>12</v>
      </c>
      <c r="BL462" s="231">
        <v>16</v>
      </c>
      <c r="BM462" s="12">
        <v>-172</v>
      </c>
      <c r="BN462" s="231">
        <v>72</v>
      </c>
      <c r="BO462" t="s">
        <v>0</v>
      </c>
      <c r="BP462" s="8" t="s">
        <v>0</v>
      </c>
      <c r="BQ462" s="231">
        <v>34</v>
      </c>
      <c r="BR462" s="143">
        <v>42</v>
      </c>
      <c r="BS462" s="143">
        <v>19</v>
      </c>
      <c r="BT462" s="143">
        <v>14</v>
      </c>
      <c r="BU462" s="231">
        <v>7</v>
      </c>
      <c r="BV462" s="143">
        <v>16</v>
      </c>
      <c r="BW462" s="231">
        <v>6</v>
      </c>
      <c r="BX462" s="12">
        <v>-181</v>
      </c>
      <c r="BY462" s="143">
        <v>44</v>
      </c>
      <c r="CA462" s="8" t="s">
        <v>0</v>
      </c>
      <c r="CB462" s="231">
        <v>34</v>
      </c>
      <c r="CC462" s="143">
        <v>42</v>
      </c>
      <c r="CD462" s="143">
        <v>19</v>
      </c>
      <c r="CE462" s="143">
        <v>14</v>
      </c>
      <c r="CF462" s="143">
        <v>16</v>
      </c>
      <c r="CG462" s="143">
        <v>6</v>
      </c>
      <c r="CH462" s="231">
        <v>7</v>
      </c>
      <c r="CI462" s="12">
        <v>-304</v>
      </c>
      <c r="CJ462" s="143">
        <v>56</v>
      </c>
      <c r="CM462" t="s">
        <v>0</v>
      </c>
    </row>
    <row r="463" spans="1:97" ht="15.75" thickBot="1" x14ac:dyDescent="0.3">
      <c r="A463" t="s">
        <v>0</v>
      </c>
    </row>
    <row r="464" spans="1:97" ht="15.75" thickBot="1" x14ac:dyDescent="0.3">
      <c r="C464" t="s">
        <v>0</v>
      </c>
      <c r="D464" t="s">
        <v>0</v>
      </c>
      <c r="E464" t="s">
        <v>0</v>
      </c>
      <c r="F464" t="s">
        <v>0</v>
      </c>
      <c r="G464" s="21" t="s">
        <v>9</v>
      </c>
      <c r="J464" t="s">
        <v>0</v>
      </c>
      <c r="O464" t="s">
        <v>0</v>
      </c>
      <c r="P464" t="s">
        <v>0</v>
      </c>
      <c r="R464" s="27" t="s">
        <v>8</v>
      </c>
      <c r="U464" t="s">
        <v>0</v>
      </c>
      <c r="W464" t="s">
        <v>0</v>
      </c>
      <c r="Z464" t="s">
        <v>0</v>
      </c>
      <c r="AB464" t="s">
        <v>0</v>
      </c>
      <c r="AC464" s="19" t="s">
        <v>7</v>
      </c>
      <c r="AF464" t="s">
        <v>0</v>
      </c>
      <c r="AL464" t="s">
        <v>0</v>
      </c>
      <c r="AN464" s="18" t="s">
        <v>6</v>
      </c>
      <c r="AQ464" t="s">
        <v>0</v>
      </c>
      <c r="AS464" t="s">
        <v>0</v>
      </c>
      <c r="AX464" t="s">
        <v>0</v>
      </c>
      <c r="AY464" s="199" t="s">
        <v>31</v>
      </c>
      <c r="BB464" t="s">
        <v>0</v>
      </c>
      <c r="BI464" t="s">
        <v>0</v>
      </c>
      <c r="BJ464" s="17" t="s">
        <v>5</v>
      </c>
      <c r="BM464" t="s">
        <v>0</v>
      </c>
      <c r="BP464" t="s">
        <v>0</v>
      </c>
      <c r="BR464" t="s">
        <v>0</v>
      </c>
      <c r="BU464" s="16" t="s">
        <v>4</v>
      </c>
      <c r="BV464" t="s">
        <v>0</v>
      </c>
      <c r="BX464" t="s">
        <v>0</v>
      </c>
      <c r="CA464" t="s">
        <v>0</v>
      </c>
      <c r="CF464" s="14" t="s">
        <v>3</v>
      </c>
      <c r="CG464" t="s">
        <v>0</v>
      </c>
      <c r="CH464" t="s">
        <v>0</v>
      </c>
      <c r="CI464" t="s">
        <v>0</v>
      </c>
      <c r="CK464" t="s">
        <v>0</v>
      </c>
      <c r="CM464" t="s">
        <v>0</v>
      </c>
    </row>
    <row r="465" spans="2:97" ht="16.5" thickBot="1" x14ac:dyDescent="0.3">
      <c r="B465" s="134" t="s">
        <v>16</v>
      </c>
      <c r="C465" s="28" t="s">
        <v>0</v>
      </c>
      <c r="D465" s="28" t="s">
        <v>0</v>
      </c>
      <c r="E465" s="28" t="s">
        <v>0</v>
      </c>
      <c r="F465" s="28" t="s">
        <v>0</v>
      </c>
      <c r="G465" s="28"/>
      <c r="H465" s="28"/>
      <c r="I465" s="28" t="s">
        <v>0</v>
      </c>
      <c r="J465" s="28"/>
      <c r="K465" s="22" t="s">
        <v>15</v>
      </c>
      <c r="M465" s="134" t="s">
        <v>16</v>
      </c>
      <c r="N465" s="28" t="s">
        <v>0</v>
      </c>
      <c r="O465" s="28" t="s">
        <v>0</v>
      </c>
      <c r="P465" s="28" t="s">
        <v>0</v>
      </c>
      <c r="Q465" s="28" t="s">
        <v>0</v>
      </c>
      <c r="R465" s="28"/>
      <c r="S465" s="28"/>
      <c r="T465" s="28" t="s">
        <v>0</v>
      </c>
      <c r="U465" s="28"/>
      <c r="V465" s="22" t="s">
        <v>15</v>
      </c>
      <c r="X465" s="134" t="s">
        <v>16</v>
      </c>
      <c r="Y465" s="28" t="s">
        <v>0</v>
      </c>
      <c r="Z465" s="28" t="s">
        <v>0</v>
      </c>
      <c r="AA465" s="28" t="s">
        <v>0</v>
      </c>
      <c r="AB465" s="28" t="s">
        <v>0</v>
      </c>
      <c r="AC465" s="28"/>
      <c r="AD465" s="28"/>
      <c r="AE465" s="28" t="s">
        <v>0</v>
      </c>
      <c r="AF465" s="28"/>
      <c r="AG465" s="22" t="s">
        <v>15</v>
      </c>
      <c r="AH465" t="s">
        <v>0</v>
      </c>
      <c r="AI465" s="134" t="s">
        <v>16</v>
      </c>
      <c r="AJ465" s="28" t="s">
        <v>0</v>
      </c>
      <c r="AK465" s="28" t="s">
        <v>0</v>
      </c>
      <c r="AL465" s="28" t="s">
        <v>0</v>
      </c>
      <c r="AM465" s="28" t="s">
        <v>0</v>
      </c>
      <c r="AN465" s="28"/>
      <c r="AO465" s="28"/>
      <c r="AP465" s="28" t="s">
        <v>0</v>
      </c>
      <c r="AQ465" s="28"/>
      <c r="AR465" s="22" t="s">
        <v>15</v>
      </c>
      <c r="AT465" s="134" t="s">
        <v>16</v>
      </c>
      <c r="AU465" s="28" t="s">
        <v>0</v>
      </c>
      <c r="AV465" s="28" t="s">
        <v>0</v>
      </c>
      <c r="AW465" s="28" t="s">
        <v>0</v>
      </c>
      <c r="AX465" s="28" t="s">
        <v>0</v>
      </c>
      <c r="AY465" s="28"/>
      <c r="AZ465" s="28"/>
      <c r="BA465" s="28" t="s">
        <v>0</v>
      </c>
      <c r="BB465" s="28"/>
      <c r="BC465" s="22" t="s">
        <v>15</v>
      </c>
      <c r="BE465" s="134" t="s">
        <v>16</v>
      </c>
      <c r="BF465" s="28" t="s">
        <v>0</v>
      </c>
      <c r="BG465" s="28" t="s">
        <v>0</v>
      </c>
      <c r="BH465" s="28" t="s">
        <v>0</v>
      </c>
      <c r="BI465" s="28" t="s">
        <v>0</v>
      </c>
      <c r="BJ465" s="28"/>
      <c r="BK465" s="28"/>
      <c r="BL465" s="28" t="s">
        <v>0</v>
      </c>
      <c r="BM465" s="28"/>
      <c r="BN465" s="22" t="s">
        <v>15</v>
      </c>
      <c r="BO465" t="s">
        <v>0</v>
      </c>
      <c r="BP465" s="134" t="s">
        <v>16</v>
      </c>
      <c r="BQ465" s="28" t="s">
        <v>0</v>
      </c>
      <c r="BR465" s="28" t="s">
        <v>0</v>
      </c>
      <c r="BS465" s="28" t="s">
        <v>0</v>
      </c>
      <c r="BT465" s="28" t="s">
        <v>0</v>
      </c>
      <c r="BU465" s="28"/>
      <c r="BV465" s="28"/>
      <c r="BW465" s="28" t="s">
        <v>0</v>
      </c>
      <c r="BX465" s="28"/>
      <c r="BY465" s="22" t="s">
        <v>15</v>
      </c>
      <c r="CA465" s="134" t="s">
        <v>16</v>
      </c>
      <c r="CB465" s="28" t="s">
        <v>0</v>
      </c>
      <c r="CC465" s="28" t="s">
        <v>0</v>
      </c>
      <c r="CD465" s="28" t="s">
        <v>0</v>
      </c>
      <c r="CE465" s="28" t="s">
        <v>0</v>
      </c>
      <c r="CF465" s="28"/>
      <c r="CG465" s="28" t="s">
        <v>0</v>
      </c>
      <c r="CH465" s="28" t="s">
        <v>0</v>
      </c>
      <c r="CI465" s="28"/>
      <c r="CJ465" s="22" t="s">
        <v>15</v>
      </c>
      <c r="CM465" t="s">
        <v>0</v>
      </c>
    </row>
    <row r="466" spans="2:97" ht="15.75" thickBot="1" x14ac:dyDescent="0.3">
      <c r="B466" s="11"/>
      <c r="C466" s="27" t="s">
        <v>8</v>
      </c>
      <c r="D466" s="19" t="s">
        <v>7</v>
      </c>
      <c r="E466" s="18" t="s">
        <v>6</v>
      </c>
      <c r="F466" s="199" t="s">
        <v>31</v>
      </c>
      <c r="G466" s="17" t="s">
        <v>5</v>
      </c>
      <c r="H466" s="16" t="s">
        <v>4</v>
      </c>
      <c r="I466" s="14" t="s">
        <v>3</v>
      </c>
      <c r="J466" s="10"/>
      <c r="K466" s="248" t="s">
        <v>302</v>
      </c>
      <c r="M466" s="11"/>
      <c r="N466" s="21" t="s">
        <v>9</v>
      </c>
      <c r="O466" s="19" t="s">
        <v>7</v>
      </c>
      <c r="P466" s="18" t="s">
        <v>6</v>
      </c>
      <c r="Q466" s="199" t="s">
        <v>31</v>
      </c>
      <c r="R466" s="17" t="s">
        <v>5</v>
      </c>
      <c r="S466" s="16" t="s">
        <v>4</v>
      </c>
      <c r="T466" s="14" t="s">
        <v>3</v>
      </c>
      <c r="U466" s="10"/>
      <c r="V466" s="248" t="s">
        <v>151</v>
      </c>
      <c r="X466" s="11"/>
      <c r="Y466" s="21" t="s">
        <v>9</v>
      </c>
      <c r="Z466" s="27" t="s">
        <v>8</v>
      </c>
      <c r="AA466" s="18" t="s">
        <v>6</v>
      </c>
      <c r="AB466" s="199" t="s">
        <v>31</v>
      </c>
      <c r="AC466" s="17" t="s">
        <v>5</v>
      </c>
      <c r="AD466" s="16" t="s">
        <v>4</v>
      </c>
      <c r="AE466" s="14" t="s">
        <v>3</v>
      </c>
      <c r="AF466" s="10"/>
      <c r="AG466" s="248" t="s">
        <v>145</v>
      </c>
      <c r="AI466" s="11"/>
      <c r="AJ466" s="21" t="s">
        <v>9</v>
      </c>
      <c r="AK466" s="27" t="s">
        <v>8</v>
      </c>
      <c r="AL466" s="19" t="s">
        <v>7</v>
      </c>
      <c r="AM466" s="199" t="s">
        <v>31</v>
      </c>
      <c r="AN466" s="17" t="s">
        <v>5</v>
      </c>
      <c r="AO466" s="16" t="s">
        <v>4</v>
      </c>
      <c r="AP466" s="14" t="s">
        <v>3</v>
      </c>
      <c r="AQ466" s="10"/>
      <c r="AR466" s="248" t="s">
        <v>149</v>
      </c>
      <c r="AT466" s="11"/>
      <c r="AU466" s="21" t="s">
        <v>9</v>
      </c>
      <c r="AV466" s="27" t="s">
        <v>8</v>
      </c>
      <c r="AW466" s="19" t="s">
        <v>7</v>
      </c>
      <c r="AX466" s="18" t="s">
        <v>6</v>
      </c>
      <c r="AY466" s="17" t="s">
        <v>5</v>
      </c>
      <c r="AZ466" s="16" t="s">
        <v>4</v>
      </c>
      <c r="BA466" s="14" t="s">
        <v>3</v>
      </c>
      <c r="BB466" s="10"/>
      <c r="BC466" s="248" t="s">
        <v>142</v>
      </c>
      <c r="BE466" s="11"/>
      <c r="BF466" s="21" t="s">
        <v>9</v>
      </c>
      <c r="BG466" s="27" t="s">
        <v>8</v>
      </c>
      <c r="BH466" s="19" t="s">
        <v>7</v>
      </c>
      <c r="BI466" s="18" t="s">
        <v>6</v>
      </c>
      <c r="BJ466" s="199" t="s">
        <v>31</v>
      </c>
      <c r="BK466" s="16" t="s">
        <v>4</v>
      </c>
      <c r="BL466" s="14" t="s">
        <v>3</v>
      </c>
      <c r="BM466" s="10"/>
      <c r="BN466" s="248" t="s">
        <v>148</v>
      </c>
      <c r="BP466" s="11"/>
      <c r="BQ466" s="21" t="s">
        <v>9</v>
      </c>
      <c r="BR466" s="27" t="s">
        <v>8</v>
      </c>
      <c r="BS466" s="19" t="s">
        <v>7</v>
      </c>
      <c r="BT466" s="18" t="s">
        <v>6</v>
      </c>
      <c r="BU466" s="199" t="s">
        <v>31</v>
      </c>
      <c r="BV466" s="17" t="s">
        <v>5</v>
      </c>
      <c r="BW466" s="14" t="s">
        <v>3</v>
      </c>
      <c r="BX466" s="10"/>
      <c r="BY466" s="248" t="s">
        <v>147</v>
      </c>
      <c r="CA466" s="11"/>
      <c r="CB466" s="21" t="s">
        <v>9</v>
      </c>
      <c r="CC466" s="27" t="s">
        <v>8</v>
      </c>
      <c r="CD466" s="19" t="s">
        <v>7</v>
      </c>
      <c r="CE466" s="18" t="s">
        <v>6</v>
      </c>
      <c r="CF466" s="17" t="s">
        <v>5</v>
      </c>
      <c r="CG466" s="16" t="s">
        <v>4</v>
      </c>
      <c r="CH466" s="199" t="s">
        <v>31</v>
      </c>
      <c r="CI466" s="10"/>
      <c r="CJ466" s="248" t="s">
        <v>148</v>
      </c>
    </row>
    <row r="467" spans="2:97" ht="15.75" thickBot="1" x14ac:dyDescent="0.3">
      <c r="B467" s="22" t="s">
        <v>205</v>
      </c>
      <c r="C467" s="146" t="s">
        <v>9</v>
      </c>
      <c r="D467" s="146" t="s">
        <v>9</v>
      </c>
      <c r="E467" s="146" t="s">
        <v>9</v>
      </c>
      <c r="F467" s="146" t="s">
        <v>9</v>
      </c>
      <c r="G467" s="146" t="s">
        <v>9</v>
      </c>
      <c r="H467" s="146" t="s">
        <v>9</v>
      </c>
      <c r="I467" s="146" t="s">
        <v>9</v>
      </c>
      <c r="J467" s="10"/>
      <c r="K467" s="234" t="s">
        <v>9</v>
      </c>
      <c r="M467" s="22" t="s">
        <v>205</v>
      </c>
      <c r="N467" s="145" t="s">
        <v>8</v>
      </c>
      <c r="O467" s="145" t="s">
        <v>8</v>
      </c>
      <c r="P467" s="145" t="s">
        <v>8</v>
      </c>
      <c r="Q467" s="145" t="s">
        <v>8</v>
      </c>
      <c r="R467" s="145" t="s">
        <v>8</v>
      </c>
      <c r="S467" s="145" t="s">
        <v>8</v>
      </c>
      <c r="T467" s="145" t="s">
        <v>8</v>
      </c>
      <c r="U467" s="10"/>
      <c r="V467" s="145" t="s">
        <v>8</v>
      </c>
      <c r="X467" s="22" t="s">
        <v>205</v>
      </c>
      <c r="Y467" s="149" t="s">
        <v>7</v>
      </c>
      <c r="Z467" s="149" t="s">
        <v>7</v>
      </c>
      <c r="AA467" s="149" t="s">
        <v>7</v>
      </c>
      <c r="AB467" s="149" t="s">
        <v>7</v>
      </c>
      <c r="AC467" s="149" t="s">
        <v>7</v>
      </c>
      <c r="AD467" s="149" t="s">
        <v>7</v>
      </c>
      <c r="AE467" s="144" t="s">
        <v>7</v>
      </c>
      <c r="AF467" s="10"/>
      <c r="AG467" s="144" t="s">
        <v>7</v>
      </c>
      <c r="AI467" s="22" t="s">
        <v>205</v>
      </c>
      <c r="AJ467" s="195" t="s">
        <v>6</v>
      </c>
      <c r="AK467" s="195" t="s">
        <v>6</v>
      </c>
      <c r="AL467" s="195" t="s">
        <v>6</v>
      </c>
      <c r="AM467" s="195" t="s">
        <v>6</v>
      </c>
      <c r="AN467" s="195" t="s">
        <v>6</v>
      </c>
      <c r="AO467" s="195" t="s">
        <v>6</v>
      </c>
      <c r="AP467" s="195" t="s">
        <v>6</v>
      </c>
      <c r="AQ467" s="10"/>
      <c r="AR467" s="195" t="s">
        <v>6</v>
      </c>
      <c r="AT467" s="22" t="s">
        <v>205</v>
      </c>
      <c r="AU467" s="197" t="s">
        <v>31</v>
      </c>
      <c r="AV467" s="197" t="s">
        <v>31</v>
      </c>
      <c r="AW467" s="197" t="s">
        <v>31</v>
      </c>
      <c r="AX467" s="197" t="s">
        <v>31</v>
      </c>
      <c r="AY467" s="197" t="s">
        <v>31</v>
      </c>
      <c r="AZ467" s="197" t="s">
        <v>31</v>
      </c>
      <c r="BA467" s="197" t="s">
        <v>31</v>
      </c>
      <c r="BB467" s="10"/>
      <c r="BC467" s="197" t="s">
        <v>31</v>
      </c>
      <c r="BE467" s="22" t="s">
        <v>205</v>
      </c>
      <c r="BF467" s="155" t="s">
        <v>134</v>
      </c>
      <c r="BG467" s="155" t="s">
        <v>134</v>
      </c>
      <c r="BH467" s="155" t="s">
        <v>134</v>
      </c>
      <c r="BI467" s="155" t="s">
        <v>134</v>
      </c>
      <c r="BJ467" s="155" t="s">
        <v>134</v>
      </c>
      <c r="BK467" s="155" t="s">
        <v>134</v>
      </c>
      <c r="BL467" s="155" t="s">
        <v>134</v>
      </c>
      <c r="BM467" s="10"/>
      <c r="BN467" s="155" t="s">
        <v>134</v>
      </c>
      <c r="BP467" s="22" t="s">
        <v>205</v>
      </c>
      <c r="BQ467" s="150" t="s">
        <v>4</v>
      </c>
      <c r="BR467" s="150" t="s">
        <v>4</v>
      </c>
      <c r="BS467" s="150" t="s">
        <v>4</v>
      </c>
      <c r="BT467" s="150" t="s">
        <v>4</v>
      </c>
      <c r="BU467" s="150" t="s">
        <v>4</v>
      </c>
      <c r="BV467" s="150" t="s">
        <v>4</v>
      </c>
      <c r="BW467" s="150" t="s">
        <v>4</v>
      </c>
      <c r="BX467" s="10"/>
      <c r="BY467" s="150" t="s">
        <v>4</v>
      </c>
      <c r="CA467" s="22" t="s">
        <v>205</v>
      </c>
      <c r="CB467" s="177" t="s">
        <v>3</v>
      </c>
      <c r="CC467" s="177" t="s">
        <v>3</v>
      </c>
      <c r="CD467" s="177" t="s">
        <v>3</v>
      </c>
      <c r="CE467" s="177" t="s">
        <v>3</v>
      </c>
      <c r="CF467" s="177" t="s">
        <v>3</v>
      </c>
      <c r="CG467" s="177" t="s">
        <v>3</v>
      </c>
      <c r="CH467" s="177" t="s">
        <v>3</v>
      </c>
      <c r="CI467" s="10"/>
      <c r="CJ467" s="177" t="s">
        <v>3</v>
      </c>
      <c r="CM467" t="s">
        <v>0</v>
      </c>
    </row>
    <row r="468" spans="2:97" ht="15.75" thickBot="1" x14ac:dyDescent="0.3">
      <c r="B468" s="11" t="s">
        <v>0</v>
      </c>
      <c r="C468" s="143">
        <v>72</v>
      </c>
      <c r="D468" s="143">
        <v>57</v>
      </c>
      <c r="E468" s="143">
        <v>45</v>
      </c>
      <c r="F468" s="143">
        <v>31</v>
      </c>
      <c r="G468" s="143">
        <v>32</v>
      </c>
      <c r="H468" s="143">
        <v>25</v>
      </c>
      <c r="I468" s="143">
        <v>39</v>
      </c>
      <c r="J468" s="12">
        <v>-412</v>
      </c>
      <c r="K468" s="237">
        <v>301</v>
      </c>
      <c r="L468" t="s">
        <v>0</v>
      </c>
      <c r="M468" s="11" t="s">
        <v>0</v>
      </c>
      <c r="N468" s="231">
        <v>72</v>
      </c>
      <c r="O468" s="231">
        <v>16</v>
      </c>
      <c r="P468" s="231">
        <v>17</v>
      </c>
      <c r="Q468" s="231">
        <v>41</v>
      </c>
      <c r="R468" s="231">
        <v>28</v>
      </c>
      <c r="S468" s="231">
        <v>45</v>
      </c>
      <c r="T468" s="231">
        <v>52</v>
      </c>
      <c r="U468" s="12">
        <v>324</v>
      </c>
      <c r="V468" s="231">
        <v>271</v>
      </c>
      <c r="W468" t="s">
        <v>0</v>
      </c>
      <c r="X468" s="11" t="s">
        <v>0</v>
      </c>
      <c r="Y468" s="231">
        <v>57</v>
      </c>
      <c r="Z468" s="143">
        <v>16</v>
      </c>
      <c r="AA468" s="143">
        <v>3</v>
      </c>
      <c r="AB468" s="231">
        <v>21</v>
      </c>
      <c r="AC468" s="143">
        <v>1</v>
      </c>
      <c r="AD468" s="231">
        <v>15</v>
      </c>
      <c r="AE468" s="231">
        <v>26</v>
      </c>
      <c r="AF468" s="12">
        <v>200</v>
      </c>
      <c r="AG468" s="231">
        <v>99</v>
      </c>
      <c r="AI468" s="11" t="s">
        <v>0</v>
      </c>
      <c r="AJ468" s="231">
        <v>45</v>
      </c>
      <c r="AK468" s="143">
        <v>17</v>
      </c>
      <c r="AL468" s="231">
        <v>3</v>
      </c>
      <c r="AM468" s="231">
        <v>21</v>
      </c>
      <c r="AN468" s="231">
        <v>1</v>
      </c>
      <c r="AO468" s="231">
        <v>7</v>
      </c>
      <c r="AP468" s="231">
        <v>13</v>
      </c>
      <c r="AQ468" s="12">
        <v>-314</v>
      </c>
      <c r="AR468" s="231">
        <v>73</v>
      </c>
      <c r="AS468" t="s">
        <v>0</v>
      </c>
      <c r="AT468" s="11" t="s">
        <v>0</v>
      </c>
      <c r="AU468" s="231">
        <v>31</v>
      </c>
      <c r="AV468" s="143">
        <v>41</v>
      </c>
      <c r="AW468" s="143">
        <v>21</v>
      </c>
      <c r="AX468" s="143">
        <v>21</v>
      </c>
      <c r="AY468" s="143">
        <v>12</v>
      </c>
      <c r="AZ468" s="143">
        <v>5</v>
      </c>
      <c r="BA468" s="143">
        <v>0</v>
      </c>
      <c r="BB468" s="12">
        <v>168</v>
      </c>
      <c r="BC468" s="143">
        <v>69</v>
      </c>
      <c r="BE468" s="11" t="s">
        <v>0</v>
      </c>
      <c r="BF468" s="231">
        <v>32</v>
      </c>
      <c r="BG468" s="143">
        <v>28</v>
      </c>
      <c r="BH468" s="231">
        <v>1</v>
      </c>
      <c r="BI468" s="143">
        <v>1</v>
      </c>
      <c r="BJ468" s="231">
        <v>12</v>
      </c>
      <c r="BK468" s="231">
        <v>9</v>
      </c>
      <c r="BL468" s="231">
        <v>15</v>
      </c>
      <c r="BM468" s="12">
        <v>40</v>
      </c>
      <c r="BN468" s="231">
        <v>40</v>
      </c>
      <c r="BO468" t="s">
        <v>0</v>
      </c>
      <c r="BP468" s="11" t="s">
        <v>0</v>
      </c>
      <c r="BQ468" s="231">
        <v>25</v>
      </c>
      <c r="BR468" s="143">
        <v>45</v>
      </c>
      <c r="BS468" s="143">
        <v>15</v>
      </c>
      <c r="BT468" s="143">
        <v>7</v>
      </c>
      <c r="BU468" s="231">
        <v>5</v>
      </c>
      <c r="BV468" s="143">
        <v>9</v>
      </c>
      <c r="BW468" s="231">
        <v>7</v>
      </c>
      <c r="BX468" s="12">
        <v>52</v>
      </c>
      <c r="BY468" s="143">
        <v>39</v>
      </c>
      <c r="CA468" s="11" t="s">
        <v>0</v>
      </c>
      <c r="CB468" s="231">
        <v>39</v>
      </c>
      <c r="CC468" s="143">
        <v>52</v>
      </c>
      <c r="CD468" s="143">
        <v>26</v>
      </c>
      <c r="CE468" s="143">
        <v>13</v>
      </c>
      <c r="CF468" s="143">
        <v>15</v>
      </c>
      <c r="CG468" s="143">
        <v>7</v>
      </c>
      <c r="CH468" s="231">
        <v>0</v>
      </c>
      <c r="CI468" s="12">
        <v>-58</v>
      </c>
      <c r="CJ468" s="143">
        <v>74</v>
      </c>
      <c r="CM468" t="s">
        <v>0</v>
      </c>
    </row>
    <row r="469" spans="2:97" ht="15.75" thickBot="1" x14ac:dyDescent="0.3">
      <c r="B469" s="11"/>
      <c r="C469" s="10"/>
      <c r="D469" s="10"/>
      <c r="E469" s="10"/>
      <c r="F469" s="10"/>
      <c r="G469" s="10"/>
      <c r="H469" s="10"/>
      <c r="I469" s="10"/>
      <c r="J469" s="10" t="s">
        <v>0</v>
      </c>
      <c r="K469" s="9"/>
      <c r="M469" s="11"/>
      <c r="N469" s="10"/>
      <c r="O469" s="10"/>
      <c r="P469" s="10"/>
      <c r="Q469" s="10" t="s">
        <v>0</v>
      </c>
      <c r="R469" s="10"/>
      <c r="S469" s="10"/>
      <c r="T469" s="10"/>
      <c r="U469" s="10" t="s">
        <v>0</v>
      </c>
      <c r="V469" s="9"/>
      <c r="X469" s="11"/>
      <c r="Y469" s="10"/>
      <c r="Z469" s="10"/>
      <c r="AA469" s="10"/>
      <c r="AB469" s="10"/>
      <c r="AC469" s="10"/>
      <c r="AD469" s="10"/>
      <c r="AE469" s="10"/>
      <c r="AF469" s="10" t="s">
        <v>0</v>
      </c>
      <c r="AG469" s="9"/>
      <c r="AI469" s="11"/>
      <c r="AJ469" s="10"/>
      <c r="AK469" s="10"/>
      <c r="AL469" s="10"/>
      <c r="AM469" s="10"/>
      <c r="AN469" s="10"/>
      <c r="AO469" s="10"/>
      <c r="AP469" s="10"/>
      <c r="AQ469" s="10" t="s">
        <v>0</v>
      </c>
      <c r="AR469" s="9"/>
      <c r="AT469" s="11"/>
      <c r="AU469" s="10"/>
      <c r="AV469" s="10"/>
      <c r="AW469" s="10"/>
      <c r="AX469" s="10"/>
      <c r="AY469" s="10"/>
      <c r="AZ469" s="10"/>
      <c r="BA469" s="10"/>
      <c r="BB469" s="10" t="s">
        <v>0</v>
      </c>
      <c r="BC469" s="9"/>
      <c r="BE469" s="11"/>
      <c r="BF469" s="10"/>
      <c r="BG469" s="10"/>
      <c r="BH469" s="10"/>
      <c r="BI469" s="10"/>
      <c r="BJ469" s="10"/>
      <c r="BK469" s="10"/>
      <c r="BL469" s="10"/>
      <c r="BM469" s="10" t="s">
        <v>0</v>
      </c>
      <c r="BN469" s="9"/>
      <c r="BP469" s="11"/>
      <c r="BQ469" s="10"/>
      <c r="BR469" s="10"/>
      <c r="BS469" s="10"/>
      <c r="BT469" s="10"/>
      <c r="BU469" s="10"/>
      <c r="BV469" s="10"/>
      <c r="BW469" s="10"/>
      <c r="BX469" s="10" t="s">
        <v>0</v>
      </c>
      <c r="BY469" s="9"/>
      <c r="CA469" s="11"/>
      <c r="CB469" s="10" t="s">
        <v>0</v>
      </c>
      <c r="CC469" s="10"/>
      <c r="CD469" s="10"/>
      <c r="CE469" s="10"/>
      <c r="CF469" s="10"/>
      <c r="CG469" s="10"/>
      <c r="CH469" s="10"/>
      <c r="CI469" s="10" t="s">
        <v>0</v>
      </c>
      <c r="CJ469" s="9"/>
    </row>
    <row r="470" spans="2:97" ht="15.75" thickBot="1" x14ac:dyDescent="0.3">
      <c r="B470" s="11"/>
      <c r="C470" s="27" t="s">
        <v>8</v>
      </c>
      <c r="D470" s="19" t="s">
        <v>7</v>
      </c>
      <c r="E470" s="18" t="s">
        <v>6</v>
      </c>
      <c r="F470" s="199" t="s">
        <v>31</v>
      </c>
      <c r="G470" s="17" t="s">
        <v>5</v>
      </c>
      <c r="H470" s="16" t="s">
        <v>4</v>
      </c>
      <c r="I470" s="14" t="s">
        <v>3</v>
      </c>
      <c r="J470" s="10"/>
      <c r="K470" s="248" t="s">
        <v>151</v>
      </c>
      <c r="M470" s="11"/>
      <c r="N470" s="21" t="s">
        <v>9</v>
      </c>
      <c r="O470" s="19" t="s">
        <v>7</v>
      </c>
      <c r="P470" s="18" t="s">
        <v>6</v>
      </c>
      <c r="Q470" s="199" t="s">
        <v>31</v>
      </c>
      <c r="R470" s="17" t="s">
        <v>5</v>
      </c>
      <c r="S470" s="16" t="s">
        <v>4</v>
      </c>
      <c r="T470" s="14" t="s">
        <v>3</v>
      </c>
      <c r="U470" s="10"/>
      <c r="V470" s="248" t="s">
        <v>151</v>
      </c>
      <c r="X470" s="11"/>
      <c r="Y470" s="21" t="s">
        <v>9</v>
      </c>
      <c r="Z470" s="27" t="s">
        <v>8</v>
      </c>
      <c r="AA470" s="18" t="s">
        <v>6</v>
      </c>
      <c r="AB470" s="199" t="s">
        <v>31</v>
      </c>
      <c r="AC470" s="17" t="s">
        <v>5</v>
      </c>
      <c r="AD470" s="16" t="s">
        <v>4</v>
      </c>
      <c r="AE470" s="14" t="s">
        <v>3</v>
      </c>
      <c r="AF470" s="10"/>
      <c r="AG470" s="248" t="s">
        <v>142</v>
      </c>
      <c r="AI470" s="11"/>
      <c r="AJ470" s="21" t="s">
        <v>9</v>
      </c>
      <c r="AK470" s="27" t="s">
        <v>8</v>
      </c>
      <c r="AL470" s="19" t="s">
        <v>7</v>
      </c>
      <c r="AM470" s="199" t="s">
        <v>31</v>
      </c>
      <c r="AN470" s="17" t="s">
        <v>5</v>
      </c>
      <c r="AO470" s="16" t="s">
        <v>4</v>
      </c>
      <c r="AP470" s="14" t="s">
        <v>3</v>
      </c>
      <c r="AQ470" s="10"/>
      <c r="AR470" s="248" t="s">
        <v>148</v>
      </c>
      <c r="AT470" s="11"/>
      <c r="AU470" s="21" t="s">
        <v>9</v>
      </c>
      <c r="AV470" s="27" t="s">
        <v>8</v>
      </c>
      <c r="AW470" s="19" t="s">
        <v>7</v>
      </c>
      <c r="AX470" s="18" t="s">
        <v>6</v>
      </c>
      <c r="AY470" s="17" t="s">
        <v>5</v>
      </c>
      <c r="AZ470" s="16" t="s">
        <v>4</v>
      </c>
      <c r="BA470" s="14" t="s">
        <v>3</v>
      </c>
      <c r="BB470" s="10"/>
      <c r="BC470" s="248" t="s">
        <v>145</v>
      </c>
      <c r="BE470" s="11"/>
      <c r="BF470" s="21" t="s">
        <v>9</v>
      </c>
      <c r="BG470" s="27" t="s">
        <v>8</v>
      </c>
      <c r="BH470" s="19" t="s">
        <v>7</v>
      </c>
      <c r="BI470" s="18" t="s">
        <v>6</v>
      </c>
      <c r="BJ470" s="199" t="s">
        <v>31</v>
      </c>
      <c r="BK470" s="16" t="s">
        <v>4</v>
      </c>
      <c r="BL470" s="14" t="s">
        <v>3</v>
      </c>
      <c r="BM470" s="10"/>
      <c r="BN470" s="248" t="s">
        <v>145</v>
      </c>
      <c r="BP470" s="11"/>
      <c r="BQ470" s="21" t="s">
        <v>9</v>
      </c>
      <c r="BR470" s="27" t="s">
        <v>8</v>
      </c>
      <c r="BS470" s="19" t="s">
        <v>7</v>
      </c>
      <c r="BT470" s="18" t="s">
        <v>6</v>
      </c>
      <c r="BU470" s="199" t="s">
        <v>31</v>
      </c>
      <c r="BV470" s="17" t="s">
        <v>5</v>
      </c>
      <c r="BW470" s="14" t="s">
        <v>3</v>
      </c>
      <c r="BX470" s="10"/>
      <c r="BY470" s="248" t="s">
        <v>148</v>
      </c>
      <c r="CA470" s="11"/>
      <c r="CB470" s="21" t="s">
        <v>9</v>
      </c>
      <c r="CC470" s="27" t="s">
        <v>8</v>
      </c>
      <c r="CD470" s="19" t="s">
        <v>7</v>
      </c>
      <c r="CE470" s="18" t="s">
        <v>6</v>
      </c>
      <c r="CF470" s="17" t="s">
        <v>5</v>
      </c>
      <c r="CG470" s="16" t="s">
        <v>4</v>
      </c>
      <c r="CH470" s="199" t="s">
        <v>31</v>
      </c>
      <c r="CI470" s="10"/>
      <c r="CJ470" s="248" t="s">
        <v>142</v>
      </c>
      <c r="CM470" t="s">
        <v>0</v>
      </c>
      <c r="CO470" t="s">
        <v>0</v>
      </c>
    </row>
    <row r="471" spans="2:97" ht="15.75" thickBot="1" x14ac:dyDescent="0.3">
      <c r="B471" s="22" t="s">
        <v>206</v>
      </c>
      <c r="C471" s="146" t="s">
        <v>9</v>
      </c>
      <c r="D471" s="146" t="s">
        <v>9</v>
      </c>
      <c r="E471" s="146" t="s">
        <v>9</v>
      </c>
      <c r="F471" s="146" t="s">
        <v>9</v>
      </c>
      <c r="G471" s="146" t="s">
        <v>9</v>
      </c>
      <c r="H471" s="146" t="s">
        <v>9</v>
      </c>
      <c r="I471" s="146" t="s">
        <v>9</v>
      </c>
      <c r="J471" s="10"/>
      <c r="K471" s="234" t="s">
        <v>9</v>
      </c>
      <c r="M471" s="22" t="s">
        <v>206</v>
      </c>
      <c r="N471" s="145" t="s">
        <v>8</v>
      </c>
      <c r="O471" s="145" t="s">
        <v>8</v>
      </c>
      <c r="P471" s="145" t="s">
        <v>8</v>
      </c>
      <c r="Q471" s="145" t="s">
        <v>8</v>
      </c>
      <c r="R471" s="145" t="s">
        <v>8</v>
      </c>
      <c r="S471" s="145" t="s">
        <v>8</v>
      </c>
      <c r="T471" s="145" t="s">
        <v>8</v>
      </c>
      <c r="U471" s="10"/>
      <c r="V471" s="145" t="s">
        <v>8</v>
      </c>
      <c r="X471" s="22" t="s">
        <v>206</v>
      </c>
      <c r="Y471" s="149" t="s">
        <v>7</v>
      </c>
      <c r="Z471" s="149" t="s">
        <v>7</v>
      </c>
      <c r="AA471" s="149" t="s">
        <v>7</v>
      </c>
      <c r="AB471" s="149" t="s">
        <v>7</v>
      </c>
      <c r="AC471" s="149" t="s">
        <v>7</v>
      </c>
      <c r="AD471" s="149" t="s">
        <v>7</v>
      </c>
      <c r="AE471" s="144" t="s">
        <v>7</v>
      </c>
      <c r="AF471" s="10"/>
      <c r="AG471" s="144" t="s">
        <v>7</v>
      </c>
      <c r="AI471" s="22" t="s">
        <v>206</v>
      </c>
      <c r="AJ471" s="195" t="s">
        <v>6</v>
      </c>
      <c r="AK471" s="195" t="s">
        <v>6</v>
      </c>
      <c r="AL471" s="195" t="s">
        <v>6</v>
      </c>
      <c r="AM471" s="195" t="s">
        <v>6</v>
      </c>
      <c r="AN471" s="195" t="s">
        <v>6</v>
      </c>
      <c r="AO471" s="195" t="s">
        <v>6</v>
      </c>
      <c r="AP471" s="195" t="s">
        <v>6</v>
      </c>
      <c r="AQ471" s="10"/>
      <c r="AR471" s="195" t="s">
        <v>6</v>
      </c>
      <c r="AT471" s="22" t="s">
        <v>206</v>
      </c>
      <c r="AU471" s="197" t="s">
        <v>31</v>
      </c>
      <c r="AV471" s="197" t="s">
        <v>31</v>
      </c>
      <c r="AW471" s="197" t="s">
        <v>31</v>
      </c>
      <c r="AX471" s="197" t="s">
        <v>31</v>
      </c>
      <c r="AY471" s="197" t="s">
        <v>31</v>
      </c>
      <c r="AZ471" s="197" t="s">
        <v>31</v>
      </c>
      <c r="BA471" s="197" t="s">
        <v>31</v>
      </c>
      <c r="BB471" s="10"/>
      <c r="BC471" s="197" t="s">
        <v>31</v>
      </c>
      <c r="BE471" s="22" t="s">
        <v>206</v>
      </c>
      <c r="BF471" s="155" t="s">
        <v>134</v>
      </c>
      <c r="BG471" s="155" t="s">
        <v>134</v>
      </c>
      <c r="BH471" s="155" t="s">
        <v>134</v>
      </c>
      <c r="BI471" s="155" t="s">
        <v>134</v>
      </c>
      <c r="BJ471" s="155" t="s">
        <v>134</v>
      </c>
      <c r="BK471" s="155" t="s">
        <v>134</v>
      </c>
      <c r="BL471" s="155" t="s">
        <v>134</v>
      </c>
      <c r="BM471" s="10"/>
      <c r="BN471" s="155" t="s">
        <v>134</v>
      </c>
      <c r="BP471" s="22" t="s">
        <v>206</v>
      </c>
      <c r="BQ471" s="150" t="s">
        <v>4</v>
      </c>
      <c r="BR471" s="150" t="s">
        <v>4</v>
      </c>
      <c r="BS471" s="150" t="s">
        <v>4</v>
      </c>
      <c r="BT471" s="150" t="s">
        <v>4</v>
      </c>
      <c r="BU471" s="150" t="s">
        <v>4</v>
      </c>
      <c r="BV471" s="150" t="s">
        <v>4</v>
      </c>
      <c r="BW471" s="150" t="s">
        <v>4</v>
      </c>
      <c r="BX471" s="10"/>
      <c r="BY471" s="150" t="s">
        <v>4</v>
      </c>
      <c r="CA471" s="22" t="s">
        <v>206</v>
      </c>
      <c r="CB471" s="177" t="s">
        <v>3</v>
      </c>
      <c r="CC471" s="177" t="s">
        <v>3</v>
      </c>
      <c r="CD471" s="177" t="s">
        <v>3</v>
      </c>
      <c r="CE471" s="177" t="s">
        <v>3</v>
      </c>
      <c r="CF471" s="177" t="s">
        <v>3</v>
      </c>
      <c r="CG471" s="177" t="s">
        <v>3</v>
      </c>
      <c r="CH471" s="177" t="s">
        <v>3</v>
      </c>
      <c r="CI471" s="10"/>
      <c r="CJ471" s="177" t="s">
        <v>3</v>
      </c>
      <c r="CM471" t="s">
        <v>0</v>
      </c>
      <c r="CN471" t="s">
        <v>0</v>
      </c>
      <c r="CP471" t="s">
        <v>0</v>
      </c>
    </row>
    <row r="472" spans="2:97" ht="15.75" thickBot="1" x14ac:dyDescent="0.3">
      <c r="B472" s="11" t="s">
        <v>0</v>
      </c>
      <c r="C472" s="143">
        <v>70</v>
      </c>
      <c r="D472" s="143">
        <v>66</v>
      </c>
      <c r="E472" s="143">
        <v>46</v>
      </c>
      <c r="F472" s="143">
        <v>40</v>
      </c>
      <c r="G472" s="143">
        <v>32</v>
      </c>
      <c r="H472" s="143">
        <v>21</v>
      </c>
      <c r="I472" s="143">
        <v>36</v>
      </c>
      <c r="J472" s="12">
        <v>-21</v>
      </c>
      <c r="K472" s="237">
        <v>311</v>
      </c>
      <c r="L472" t="s">
        <v>0</v>
      </c>
      <c r="M472" s="11" t="s">
        <v>0</v>
      </c>
      <c r="N472" s="231">
        <v>70</v>
      </c>
      <c r="O472" s="231">
        <v>8</v>
      </c>
      <c r="P472" s="231">
        <v>12</v>
      </c>
      <c r="Q472" s="231">
        <v>26</v>
      </c>
      <c r="R472" s="231">
        <v>24</v>
      </c>
      <c r="S472" s="231">
        <v>49</v>
      </c>
      <c r="T472" s="231">
        <v>51</v>
      </c>
      <c r="U472" s="12">
        <v>-309</v>
      </c>
      <c r="V472" s="231">
        <v>240</v>
      </c>
      <c r="W472" t="s">
        <v>0</v>
      </c>
      <c r="X472" s="11" t="s">
        <v>0</v>
      </c>
      <c r="Y472" s="231">
        <v>66</v>
      </c>
      <c r="Z472" s="143">
        <v>8</v>
      </c>
      <c r="AA472" s="231">
        <v>3</v>
      </c>
      <c r="AB472" s="231">
        <v>18</v>
      </c>
      <c r="AC472" s="231">
        <v>11</v>
      </c>
      <c r="AD472" s="231">
        <v>38</v>
      </c>
      <c r="AE472" s="231">
        <v>42</v>
      </c>
      <c r="AF472" s="12">
        <v>450</v>
      </c>
      <c r="AG472" s="231">
        <v>170</v>
      </c>
      <c r="AI472" s="11" t="s">
        <v>0</v>
      </c>
      <c r="AJ472" s="231">
        <v>46</v>
      </c>
      <c r="AK472" s="143">
        <v>12</v>
      </c>
      <c r="AL472" s="143">
        <v>3</v>
      </c>
      <c r="AM472" s="231">
        <v>13</v>
      </c>
      <c r="AN472" s="231">
        <v>2</v>
      </c>
      <c r="AO472" s="231">
        <v>10</v>
      </c>
      <c r="AP472" s="231">
        <v>5</v>
      </c>
      <c r="AQ472" s="12">
        <v>121</v>
      </c>
      <c r="AR472" s="231">
        <v>61</v>
      </c>
      <c r="AS472" t="s">
        <v>0</v>
      </c>
      <c r="AT472" s="11" t="s">
        <v>0</v>
      </c>
      <c r="AU472" s="231">
        <v>40</v>
      </c>
      <c r="AV472" s="143">
        <v>26</v>
      </c>
      <c r="AW472" s="143">
        <v>18</v>
      </c>
      <c r="AX472" s="143">
        <v>13</v>
      </c>
      <c r="AY472" s="143">
        <v>5</v>
      </c>
      <c r="AZ472" s="231">
        <v>4</v>
      </c>
      <c r="BA472" s="231">
        <v>8</v>
      </c>
      <c r="BB472" s="12">
        <v>180</v>
      </c>
      <c r="BC472" s="143">
        <v>10</v>
      </c>
      <c r="BE472" s="11" t="s">
        <v>0</v>
      </c>
      <c r="BF472" s="231">
        <v>32</v>
      </c>
      <c r="BG472" s="143">
        <v>24</v>
      </c>
      <c r="BH472" s="143">
        <v>11</v>
      </c>
      <c r="BI472" s="143">
        <v>2</v>
      </c>
      <c r="BJ472" s="231">
        <v>5</v>
      </c>
      <c r="BK472" s="231">
        <v>13</v>
      </c>
      <c r="BL472" s="231">
        <v>18</v>
      </c>
      <c r="BM472" s="12">
        <v>82</v>
      </c>
      <c r="BN472" s="231">
        <v>31</v>
      </c>
      <c r="BO472" t="s">
        <v>0</v>
      </c>
      <c r="BP472" s="11" t="s">
        <v>0</v>
      </c>
      <c r="BQ472" s="231">
        <v>21</v>
      </c>
      <c r="BR472" s="143">
        <v>49</v>
      </c>
      <c r="BS472" s="143">
        <v>38</v>
      </c>
      <c r="BT472" s="143">
        <v>10</v>
      </c>
      <c r="BU472" s="143">
        <v>4</v>
      </c>
      <c r="BV472" s="143">
        <v>13</v>
      </c>
      <c r="BW472" s="231">
        <v>5</v>
      </c>
      <c r="BX472" s="12">
        <v>-322</v>
      </c>
      <c r="BY472" s="143">
        <v>88</v>
      </c>
      <c r="CA472" s="11" t="s">
        <v>0</v>
      </c>
      <c r="CB472" s="231">
        <v>36</v>
      </c>
      <c r="CC472" s="143">
        <v>51</v>
      </c>
      <c r="CD472" s="143">
        <v>42</v>
      </c>
      <c r="CE472" s="143">
        <v>5</v>
      </c>
      <c r="CF472" s="143">
        <v>18</v>
      </c>
      <c r="CG472" s="143">
        <v>5</v>
      </c>
      <c r="CH472" s="143">
        <v>8</v>
      </c>
      <c r="CI472" s="12">
        <v>-181</v>
      </c>
      <c r="CJ472" s="143">
        <v>93</v>
      </c>
    </row>
    <row r="473" spans="2:97" ht="15.75" thickBot="1" x14ac:dyDescent="0.3">
      <c r="B473" s="11"/>
      <c r="C473" s="2"/>
      <c r="D473" s="2"/>
      <c r="E473" s="2"/>
      <c r="F473" s="2"/>
      <c r="G473" s="2"/>
      <c r="H473" s="2"/>
      <c r="I473" s="2"/>
      <c r="J473" s="10"/>
      <c r="K473" s="235"/>
      <c r="M473" s="11"/>
      <c r="N473" s="10"/>
      <c r="O473" s="10"/>
      <c r="P473" s="10"/>
      <c r="Q473" s="10"/>
      <c r="R473" s="10"/>
      <c r="S473" s="10"/>
      <c r="T473" s="10"/>
      <c r="U473" s="10"/>
      <c r="V473" s="9"/>
      <c r="X473" s="11"/>
      <c r="Y473" s="10"/>
      <c r="Z473" s="10"/>
      <c r="AA473" s="10"/>
      <c r="AB473" s="10"/>
      <c r="AC473" s="10"/>
      <c r="AD473" s="10"/>
      <c r="AE473" s="10"/>
      <c r="AF473" s="10"/>
      <c r="AG473" s="9"/>
      <c r="AI473" s="11"/>
      <c r="AJ473" s="10"/>
      <c r="AK473" s="10"/>
      <c r="AL473" s="10"/>
      <c r="AM473" s="10"/>
      <c r="AN473" s="10"/>
      <c r="AO473" s="10"/>
      <c r="AP473" s="10"/>
      <c r="AQ473" s="10"/>
      <c r="AR473" s="9"/>
      <c r="AT473" s="11"/>
      <c r="AU473" s="10"/>
      <c r="AV473" s="10"/>
      <c r="AW473" s="10"/>
      <c r="AX473" s="10"/>
      <c r="AY473" s="10"/>
      <c r="AZ473" s="10"/>
      <c r="BA473" s="10"/>
      <c r="BB473" s="10"/>
      <c r="BC473" s="9"/>
      <c r="BE473" s="11"/>
      <c r="BF473" s="10"/>
      <c r="BG473" s="10"/>
      <c r="BH473" s="10"/>
      <c r="BI473" s="10"/>
      <c r="BJ473" s="10"/>
      <c r="BK473" s="10"/>
      <c r="BL473" s="10"/>
      <c r="BM473" s="10"/>
      <c r="BN473" s="9"/>
      <c r="BP473" s="11"/>
      <c r="BQ473" s="10"/>
      <c r="BR473" s="10"/>
      <c r="BS473" s="10"/>
      <c r="BT473" s="10"/>
      <c r="BU473" s="10"/>
      <c r="BV473" s="10"/>
      <c r="BW473" s="10"/>
      <c r="BX473" s="10"/>
      <c r="BY473" s="9"/>
      <c r="CA473" s="11"/>
      <c r="CB473" s="10"/>
      <c r="CC473" s="10"/>
      <c r="CD473" s="10"/>
      <c r="CE473" s="10"/>
      <c r="CF473" s="10"/>
      <c r="CG473" s="10"/>
      <c r="CH473" s="10"/>
      <c r="CI473" s="10"/>
      <c r="CJ473" s="9"/>
      <c r="CM473" t="s">
        <v>0</v>
      </c>
    </row>
    <row r="474" spans="2:97" ht="15.75" thickBot="1" x14ac:dyDescent="0.3">
      <c r="B474" s="11"/>
      <c r="C474" s="27" t="s">
        <v>8</v>
      </c>
      <c r="D474" s="19" t="s">
        <v>7</v>
      </c>
      <c r="E474" s="18" t="s">
        <v>6</v>
      </c>
      <c r="F474" s="199" t="s">
        <v>31</v>
      </c>
      <c r="G474" s="17" t="s">
        <v>5</v>
      </c>
      <c r="H474" s="16" t="s">
        <v>4</v>
      </c>
      <c r="I474" s="14" t="s">
        <v>3</v>
      </c>
      <c r="J474" s="10"/>
      <c r="K474" s="248" t="s">
        <v>151</v>
      </c>
      <c r="M474" s="11"/>
      <c r="N474" s="21" t="s">
        <v>9</v>
      </c>
      <c r="O474" s="19" t="s">
        <v>7</v>
      </c>
      <c r="P474" s="18" t="s">
        <v>6</v>
      </c>
      <c r="Q474" s="199" t="s">
        <v>31</v>
      </c>
      <c r="R474" s="17" t="s">
        <v>5</v>
      </c>
      <c r="S474" s="16" t="s">
        <v>4</v>
      </c>
      <c r="T474" s="14" t="s">
        <v>3</v>
      </c>
      <c r="U474" s="10"/>
      <c r="V474" s="248" t="s">
        <v>151</v>
      </c>
      <c r="X474" s="11"/>
      <c r="Y474" s="21" t="s">
        <v>9</v>
      </c>
      <c r="Z474" s="27" t="s">
        <v>8</v>
      </c>
      <c r="AA474" s="18" t="s">
        <v>6</v>
      </c>
      <c r="AB474" s="199" t="s">
        <v>31</v>
      </c>
      <c r="AC474" s="17" t="s">
        <v>5</v>
      </c>
      <c r="AD474" s="16" t="s">
        <v>4</v>
      </c>
      <c r="AE474" s="14" t="s">
        <v>3</v>
      </c>
      <c r="AF474" s="10"/>
      <c r="AG474" s="248" t="s">
        <v>142</v>
      </c>
      <c r="AI474" s="11"/>
      <c r="AJ474" s="21" t="s">
        <v>9</v>
      </c>
      <c r="AK474" s="27" t="s">
        <v>8</v>
      </c>
      <c r="AL474" s="19" t="s">
        <v>7</v>
      </c>
      <c r="AM474" s="199" t="s">
        <v>31</v>
      </c>
      <c r="AN474" s="17" t="s">
        <v>5</v>
      </c>
      <c r="AO474" s="16" t="s">
        <v>4</v>
      </c>
      <c r="AP474" s="14" t="s">
        <v>3</v>
      </c>
      <c r="AQ474" s="10"/>
      <c r="AR474" s="248" t="s">
        <v>148</v>
      </c>
      <c r="AT474" s="11"/>
      <c r="AU474" s="21" t="s">
        <v>9</v>
      </c>
      <c r="AV474" s="27" t="s">
        <v>8</v>
      </c>
      <c r="AW474" s="19" t="s">
        <v>7</v>
      </c>
      <c r="AX474" s="18" t="s">
        <v>6</v>
      </c>
      <c r="AY474" s="17" t="s">
        <v>5</v>
      </c>
      <c r="AZ474" s="16" t="s">
        <v>4</v>
      </c>
      <c r="BA474" s="14" t="s">
        <v>3</v>
      </c>
      <c r="BB474" s="10"/>
      <c r="BC474" s="248" t="s">
        <v>150</v>
      </c>
      <c r="BE474" s="11"/>
      <c r="BF474" s="21" t="s">
        <v>9</v>
      </c>
      <c r="BG474" s="27" t="s">
        <v>8</v>
      </c>
      <c r="BH474" s="19" t="s">
        <v>7</v>
      </c>
      <c r="BI474" s="18" t="s">
        <v>6</v>
      </c>
      <c r="BJ474" s="199" t="s">
        <v>31</v>
      </c>
      <c r="BK474" s="16" t="s">
        <v>4</v>
      </c>
      <c r="BL474" s="14" t="s">
        <v>3</v>
      </c>
      <c r="BM474" s="10"/>
      <c r="BN474" s="248" t="s">
        <v>145</v>
      </c>
      <c r="BP474" s="11"/>
      <c r="BQ474" s="21" t="s">
        <v>9</v>
      </c>
      <c r="BR474" s="27" t="s">
        <v>8</v>
      </c>
      <c r="BS474" s="19" t="s">
        <v>7</v>
      </c>
      <c r="BT474" s="18" t="s">
        <v>6</v>
      </c>
      <c r="BU474" s="199" t="s">
        <v>31</v>
      </c>
      <c r="BV474" s="17" t="s">
        <v>5</v>
      </c>
      <c r="BW474" s="14" t="s">
        <v>3</v>
      </c>
      <c r="BX474" s="10"/>
      <c r="BY474" s="248" t="s">
        <v>148</v>
      </c>
      <c r="CA474" s="11"/>
      <c r="CB474" s="21" t="s">
        <v>9</v>
      </c>
      <c r="CC474" s="27" t="s">
        <v>8</v>
      </c>
      <c r="CD474" s="19" t="s">
        <v>7</v>
      </c>
      <c r="CE474" s="18" t="s">
        <v>6</v>
      </c>
      <c r="CF474" s="17" t="s">
        <v>5</v>
      </c>
      <c r="CG474" s="16" t="s">
        <v>4</v>
      </c>
      <c r="CH474" s="199" t="s">
        <v>31</v>
      </c>
      <c r="CI474" s="10"/>
      <c r="CJ474" s="248" t="s">
        <v>142</v>
      </c>
      <c r="CM474" t="s">
        <v>0</v>
      </c>
    </row>
    <row r="475" spans="2:97" ht="15.75" thickBot="1" x14ac:dyDescent="0.3">
      <c r="B475" s="22" t="s">
        <v>207</v>
      </c>
      <c r="C475" s="146" t="s">
        <v>9</v>
      </c>
      <c r="D475" s="146" t="s">
        <v>9</v>
      </c>
      <c r="E475" s="146" t="s">
        <v>9</v>
      </c>
      <c r="F475" s="146" t="s">
        <v>9</v>
      </c>
      <c r="G475" s="146" t="s">
        <v>9</v>
      </c>
      <c r="H475" s="146" t="s">
        <v>9</v>
      </c>
      <c r="I475" s="146" t="s">
        <v>9</v>
      </c>
      <c r="J475" s="10"/>
      <c r="K475" s="234" t="s">
        <v>9</v>
      </c>
      <c r="M475" s="22" t="s">
        <v>207</v>
      </c>
      <c r="N475" s="145" t="s">
        <v>8</v>
      </c>
      <c r="O475" s="145" t="s">
        <v>8</v>
      </c>
      <c r="P475" s="145" t="s">
        <v>8</v>
      </c>
      <c r="Q475" s="145" t="s">
        <v>8</v>
      </c>
      <c r="R475" s="145" t="s">
        <v>8</v>
      </c>
      <c r="S475" s="145" t="s">
        <v>8</v>
      </c>
      <c r="T475" s="145" t="s">
        <v>8</v>
      </c>
      <c r="U475" s="10"/>
      <c r="V475" s="145" t="s">
        <v>8</v>
      </c>
      <c r="X475" s="22" t="s">
        <v>207</v>
      </c>
      <c r="Y475" s="149" t="s">
        <v>7</v>
      </c>
      <c r="Z475" s="149" t="s">
        <v>7</v>
      </c>
      <c r="AA475" s="149" t="s">
        <v>7</v>
      </c>
      <c r="AB475" s="149" t="s">
        <v>7</v>
      </c>
      <c r="AC475" s="149" t="s">
        <v>7</v>
      </c>
      <c r="AD475" s="149" t="s">
        <v>7</v>
      </c>
      <c r="AE475" s="144" t="s">
        <v>7</v>
      </c>
      <c r="AF475" s="10"/>
      <c r="AG475" s="144" t="s">
        <v>7</v>
      </c>
      <c r="AI475" s="22" t="s">
        <v>207</v>
      </c>
      <c r="AJ475" s="195" t="s">
        <v>6</v>
      </c>
      <c r="AK475" s="195" t="s">
        <v>6</v>
      </c>
      <c r="AL475" s="195" t="s">
        <v>6</v>
      </c>
      <c r="AM475" s="195" t="s">
        <v>6</v>
      </c>
      <c r="AN475" s="195" t="s">
        <v>6</v>
      </c>
      <c r="AO475" s="195" t="s">
        <v>6</v>
      </c>
      <c r="AP475" s="195" t="s">
        <v>6</v>
      </c>
      <c r="AQ475" s="10"/>
      <c r="AR475" s="195" t="s">
        <v>6</v>
      </c>
      <c r="AT475" s="22" t="s">
        <v>207</v>
      </c>
      <c r="AU475" s="197" t="s">
        <v>31</v>
      </c>
      <c r="AV475" s="197" t="s">
        <v>31</v>
      </c>
      <c r="AW475" s="197" t="s">
        <v>31</v>
      </c>
      <c r="AX475" s="197" t="s">
        <v>31</v>
      </c>
      <c r="AY475" s="197" t="s">
        <v>31</v>
      </c>
      <c r="AZ475" s="197" t="s">
        <v>31</v>
      </c>
      <c r="BA475" s="197" t="s">
        <v>31</v>
      </c>
      <c r="BB475" s="10"/>
      <c r="BC475" s="197" t="s">
        <v>31</v>
      </c>
      <c r="BE475" s="22" t="s">
        <v>207</v>
      </c>
      <c r="BF475" s="155" t="s">
        <v>134</v>
      </c>
      <c r="BG475" s="155" t="s">
        <v>134</v>
      </c>
      <c r="BH475" s="155" t="s">
        <v>134</v>
      </c>
      <c r="BI475" s="155" t="s">
        <v>134</v>
      </c>
      <c r="BJ475" s="155" t="s">
        <v>134</v>
      </c>
      <c r="BK475" s="155" t="s">
        <v>134</v>
      </c>
      <c r="BL475" s="155" t="s">
        <v>134</v>
      </c>
      <c r="BM475" s="10"/>
      <c r="BN475" s="155" t="s">
        <v>134</v>
      </c>
      <c r="BP475" s="22" t="s">
        <v>207</v>
      </c>
      <c r="BQ475" s="150" t="s">
        <v>4</v>
      </c>
      <c r="BR475" s="150" t="s">
        <v>4</v>
      </c>
      <c r="BS475" s="150" t="s">
        <v>4</v>
      </c>
      <c r="BT475" s="150" t="s">
        <v>4</v>
      </c>
      <c r="BU475" s="150" t="s">
        <v>4</v>
      </c>
      <c r="BV475" s="150" t="s">
        <v>4</v>
      </c>
      <c r="BW475" s="150" t="s">
        <v>4</v>
      </c>
      <c r="BX475" s="10"/>
      <c r="BY475" s="150" t="s">
        <v>4</v>
      </c>
      <c r="CA475" s="22" t="s">
        <v>207</v>
      </c>
      <c r="CB475" s="177" t="s">
        <v>3</v>
      </c>
      <c r="CC475" s="177" t="s">
        <v>3</v>
      </c>
      <c r="CD475" s="177" t="s">
        <v>3</v>
      </c>
      <c r="CE475" s="177" t="s">
        <v>3</v>
      </c>
      <c r="CF475" s="177" t="s">
        <v>3</v>
      </c>
      <c r="CG475" s="177" t="s">
        <v>3</v>
      </c>
      <c r="CH475" s="177" t="s">
        <v>3</v>
      </c>
      <c r="CI475" s="10"/>
      <c r="CJ475" s="177" t="s">
        <v>3</v>
      </c>
      <c r="CS475" t="s">
        <v>0</v>
      </c>
    </row>
    <row r="476" spans="2:97" ht="15.75" thickBot="1" x14ac:dyDescent="0.3">
      <c r="B476" s="11" t="s">
        <v>0</v>
      </c>
      <c r="C476" s="143">
        <v>73</v>
      </c>
      <c r="D476" s="143">
        <v>75</v>
      </c>
      <c r="E476" s="143">
        <v>51</v>
      </c>
      <c r="F476" s="143">
        <v>45</v>
      </c>
      <c r="G476" s="143">
        <v>34</v>
      </c>
      <c r="H476" s="143">
        <v>19</v>
      </c>
      <c r="I476" s="143">
        <v>38</v>
      </c>
      <c r="J476" s="12">
        <v>-294</v>
      </c>
      <c r="K476" s="237">
        <v>335</v>
      </c>
      <c r="L476" t="s">
        <v>0</v>
      </c>
      <c r="M476" s="11" t="s">
        <v>0</v>
      </c>
      <c r="N476" s="231">
        <v>73</v>
      </c>
      <c r="O476" s="231">
        <v>4</v>
      </c>
      <c r="P476" s="231">
        <v>10</v>
      </c>
      <c r="Q476" s="231">
        <v>24</v>
      </c>
      <c r="R476" s="231">
        <v>25</v>
      </c>
      <c r="S476" s="231">
        <v>59</v>
      </c>
      <c r="T476" s="231">
        <v>54</v>
      </c>
      <c r="U476" s="12">
        <v>338</v>
      </c>
      <c r="V476" s="231">
        <v>249</v>
      </c>
      <c r="W476" t="s">
        <v>0</v>
      </c>
      <c r="X476" s="11" t="s">
        <v>0</v>
      </c>
      <c r="Y476" s="231">
        <v>75</v>
      </c>
      <c r="Z476" s="143">
        <v>4</v>
      </c>
      <c r="AA476" s="231">
        <v>5</v>
      </c>
      <c r="AB476" s="231">
        <v>21</v>
      </c>
      <c r="AC476" s="231">
        <v>19</v>
      </c>
      <c r="AD476" s="231">
        <v>56</v>
      </c>
      <c r="AE476" s="231">
        <v>51</v>
      </c>
      <c r="AF476" s="12">
        <v>196</v>
      </c>
      <c r="AG476" s="231">
        <v>223</v>
      </c>
      <c r="AI476" s="11" t="s">
        <v>0</v>
      </c>
      <c r="AJ476" s="231">
        <v>51</v>
      </c>
      <c r="AK476" s="143">
        <v>10</v>
      </c>
      <c r="AL476" s="143">
        <v>5</v>
      </c>
      <c r="AM476" s="231">
        <v>13</v>
      </c>
      <c r="AN476" s="231">
        <v>4</v>
      </c>
      <c r="AO476" s="231">
        <v>16</v>
      </c>
      <c r="AP476" s="231">
        <v>18</v>
      </c>
      <c r="AQ476" s="12">
        <v>154</v>
      </c>
      <c r="AR476" s="231">
        <v>87</v>
      </c>
      <c r="AS476" t="s">
        <v>0</v>
      </c>
      <c r="AT476" s="11" t="s">
        <v>0</v>
      </c>
      <c r="AU476" s="231">
        <v>45</v>
      </c>
      <c r="AV476" s="143">
        <v>24</v>
      </c>
      <c r="AW476" s="143">
        <v>21</v>
      </c>
      <c r="AX476" s="143">
        <v>13</v>
      </c>
      <c r="AY476" s="143">
        <v>4</v>
      </c>
      <c r="AZ476" s="231">
        <v>10</v>
      </c>
      <c r="BA476" s="231">
        <v>12</v>
      </c>
      <c r="BB476" s="12">
        <v>-168</v>
      </c>
      <c r="BC476" s="231">
        <v>5</v>
      </c>
      <c r="BE476" s="11" t="s">
        <v>0</v>
      </c>
      <c r="BF476" s="231">
        <v>34</v>
      </c>
      <c r="BG476" s="143">
        <v>25</v>
      </c>
      <c r="BH476" s="143">
        <v>19</v>
      </c>
      <c r="BI476" s="143">
        <v>4</v>
      </c>
      <c r="BJ476" s="231">
        <v>4</v>
      </c>
      <c r="BK476" s="231">
        <v>20</v>
      </c>
      <c r="BL476" s="231">
        <v>19</v>
      </c>
      <c r="BM476" s="12">
        <v>34</v>
      </c>
      <c r="BN476" s="231">
        <v>29</v>
      </c>
      <c r="BO476" t="s">
        <v>0</v>
      </c>
      <c r="BP476" s="11" t="s">
        <v>0</v>
      </c>
      <c r="BQ476" s="231">
        <v>19</v>
      </c>
      <c r="BR476" s="143">
        <v>59</v>
      </c>
      <c r="BS476" s="143">
        <v>56</v>
      </c>
      <c r="BT476" s="143">
        <v>16</v>
      </c>
      <c r="BU476" s="143">
        <v>10</v>
      </c>
      <c r="BV476" s="143">
        <v>20</v>
      </c>
      <c r="BW476" s="231">
        <v>1</v>
      </c>
      <c r="BX476" s="12">
        <v>-239</v>
      </c>
      <c r="BY476" s="143">
        <v>141</v>
      </c>
      <c r="CA476" s="11" t="s">
        <v>0</v>
      </c>
      <c r="CB476" s="231">
        <v>38</v>
      </c>
      <c r="CC476" s="143">
        <v>54</v>
      </c>
      <c r="CD476" s="143">
        <v>51</v>
      </c>
      <c r="CE476" s="143">
        <v>18</v>
      </c>
      <c r="CF476" s="143">
        <v>19</v>
      </c>
      <c r="CG476" s="143">
        <v>1</v>
      </c>
      <c r="CH476" s="143">
        <v>12</v>
      </c>
      <c r="CI476" s="12">
        <v>-21</v>
      </c>
      <c r="CJ476" s="143">
        <v>117</v>
      </c>
      <c r="CM476" t="s">
        <v>0</v>
      </c>
    </row>
    <row r="477" spans="2:97" ht="15.75" thickBot="1" x14ac:dyDescent="0.3"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M477" s="11"/>
      <c r="N477" s="10"/>
      <c r="O477" s="10"/>
      <c r="P477" s="10"/>
      <c r="Q477" s="10"/>
      <c r="R477" s="10"/>
      <c r="S477" s="10"/>
      <c r="T477" s="10"/>
      <c r="U477" s="10"/>
      <c r="V477" s="9"/>
      <c r="X477" s="11"/>
      <c r="Y477" s="10"/>
      <c r="Z477" s="10"/>
      <c r="AA477" s="10"/>
      <c r="AB477" s="10"/>
      <c r="AC477" s="10"/>
      <c r="AD477" s="10"/>
      <c r="AE477" s="10"/>
      <c r="AF477" s="10"/>
      <c r="AG477" s="9"/>
      <c r="AI477" s="11"/>
      <c r="AJ477" s="10"/>
      <c r="AK477" s="10"/>
      <c r="AL477" s="10"/>
      <c r="AM477" s="10"/>
      <c r="AN477" s="10"/>
      <c r="AO477" s="10"/>
      <c r="AP477" s="10"/>
      <c r="AQ477" s="10"/>
      <c r="AR477" s="9"/>
      <c r="AT477" s="11"/>
      <c r="AU477" s="10"/>
      <c r="AV477" s="10"/>
      <c r="AW477" s="10"/>
      <c r="AX477" s="10"/>
      <c r="AY477" s="10"/>
      <c r="AZ477" s="10"/>
      <c r="BA477" s="10"/>
      <c r="BB477" s="10"/>
      <c r="BC477" s="9"/>
      <c r="BE477" s="11"/>
      <c r="BF477" s="10"/>
      <c r="BG477" s="10"/>
      <c r="BH477" s="10"/>
      <c r="BI477" s="10"/>
      <c r="BJ477" s="10"/>
      <c r="BK477" s="10"/>
      <c r="BL477" s="10"/>
      <c r="BM477" s="10"/>
      <c r="BN477" s="9"/>
      <c r="BP477" s="11"/>
      <c r="BQ477" s="10"/>
      <c r="BR477" s="10"/>
      <c r="BS477" s="10"/>
      <c r="BT477" s="10"/>
      <c r="BU477" s="10"/>
      <c r="BV477" s="10"/>
      <c r="BW477" s="10"/>
      <c r="BX477" s="10"/>
      <c r="BY477" s="9"/>
      <c r="CA477" s="11"/>
      <c r="CB477" s="10"/>
      <c r="CC477" s="10"/>
      <c r="CD477" s="10"/>
      <c r="CE477" s="10"/>
      <c r="CF477" s="10"/>
      <c r="CG477" s="10"/>
      <c r="CH477" s="10"/>
      <c r="CI477" s="10"/>
      <c r="CJ477" s="9"/>
      <c r="CM477" t="s">
        <v>0</v>
      </c>
    </row>
    <row r="478" spans="2:97" ht="15.75" thickBot="1" x14ac:dyDescent="0.3">
      <c r="B478" s="11"/>
      <c r="C478" s="27" t="s">
        <v>8</v>
      </c>
      <c r="D478" s="19" t="s">
        <v>7</v>
      </c>
      <c r="E478" s="18" t="s">
        <v>6</v>
      </c>
      <c r="F478" s="199" t="s">
        <v>31</v>
      </c>
      <c r="G478" s="17" t="s">
        <v>5</v>
      </c>
      <c r="H478" s="16" t="s">
        <v>4</v>
      </c>
      <c r="I478" s="14" t="s">
        <v>3</v>
      </c>
      <c r="J478" s="10"/>
      <c r="K478" s="248" t="s">
        <v>151</v>
      </c>
      <c r="M478" s="11"/>
      <c r="N478" s="21" t="s">
        <v>9</v>
      </c>
      <c r="O478" s="19" t="s">
        <v>7</v>
      </c>
      <c r="P478" s="18" t="s">
        <v>6</v>
      </c>
      <c r="Q478" s="199" t="s">
        <v>31</v>
      </c>
      <c r="R478" s="17" t="s">
        <v>5</v>
      </c>
      <c r="S478" s="16" t="s">
        <v>4</v>
      </c>
      <c r="T478" s="14" t="s">
        <v>3</v>
      </c>
      <c r="U478" s="10"/>
      <c r="V478" s="248" t="s">
        <v>142</v>
      </c>
      <c r="X478" s="11"/>
      <c r="Y478" s="21" t="s">
        <v>9</v>
      </c>
      <c r="Z478" s="27" t="s">
        <v>8</v>
      </c>
      <c r="AA478" s="18" t="s">
        <v>6</v>
      </c>
      <c r="AB478" s="199" t="s">
        <v>31</v>
      </c>
      <c r="AC478" s="17" t="s">
        <v>5</v>
      </c>
      <c r="AD478" s="16" t="s">
        <v>4</v>
      </c>
      <c r="AE478" s="14" t="s">
        <v>3</v>
      </c>
      <c r="AF478" s="10"/>
      <c r="AG478" s="248" t="s">
        <v>151</v>
      </c>
      <c r="AI478" s="11"/>
      <c r="AJ478" s="21" t="s">
        <v>9</v>
      </c>
      <c r="AK478" s="27" t="s">
        <v>8</v>
      </c>
      <c r="AL478" s="19" t="s">
        <v>7</v>
      </c>
      <c r="AM478" s="199" t="s">
        <v>31</v>
      </c>
      <c r="AN478" s="17" t="s">
        <v>5</v>
      </c>
      <c r="AO478" s="16" t="s">
        <v>4</v>
      </c>
      <c r="AP478" s="14" t="s">
        <v>3</v>
      </c>
      <c r="AQ478" s="10"/>
      <c r="AR478" s="248" t="s">
        <v>148</v>
      </c>
      <c r="AT478" s="11"/>
      <c r="AU478" s="21" t="s">
        <v>9</v>
      </c>
      <c r="AV478" s="27" t="s">
        <v>8</v>
      </c>
      <c r="AW478" s="19" t="s">
        <v>7</v>
      </c>
      <c r="AX478" s="18" t="s">
        <v>6</v>
      </c>
      <c r="AY478" s="17" t="s">
        <v>5</v>
      </c>
      <c r="AZ478" s="16" t="s">
        <v>4</v>
      </c>
      <c r="BA478" s="14" t="s">
        <v>3</v>
      </c>
      <c r="BB478" s="10"/>
      <c r="BC478" s="248" t="s">
        <v>144</v>
      </c>
      <c r="BE478" s="11"/>
      <c r="BF478" s="21" t="s">
        <v>9</v>
      </c>
      <c r="BG478" s="27" t="s">
        <v>8</v>
      </c>
      <c r="BH478" s="19" t="s">
        <v>7</v>
      </c>
      <c r="BI478" s="18" t="s">
        <v>6</v>
      </c>
      <c r="BJ478" s="199" t="s">
        <v>31</v>
      </c>
      <c r="BK478" s="16" t="s">
        <v>4</v>
      </c>
      <c r="BL478" s="14" t="s">
        <v>3</v>
      </c>
      <c r="BM478" s="10"/>
      <c r="BN478" s="248" t="s">
        <v>145</v>
      </c>
      <c r="BP478" s="11"/>
      <c r="BQ478" s="21" t="s">
        <v>9</v>
      </c>
      <c r="BR478" s="27" t="s">
        <v>8</v>
      </c>
      <c r="BS478" s="19" t="s">
        <v>7</v>
      </c>
      <c r="BT478" s="18" t="s">
        <v>6</v>
      </c>
      <c r="BU478" s="199" t="s">
        <v>31</v>
      </c>
      <c r="BV478" s="17" t="s">
        <v>5</v>
      </c>
      <c r="BW478" s="14" t="s">
        <v>3</v>
      </c>
      <c r="BX478" s="10"/>
      <c r="BY478" s="248" t="s">
        <v>148</v>
      </c>
      <c r="CA478" s="11"/>
      <c r="CB478" s="21" t="s">
        <v>9</v>
      </c>
      <c r="CC478" s="27" t="s">
        <v>8</v>
      </c>
      <c r="CD478" s="19" t="s">
        <v>7</v>
      </c>
      <c r="CE478" s="18" t="s">
        <v>6</v>
      </c>
      <c r="CF478" s="17" t="s">
        <v>5</v>
      </c>
      <c r="CG478" s="16" t="s">
        <v>4</v>
      </c>
      <c r="CH478" s="199" t="s">
        <v>31</v>
      </c>
      <c r="CI478" s="10"/>
      <c r="CJ478" s="248" t="s">
        <v>142</v>
      </c>
    </row>
    <row r="479" spans="2:97" ht="15.75" thickBot="1" x14ac:dyDescent="0.3">
      <c r="B479" s="22" t="s">
        <v>208</v>
      </c>
      <c r="C479" s="146" t="s">
        <v>9</v>
      </c>
      <c r="D479" s="146" t="s">
        <v>9</v>
      </c>
      <c r="E479" s="146" t="s">
        <v>9</v>
      </c>
      <c r="F479" s="146" t="s">
        <v>9</v>
      </c>
      <c r="G479" s="146" t="s">
        <v>9</v>
      </c>
      <c r="H479" s="146" t="s">
        <v>9</v>
      </c>
      <c r="I479" s="146" t="s">
        <v>9</v>
      </c>
      <c r="J479" s="10"/>
      <c r="K479" s="234" t="s">
        <v>9</v>
      </c>
      <c r="M479" s="22" t="s">
        <v>208</v>
      </c>
      <c r="N479" s="145" t="s">
        <v>8</v>
      </c>
      <c r="O479" s="145" t="s">
        <v>8</v>
      </c>
      <c r="P479" s="145" t="s">
        <v>8</v>
      </c>
      <c r="Q479" s="145" t="s">
        <v>8</v>
      </c>
      <c r="R479" s="145" t="s">
        <v>8</v>
      </c>
      <c r="S479" s="145" t="s">
        <v>8</v>
      </c>
      <c r="T479" s="145" t="s">
        <v>8</v>
      </c>
      <c r="U479" s="10"/>
      <c r="V479" s="145" t="s">
        <v>8</v>
      </c>
      <c r="X479" s="22" t="s">
        <v>208</v>
      </c>
      <c r="Y479" s="149" t="s">
        <v>7</v>
      </c>
      <c r="Z479" s="149" t="s">
        <v>7</v>
      </c>
      <c r="AA479" s="149" t="s">
        <v>7</v>
      </c>
      <c r="AB479" s="149" t="s">
        <v>7</v>
      </c>
      <c r="AC479" s="149" t="s">
        <v>7</v>
      </c>
      <c r="AD479" s="149" t="s">
        <v>7</v>
      </c>
      <c r="AE479" s="144" t="s">
        <v>7</v>
      </c>
      <c r="AF479" s="10"/>
      <c r="AG479" s="144" t="s">
        <v>7</v>
      </c>
      <c r="AI479" s="22" t="s">
        <v>208</v>
      </c>
      <c r="AJ479" s="195" t="s">
        <v>6</v>
      </c>
      <c r="AK479" s="195" t="s">
        <v>6</v>
      </c>
      <c r="AL479" s="195" t="s">
        <v>6</v>
      </c>
      <c r="AM479" s="195" t="s">
        <v>6</v>
      </c>
      <c r="AN479" s="195" t="s">
        <v>6</v>
      </c>
      <c r="AO479" s="195" t="s">
        <v>6</v>
      </c>
      <c r="AP479" s="195" t="s">
        <v>6</v>
      </c>
      <c r="AQ479" s="10"/>
      <c r="AR479" s="195" t="s">
        <v>6</v>
      </c>
      <c r="AT479" s="22" t="s">
        <v>208</v>
      </c>
      <c r="AU479" s="197" t="s">
        <v>31</v>
      </c>
      <c r="AV479" s="197" t="s">
        <v>31</v>
      </c>
      <c r="AW479" s="197" t="s">
        <v>31</v>
      </c>
      <c r="AX479" s="197" t="s">
        <v>31</v>
      </c>
      <c r="AY479" s="197" t="s">
        <v>31</v>
      </c>
      <c r="AZ479" s="197" t="s">
        <v>31</v>
      </c>
      <c r="BA479" s="197" t="s">
        <v>31</v>
      </c>
      <c r="BB479" s="10"/>
      <c r="BC479" s="197" t="s">
        <v>31</v>
      </c>
      <c r="BE479" s="22" t="s">
        <v>208</v>
      </c>
      <c r="BF479" s="155" t="s">
        <v>134</v>
      </c>
      <c r="BG479" s="155" t="s">
        <v>134</v>
      </c>
      <c r="BH479" s="155" t="s">
        <v>134</v>
      </c>
      <c r="BI479" s="155" t="s">
        <v>134</v>
      </c>
      <c r="BJ479" s="155" t="s">
        <v>134</v>
      </c>
      <c r="BK479" s="155" t="s">
        <v>134</v>
      </c>
      <c r="BL479" s="155" t="s">
        <v>134</v>
      </c>
      <c r="BM479" s="10"/>
      <c r="BN479" s="155" t="s">
        <v>134</v>
      </c>
      <c r="BP479" s="22" t="s">
        <v>208</v>
      </c>
      <c r="BQ479" s="150" t="s">
        <v>4</v>
      </c>
      <c r="BR479" s="150" t="s">
        <v>4</v>
      </c>
      <c r="BS479" s="150" t="s">
        <v>4</v>
      </c>
      <c r="BT479" s="150" t="s">
        <v>4</v>
      </c>
      <c r="BU479" s="150" t="s">
        <v>4</v>
      </c>
      <c r="BV479" s="150" t="s">
        <v>4</v>
      </c>
      <c r="BW479" s="150" t="s">
        <v>4</v>
      </c>
      <c r="BX479" s="10"/>
      <c r="BY479" s="150" t="s">
        <v>4</v>
      </c>
      <c r="CA479" s="22" t="s">
        <v>208</v>
      </c>
      <c r="CB479" s="177" t="s">
        <v>3</v>
      </c>
      <c r="CC479" s="177" t="s">
        <v>3</v>
      </c>
      <c r="CD479" s="177" t="s">
        <v>3</v>
      </c>
      <c r="CE479" s="177" t="s">
        <v>3</v>
      </c>
      <c r="CF479" s="177" t="s">
        <v>3</v>
      </c>
      <c r="CG479" s="177" t="s">
        <v>3</v>
      </c>
      <c r="CH479" s="177" t="s">
        <v>3</v>
      </c>
      <c r="CI479" s="10"/>
      <c r="CJ479" s="177" t="s">
        <v>3</v>
      </c>
      <c r="CM479" t="s">
        <v>0</v>
      </c>
    </row>
    <row r="480" spans="2:97" ht="15.75" thickBot="1" x14ac:dyDescent="0.3">
      <c r="B480" s="11" t="s">
        <v>0</v>
      </c>
      <c r="C480" s="143">
        <v>78</v>
      </c>
      <c r="D480" s="143">
        <v>88</v>
      </c>
      <c r="E480" s="143">
        <v>55</v>
      </c>
      <c r="F480" s="143">
        <v>47</v>
      </c>
      <c r="G480" s="143">
        <v>34</v>
      </c>
      <c r="H480" s="143">
        <v>22</v>
      </c>
      <c r="I480" s="143">
        <v>26</v>
      </c>
      <c r="J480" s="12">
        <v>-159</v>
      </c>
      <c r="K480" s="237">
        <v>350</v>
      </c>
      <c r="L480" t="s">
        <v>0</v>
      </c>
      <c r="M480" s="11" t="s">
        <v>0</v>
      </c>
      <c r="N480" s="231">
        <v>78</v>
      </c>
      <c r="O480" s="143">
        <v>9</v>
      </c>
      <c r="P480" s="231">
        <v>1</v>
      </c>
      <c r="Q480" s="231">
        <v>27</v>
      </c>
      <c r="R480" s="231">
        <v>33</v>
      </c>
      <c r="S480" s="231">
        <v>61</v>
      </c>
      <c r="T480" s="231">
        <v>76</v>
      </c>
      <c r="U480" s="12">
        <v>309</v>
      </c>
      <c r="V480" s="231">
        <v>267</v>
      </c>
      <c r="W480" t="s">
        <v>0</v>
      </c>
      <c r="X480" s="11" t="s">
        <v>0</v>
      </c>
      <c r="Y480" s="231">
        <v>88</v>
      </c>
      <c r="Z480" s="231">
        <v>9</v>
      </c>
      <c r="AA480" s="231">
        <v>11</v>
      </c>
      <c r="AB480" s="231">
        <v>32</v>
      </c>
      <c r="AC480" s="231">
        <v>39</v>
      </c>
      <c r="AD480" s="231">
        <v>70</v>
      </c>
      <c r="AE480" s="231">
        <v>86</v>
      </c>
      <c r="AF480" s="12">
        <v>667</v>
      </c>
      <c r="AG480" s="231">
        <v>335</v>
      </c>
      <c r="AI480" s="11" t="s">
        <v>0</v>
      </c>
      <c r="AJ480" s="231">
        <v>55</v>
      </c>
      <c r="AK480" s="143">
        <v>1</v>
      </c>
      <c r="AL480" s="143">
        <v>11</v>
      </c>
      <c r="AM480" s="231">
        <v>16</v>
      </c>
      <c r="AN480" s="231">
        <v>7</v>
      </c>
      <c r="AO480" s="231">
        <v>16</v>
      </c>
      <c r="AP480" s="231">
        <v>27</v>
      </c>
      <c r="AQ480" s="12">
        <v>97</v>
      </c>
      <c r="AR480" s="231">
        <v>109</v>
      </c>
      <c r="AS480" t="s">
        <v>0</v>
      </c>
      <c r="AT480" s="11" t="s">
        <v>0</v>
      </c>
      <c r="AU480" s="231">
        <v>47</v>
      </c>
      <c r="AV480" s="143">
        <v>27</v>
      </c>
      <c r="AW480" s="143">
        <v>32</v>
      </c>
      <c r="AX480" s="143">
        <v>16</v>
      </c>
      <c r="AY480" s="143">
        <v>2</v>
      </c>
      <c r="AZ480" s="231">
        <v>9</v>
      </c>
      <c r="BA480" s="231">
        <v>21</v>
      </c>
      <c r="BB480" s="12">
        <v>-61</v>
      </c>
      <c r="BC480" s="231">
        <v>0</v>
      </c>
      <c r="BE480" s="11" t="s">
        <v>0</v>
      </c>
      <c r="BF480" s="231">
        <v>34</v>
      </c>
      <c r="BG480" s="143">
        <v>33</v>
      </c>
      <c r="BH480" s="143">
        <v>39</v>
      </c>
      <c r="BI480" s="143">
        <v>7</v>
      </c>
      <c r="BJ480" s="231">
        <v>2</v>
      </c>
      <c r="BK480" s="231">
        <v>16</v>
      </c>
      <c r="BL480" s="231">
        <v>27</v>
      </c>
      <c r="BM480" s="12">
        <v>-167</v>
      </c>
      <c r="BN480" s="231">
        <v>0</v>
      </c>
      <c r="BO480" t="s">
        <v>0</v>
      </c>
      <c r="BP480" s="11" t="s">
        <v>0</v>
      </c>
      <c r="BQ480" s="231">
        <v>22</v>
      </c>
      <c r="BR480" s="143">
        <v>61</v>
      </c>
      <c r="BS480" s="143">
        <v>70</v>
      </c>
      <c r="BT480" s="143">
        <v>16</v>
      </c>
      <c r="BU480" s="143">
        <v>9</v>
      </c>
      <c r="BV480" s="143">
        <v>16</v>
      </c>
      <c r="BW480" s="231">
        <v>13</v>
      </c>
      <c r="BX480" s="12">
        <v>136</v>
      </c>
      <c r="BY480" s="143">
        <v>137</v>
      </c>
      <c r="CA480" s="11" t="s">
        <v>0</v>
      </c>
      <c r="CB480" s="231">
        <v>26</v>
      </c>
      <c r="CC480" s="143">
        <v>76</v>
      </c>
      <c r="CD480" s="143">
        <v>86</v>
      </c>
      <c r="CE480" s="143">
        <v>27</v>
      </c>
      <c r="CF480" s="143">
        <v>27</v>
      </c>
      <c r="CG480" s="143">
        <v>13</v>
      </c>
      <c r="CH480" s="143">
        <v>21</v>
      </c>
      <c r="CI480" s="12">
        <v>-822</v>
      </c>
      <c r="CJ480" s="143">
        <v>224</v>
      </c>
      <c r="CM480" t="s">
        <v>0</v>
      </c>
    </row>
    <row r="481" spans="2:94" ht="15.75" thickBot="1" x14ac:dyDescent="0.3"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M481" s="11"/>
      <c r="N481" s="10"/>
      <c r="O481" s="10"/>
      <c r="P481" s="10"/>
      <c r="Q481" s="10"/>
      <c r="R481" s="10"/>
      <c r="S481" s="10"/>
      <c r="T481" s="10"/>
      <c r="U481" s="10"/>
      <c r="V481" s="9"/>
      <c r="X481" s="11"/>
      <c r="Y481" s="10"/>
      <c r="Z481" s="10"/>
      <c r="AA481" s="10"/>
      <c r="AB481" s="10"/>
      <c r="AC481" s="10"/>
      <c r="AD481" s="10"/>
      <c r="AE481" s="10"/>
      <c r="AF481" s="10"/>
      <c r="AG481" s="9"/>
      <c r="AI481" s="11"/>
      <c r="AJ481" s="10"/>
      <c r="AK481" s="10"/>
      <c r="AL481" s="10"/>
      <c r="AM481" s="10"/>
      <c r="AN481" s="10"/>
      <c r="AO481" s="10"/>
      <c r="AP481" s="10"/>
      <c r="AQ481" s="10"/>
      <c r="AR481" s="9"/>
      <c r="AT481" s="11"/>
      <c r="AU481" s="10"/>
      <c r="AV481" s="10"/>
      <c r="AW481" s="10"/>
      <c r="AX481" s="10"/>
      <c r="AY481" s="10"/>
      <c r="AZ481" s="10"/>
      <c r="BA481" s="10"/>
      <c r="BB481" s="10"/>
      <c r="BC481" s="9"/>
      <c r="BE481" s="11"/>
      <c r="BF481" s="10"/>
      <c r="BG481" s="10"/>
      <c r="BH481" s="10"/>
      <c r="BI481" s="10"/>
      <c r="BJ481" s="10"/>
      <c r="BK481" s="10"/>
      <c r="BL481" s="10"/>
      <c r="BM481" s="10"/>
      <c r="BN481" s="9"/>
      <c r="BP481" s="11"/>
      <c r="BQ481" s="10"/>
      <c r="BR481" s="10"/>
      <c r="BS481" s="10"/>
      <c r="BT481" s="10"/>
      <c r="BU481" s="10"/>
      <c r="BV481" s="10"/>
      <c r="BW481" s="10"/>
      <c r="BX481" s="10"/>
      <c r="BY481" s="9"/>
      <c r="CA481" s="11"/>
      <c r="CB481" s="10"/>
      <c r="CC481" s="10"/>
      <c r="CD481" s="10"/>
      <c r="CE481" s="10"/>
      <c r="CF481" s="10"/>
      <c r="CG481" s="10"/>
      <c r="CH481" s="10"/>
      <c r="CI481" s="10"/>
      <c r="CJ481" s="9"/>
      <c r="CM481" t="s">
        <v>0</v>
      </c>
    </row>
    <row r="482" spans="2:94" ht="15.75" thickBot="1" x14ac:dyDescent="0.3">
      <c r="B482" s="11"/>
      <c r="C482" s="27" t="s">
        <v>8</v>
      </c>
      <c r="D482" s="19" t="s">
        <v>7</v>
      </c>
      <c r="E482" s="18" t="s">
        <v>6</v>
      </c>
      <c r="F482" s="199" t="s">
        <v>31</v>
      </c>
      <c r="G482" s="17" t="s">
        <v>5</v>
      </c>
      <c r="H482" s="16" t="s">
        <v>4</v>
      </c>
      <c r="I482" s="14" t="s">
        <v>3</v>
      </c>
      <c r="J482" s="10"/>
      <c r="K482" s="248" t="s">
        <v>151</v>
      </c>
      <c r="M482" s="11"/>
      <c r="N482" s="21" t="s">
        <v>9</v>
      </c>
      <c r="O482" s="19" t="s">
        <v>7</v>
      </c>
      <c r="P482" s="18" t="s">
        <v>6</v>
      </c>
      <c r="Q482" s="199" t="s">
        <v>31</v>
      </c>
      <c r="R482" s="17" t="s">
        <v>5</v>
      </c>
      <c r="S482" s="16" t="s">
        <v>4</v>
      </c>
      <c r="T482" s="14" t="s">
        <v>3</v>
      </c>
      <c r="U482" s="10"/>
      <c r="V482" s="248" t="s">
        <v>142</v>
      </c>
      <c r="X482" s="11"/>
      <c r="Y482" s="21" t="s">
        <v>9</v>
      </c>
      <c r="Z482" s="27" t="s">
        <v>8</v>
      </c>
      <c r="AA482" s="18" t="s">
        <v>6</v>
      </c>
      <c r="AB482" s="199" t="s">
        <v>31</v>
      </c>
      <c r="AC482" s="17" t="s">
        <v>5</v>
      </c>
      <c r="AD482" s="16" t="s">
        <v>4</v>
      </c>
      <c r="AE482" s="14" t="s">
        <v>3</v>
      </c>
      <c r="AF482" s="10"/>
      <c r="AG482" s="248" t="s">
        <v>151</v>
      </c>
      <c r="AI482" s="11"/>
      <c r="AJ482" s="21" t="s">
        <v>9</v>
      </c>
      <c r="AK482" s="27" t="s">
        <v>8</v>
      </c>
      <c r="AL482" s="19" t="s">
        <v>7</v>
      </c>
      <c r="AM482" s="199" t="s">
        <v>31</v>
      </c>
      <c r="AN482" s="17" t="s">
        <v>5</v>
      </c>
      <c r="AO482" s="16" t="s">
        <v>4</v>
      </c>
      <c r="AP482" s="14" t="s">
        <v>3</v>
      </c>
      <c r="AQ482" s="10"/>
      <c r="AR482" s="248" t="s">
        <v>148</v>
      </c>
      <c r="AT482" s="11"/>
      <c r="AU482" s="21" t="s">
        <v>9</v>
      </c>
      <c r="AV482" s="27" t="s">
        <v>8</v>
      </c>
      <c r="AW482" s="19" t="s">
        <v>7</v>
      </c>
      <c r="AX482" s="18" t="s">
        <v>6</v>
      </c>
      <c r="AY482" s="17" t="s">
        <v>5</v>
      </c>
      <c r="AZ482" s="16" t="s">
        <v>4</v>
      </c>
      <c r="BA482" s="14" t="s">
        <v>3</v>
      </c>
      <c r="BB482" s="10"/>
      <c r="BC482" s="248" t="s">
        <v>145</v>
      </c>
      <c r="BE482" s="11"/>
      <c r="BF482" s="21" t="s">
        <v>9</v>
      </c>
      <c r="BG482" s="27" t="s">
        <v>8</v>
      </c>
      <c r="BH482" s="19" t="s">
        <v>7</v>
      </c>
      <c r="BI482" s="18" t="s">
        <v>6</v>
      </c>
      <c r="BJ482" s="199" t="s">
        <v>31</v>
      </c>
      <c r="BK482" s="16" t="s">
        <v>4</v>
      </c>
      <c r="BL482" s="14" t="s">
        <v>3</v>
      </c>
      <c r="BM482" s="10"/>
      <c r="BN482" s="248" t="s">
        <v>144</v>
      </c>
      <c r="BP482" s="11"/>
      <c r="BQ482" s="21" t="s">
        <v>9</v>
      </c>
      <c r="BR482" s="27" t="s">
        <v>8</v>
      </c>
      <c r="BS482" s="19" t="s">
        <v>7</v>
      </c>
      <c r="BT482" s="18" t="s">
        <v>6</v>
      </c>
      <c r="BU482" s="199" t="s">
        <v>31</v>
      </c>
      <c r="BV482" s="17" t="s">
        <v>5</v>
      </c>
      <c r="BW482" s="14" t="s">
        <v>3</v>
      </c>
      <c r="BX482" s="10"/>
      <c r="BY482" s="248" t="s">
        <v>143</v>
      </c>
      <c r="CA482" s="11"/>
      <c r="CB482" s="21" t="s">
        <v>9</v>
      </c>
      <c r="CC482" s="27" t="s">
        <v>8</v>
      </c>
      <c r="CD482" s="19" t="s">
        <v>7</v>
      </c>
      <c r="CE482" s="18" t="s">
        <v>6</v>
      </c>
      <c r="CF482" s="17" t="s">
        <v>5</v>
      </c>
      <c r="CG482" s="16" t="s">
        <v>4</v>
      </c>
      <c r="CH482" s="199" t="s">
        <v>31</v>
      </c>
      <c r="CI482" s="10"/>
      <c r="CJ482" s="248" t="s">
        <v>142</v>
      </c>
      <c r="CO482" t="s">
        <v>0</v>
      </c>
    </row>
    <row r="483" spans="2:94" ht="15.75" thickBot="1" x14ac:dyDescent="0.3">
      <c r="B483" s="22" t="s">
        <v>301</v>
      </c>
      <c r="C483" s="146" t="s">
        <v>9</v>
      </c>
      <c r="D483" s="146" t="s">
        <v>9</v>
      </c>
      <c r="E483" s="146" t="s">
        <v>9</v>
      </c>
      <c r="F483" s="146" t="s">
        <v>9</v>
      </c>
      <c r="G483" s="146" t="s">
        <v>9</v>
      </c>
      <c r="H483" s="146" t="s">
        <v>9</v>
      </c>
      <c r="I483" s="146" t="s">
        <v>9</v>
      </c>
      <c r="J483" s="10"/>
      <c r="K483" s="234" t="s">
        <v>9</v>
      </c>
      <c r="M483" s="22" t="s">
        <v>301</v>
      </c>
      <c r="N483" s="145" t="s">
        <v>8</v>
      </c>
      <c r="O483" s="145" t="s">
        <v>8</v>
      </c>
      <c r="P483" s="145" t="s">
        <v>8</v>
      </c>
      <c r="Q483" s="145" t="s">
        <v>8</v>
      </c>
      <c r="R483" s="145" t="s">
        <v>8</v>
      </c>
      <c r="S483" s="145" t="s">
        <v>8</v>
      </c>
      <c r="T483" s="145" t="s">
        <v>8</v>
      </c>
      <c r="U483" s="10"/>
      <c r="V483" s="145" t="s">
        <v>8</v>
      </c>
      <c r="X483" s="22" t="s">
        <v>301</v>
      </c>
      <c r="Y483" s="149" t="s">
        <v>7</v>
      </c>
      <c r="Z483" s="149" t="s">
        <v>7</v>
      </c>
      <c r="AA483" s="149" t="s">
        <v>7</v>
      </c>
      <c r="AB483" s="149" t="s">
        <v>7</v>
      </c>
      <c r="AC483" s="149" t="s">
        <v>7</v>
      </c>
      <c r="AD483" s="149" t="s">
        <v>7</v>
      </c>
      <c r="AE483" s="144" t="s">
        <v>7</v>
      </c>
      <c r="AF483" s="10"/>
      <c r="AG483" s="144" t="s">
        <v>7</v>
      </c>
      <c r="AI483" s="22" t="s">
        <v>301</v>
      </c>
      <c r="AJ483" s="195" t="s">
        <v>6</v>
      </c>
      <c r="AK483" s="195" t="s">
        <v>6</v>
      </c>
      <c r="AL483" s="195" t="s">
        <v>6</v>
      </c>
      <c r="AM483" s="195" t="s">
        <v>6</v>
      </c>
      <c r="AN483" s="195" t="s">
        <v>6</v>
      </c>
      <c r="AO483" s="195" t="s">
        <v>6</v>
      </c>
      <c r="AP483" s="195" t="s">
        <v>6</v>
      </c>
      <c r="AQ483" s="10"/>
      <c r="AR483" s="195" t="s">
        <v>6</v>
      </c>
      <c r="AT483" s="22" t="s">
        <v>301</v>
      </c>
      <c r="AU483" s="197" t="s">
        <v>31</v>
      </c>
      <c r="AV483" s="197" t="s">
        <v>31</v>
      </c>
      <c r="AW483" s="197" t="s">
        <v>31</v>
      </c>
      <c r="AX483" s="197" t="s">
        <v>31</v>
      </c>
      <c r="AY483" s="197" t="s">
        <v>31</v>
      </c>
      <c r="AZ483" s="197" t="s">
        <v>31</v>
      </c>
      <c r="BA483" s="197" t="s">
        <v>31</v>
      </c>
      <c r="BB483" s="10"/>
      <c r="BC483" s="197" t="s">
        <v>31</v>
      </c>
      <c r="BE483" s="22" t="s">
        <v>301</v>
      </c>
      <c r="BF483" s="155" t="s">
        <v>134</v>
      </c>
      <c r="BG483" s="155" t="s">
        <v>134</v>
      </c>
      <c r="BH483" s="155" t="s">
        <v>134</v>
      </c>
      <c r="BI483" s="155" t="s">
        <v>134</v>
      </c>
      <c r="BJ483" s="155" t="s">
        <v>134</v>
      </c>
      <c r="BK483" s="155" t="s">
        <v>134</v>
      </c>
      <c r="BL483" s="155" t="s">
        <v>134</v>
      </c>
      <c r="BM483" s="10"/>
      <c r="BN483" s="155" t="s">
        <v>134</v>
      </c>
      <c r="BP483" s="22" t="s">
        <v>301</v>
      </c>
      <c r="BQ483" s="150" t="s">
        <v>4</v>
      </c>
      <c r="BR483" s="150" t="s">
        <v>4</v>
      </c>
      <c r="BS483" s="150" t="s">
        <v>4</v>
      </c>
      <c r="BT483" s="150" t="s">
        <v>4</v>
      </c>
      <c r="BU483" s="150" t="s">
        <v>4</v>
      </c>
      <c r="BV483" s="150" t="s">
        <v>4</v>
      </c>
      <c r="BW483" s="150" t="s">
        <v>4</v>
      </c>
      <c r="BX483" s="10"/>
      <c r="BY483" s="150" t="s">
        <v>4</v>
      </c>
      <c r="CA483" s="22" t="s">
        <v>301</v>
      </c>
      <c r="CB483" s="177" t="s">
        <v>3</v>
      </c>
      <c r="CC483" s="177" t="s">
        <v>3</v>
      </c>
      <c r="CD483" s="177" t="s">
        <v>3</v>
      </c>
      <c r="CE483" s="177" t="s">
        <v>3</v>
      </c>
      <c r="CF483" s="177" t="s">
        <v>3</v>
      </c>
      <c r="CG483" s="177" t="s">
        <v>3</v>
      </c>
      <c r="CH483" s="177" t="s">
        <v>3</v>
      </c>
      <c r="CI483" s="10"/>
      <c r="CJ483" s="177" t="s">
        <v>3</v>
      </c>
      <c r="CM483" t="s">
        <v>0</v>
      </c>
      <c r="CN483" t="s">
        <v>0</v>
      </c>
      <c r="CP483" t="s">
        <v>0</v>
      </c>
    </row>
    <row r="484" spans="2:94" ht="15.75" thickBot="1" x14ac:dyDescent="0.3">
      <c r="B484" s="8" t="s">
        <v>0</v>
      </c>
      <c r="C484" s="143">
        <v>66</v>
      </c>
      <c r="D484" s="143">
        <v>88</v>
      </c>
      <c r="E484" s="143">
        <v>47</v>
      </c>
      <c r="F484" s="143">
        <v>30</v>
      </c>
      <c r="G484" s="143">
        <v>24</v>
      </c>
      <c r="H484" s="143">
        <v>12</v>
      </c>
      <c r="I484" s="143">
        <v>18</v>
      </c>
      <c r="J484" s="12">
        <v>345</v>
      </c>
      <c r="K484" s="237">
        <v>285</v>
      </c>
      <c r="L484" t="s">
        <v>0</v>
      </c>
      <c r="M484" s="11" t="s">
        <v>0</v>
      </c>
      <c r="N484" s="231">
        <v>66</v>
      </c>
      <c r="O484" s="143">
        <v>11</v>
      </c>
      <c r="P484" s="231">
        <v>7</v>
      </c>
      <c r="Q484" s="231">
        <v>35</v>
      </c>
      <c r="R484" s="231">
        <v>37</v>
      </c>
      <c r="S484" s="231">
        <v>69</v>
      </c>
      <c r="T484" s="231">
        <v>68</v>
      </c>
      <c r="U484" s="12">
        <v>-91</v>
      </c>
      <c r="V484" s="231">
        <v>271</v>
      </c>
      <c r="W484" t="s">
        <v>0</v>
      </c>
      <c r="X484" s="11" t="s">
        <v>0</v>
      </c>
      <c r="Y484" s="231">
        <v>88</v>
      </c>
      <c r="Z484" s="231">
        <v>11</v>
      </c>
      <c r="AA484" s="231">
        <v>20</v>
      </c>
      <c r="AB484" s="231">
        <v>54</v>
      </c>
      <c r="AC484" s="231">
        <v>62</v>
      </c>
      <c r="AD484" s="231">
        <v>99</v>
      </c>
      <c r="AE484" s="231">
        <v>95</v>
      </c>
      <c r="AF484" s="12">
        <v>487</v>
      </c>
      <c r="AG484" s="231">
        <v>429</v>
      </c>
      <c r="AI484" s="11" t="s">
        <v>0</v>
      </c>
      <c r="AJ484" s="231">
        <v>47</v>
      </c>
      <c r="AK484" s="143">
        <v>7</v>
      </c>
      <c r="AL484" s="143">
        <v>20</v>
      </c>
      <c r="AM484" s="231">
        <v>26</v>
      </c>
      <c r="AN484" s="231">
        <v>11</v>
      </c>
      <c r="AO484" s="231">
        <v>20</v>
      </c>
      <c r="AP484" s="231">
        <v>25</v>
      </c>
      <c r="AQ484" s="12">
        <v>9</v>
      </c>
      <c r="AR484" s="231">
        <v>102</v>
      </c>
      <c r="AS484" t="s">
        <v>0</v>
      </c>
      <c r="AT484" s="11" t="s">
        <v>0</v>
      </c>
      <c r="AU484" s="231">
        <v>30</v>
      </c>
      <c r="AV484" s="143">
        <v>35</v>
      </c>
      <c r="AW484" s="143">
        <v>54</v>
      </c>
      <c r="AX484" s="143">
        <v>26</v>
      </c>
      <c r="AY484" s="143">
        <v>4</v>
      </c>
      <c r="AZ484" s="231">
        <v>8</v>
      </c>
      <c r="BA484" s="231">
        <v>12</v>
      </c>
      <c r="BB484" s="12">
        <v>-452</v>
      </c>
      <c r="BC484" s="143">
        <v>69</v>
      </c>
      <c r="BE484" s="11" t="s">
        <v>0</v>
      </c>
      <c r="BF484" s="231">
        <v>24</v>
      </c>
      <c r="BG484" s="143">
        <v>37</v>
      </c>
      <c r="BH484" s="143">
        <v>62</v>
      </c>
      <c r="BI484" s="143">
        <v>11</v>
      </c>
      <c r="BJ484" s="231">
        <v>4</v>
      </c>
      <c r="BK484" s="231">
        <v>18</v>
      </c>
      <c r="BL484" s="231">
        <v>20</v>
      </c>
      <c r="BM484" s="12">
        <v>-228</v>
      </c>
      <c r="BN484" s="143">
        <v>44</v>
      </c>
      <c r="BO484" t="s">
        <v>0</v>
      </c>
      <c r="BP484" s="11" t="s">
        <v>0</v>
      </c>
      <c r="BQ484" s="231">
        <v>12</v>
      </c>
      <c r="BR484" s="143">
        <v>69</v>
      </c>
      <c r="BS484" s="143">
        <v>99</v>
      </c>
      <c r="BT484" s="143">
        <v>20</v>
      </c>
      <c r="BU484" s="143">
        <v>8</v>
      </c>
      <c r="BV484" s="143">
        <v>18</v>
      </c>
      <c r="BW484" s="231">
        <v>3</v>
      </c>
      <c r="BX484" s="12">
        <v>-516</v>
      </c>
      <c r="BY484" s="143">
        <v>199</v>
      </c>
      <c r="CA484" s="11" t="s">
        <v>0</v>
      </c>
      <c r="CB484" s="231">
        <v>18</v>
      </c>
      <c r="CC484" s="143">
        <v>68</v>
      </c>
      <c r="CD484" s="143">
        <v>95</v>
      </c>
      <c r="CE484" s="143">
        <v>25</v>
      </c>
      <c r="CF484" s="143">
        <v>20</v>
      </c>
      <c r="CG484" s="143">
        <v>3</v>
      </c>
      <c r="CH484" s="143">
        <v>12</v>
      </c>
      <c r="CI484" s="12">
        <v>446</v>
      </c>
      <c r="CJ484" s="143">
        <v>205</v>
      </c>
    </row>
    <row r="485" spans="2:94" ht="15.75" thickBot="1" x14ac:dyDescent="0.3">
      <c r="CO485" t="s">
        <v>0</v>
      </c>
    </row>
    <row r="486" spans="2:94" ht="15.75" thickBot="1" x14ac:dyDescent="0.3">
      <c r="C486" t="s">
        <v>0</v>
      </c>
      <c r="D486" t="s">
        <v>0</v>
      </c>
      <c r="E486" t="s">
        <v>0</v>
      </c>
      <c r="F486" t="s">
        <v>0</v>
      </c>
      <c r="G486" s="21" t="s">
        <v>9</v>
      </c>
      <c r="J486" t="s">
        <v>0</v>
      </c>
      <c r="O486" t="s">
        <v>0</v>
      </c>
      <c r="P486" t="s">
        <v>0</v>
      </c>
      <c r="R486" s="27" t="s">
        <v>8</v>
      </c>
      <c r="U486" t="s">
        <v>0</v>
      </c>
      <c r="W486" t="s">
        <v>0</v>
      </c>
      <c r="Z486" t="s">
        <v>0</v>
      </c>
      <c r="AB486" t="s">
        <v>0</v>
      </c>
      <c r="AC486" s="19" t="s">
        <v>7</v>
      </c>
      <c r="AF486" t="s">
        <v>0</v>
      </c>
      <c r="AL486" t="s">
        <v>0</v>
      </c>
      <c r="AN486" s="18" t="s">
        <v>6</v>
      </c>
      <c r="AQ486" t="s">
        <v>0</v>
      </c>
      <c r="AS486" t="s">
        <v>0</v>
      </c>
      <c r="AX486" t="s">
        <v>0</v>
      </c>
      <c r="AY486" s="199" t="s">
        <v>31</v>
      </c>
      <c r="BB486" t="s">
        <v>0</v>
      </c>
      <c r="BI486" t="s">
        <v>0</v>
      </c>
      <c r="BJ486" s="17" t="s">
        <v>5</v>
      </c>
      <c r="BM486" t="s">
        <v>0</v>
      </c>
      <c r="BP486" t="s">
        <v>0</v>
      </c>
      <c r="BR486" t="s">
        <v>0</v>
      </c>
      <c r="BU486" s="16" t="s">
        <v>4</v>
      </c>
      <c r="BV486" t="s">
        <v>0</v>
      </c>
      <c r="BX486" t="s">
        <v>0</v>
      </c>
      <c r="CA486" t="s">
        <v>0</v>
      </c>
      <c r="CF486" s="14" t="s">
        <v>3</v>
      </c>
      <c r="CG486" t="s">
        <v>0</v>
      </c>
      <c r="CH486" t="s">
        <v>0</v>
      </c>
      <c r="CI486" t="s">
        <v>0</v>
      </c>
      <c r="CK486" t="s">
        <v>0</v>
      </c>
      <c r="CM486" t="s">
        <v>0</v>
      </c>
      <c r="CN486" t="s">
        <v>0</v>
      </c>
      <c r="CP486" t="s">
        <v>0</v>
      </c>
    </row>
    <row r="487" spans="2:94" ht="16.5" thickBot="1" x14ac:dyDescent="0.3">
      <c r="B487" s="134" t="s">
        <v>22</v>
      </c>
      <c r="C487" s="28" t="s">
        <v>0</v>
      </c>
      <c r="D487" s="28" t="s">
        <v>0</v>
      </c>
      <c r="E487" s="28" t="s">
        <v>0</v>
      </c>
      <c r="F487" s="28" t="s">
        <v>0</v>
      </c>
      <c r="G487" s="28"/>
      <c r="H487" s="28"/>
      <c r="I487" s="28" t="s">
        <v>0</v>
      </c>
      <c r="J487" s="28"/>
      <c r="K487" s="22" t="s">
        <v>15</v>
      </c>
      <c r="M487" s="134" t="s">
        <v>22</v>
      </c>
      <c r="N487" s="28" t="s">
        <v>0</v>
      </c>
      <c r="O487" s="28" t="s">
        <v>0</v>
      </c>
      <c r="P487" s="28" t="s">
        <v>0</v>
      </c>
      <c r="Q487" s="28" t="s">
        <v>0</v>
      </c>
      <c r="R487" s="28"/>
      <c r="S487" s="28"/>
      <c r="T487" s="28" t="s">
        <v>0</v>
      </c>
      <c r="U487" s="28"/>
      <c r="V487" s="22" t="s">
        <v>15</v>
      </c>
      <c r="X487" s="134" t="s">
        <v>22</v>
      </c>
      <c r="Y487" s="28" t="s">
        <v>0</v>
      </c>
      <c r="Z487" s="28" t="s">
        <v>0</v>
      </c>
      <c r="AA487" s="28" t="s">
        <v>0</v>
      </c>
      <c r="AB487" s="28" t="s">
        <v>0</v>
      </c>
      <c r="AC487" s="28"/>
      <c r="AD487" s="28"/>
      <c r="AE487" s="28" t="s">
        <v>0</v>
      </c>
      <c r="AF487" s="28"/>
      <c r="AG487" s="22" t="s">
        <v>15</v>
      </c>
      <c r="AH487" t="s">
        <v>0</v>
      </c>
      <c r="AI487" s="134" t="s">
        <v>22</v>
      </c>
      <c r="AJ487" s="28" t="s">
        <v>0</v>
      </c>
      <c r="AK487" s="28" t="s">
        <v>0</v>
      </c>
      <c r="AL487" s="28" t="s">
        <v>0</v>
      </c>
      <c r="AM487" s="28" t="s">
        <v>0</v>
      </c>
      <c r="AN487" s="28"/>
      <c r="AO487" s="28"/>
      <c r="AP487" s="28" t="s">
        <v>0</v>
      </c>
      <c r="AQ487" s="28"/>
      <c r="AR487" s="22" t="s">
        <v>15</v>
      </c>
      <c r="AT487" s="134" t="s">
        <v>22</v>
      </c>
      <c r="AU487" s="28" t="s">
        <v>0</v>
      </c>
      <c r="AV487" s="28" t="s">
        <v>0</v>
      </c>
      <c r="AW487" s="28" t="s">
        <v>0</v>
      </c>
      <c r="AX487" s="28" t="s">
        <v>0</v>
      </c>
      <c r="AY487" s="28"/>
      <c r="AZ487" s="28"/>
      <c r="BA487" s="28" t="s">
        <v>0</v>
      </c>
      <c r="BB487" s="28"/>
      <c r="BC487" s="22" t="s">
        <v>15</v>
      </c>
      <c r="BE487" s="134" t="s">
        <v>22</v>
      </c>
      <c r="BF487" s="28" t="s">
        <v>0</v>
      </c>
      <c r="BG487" s="28" t="s">
        <v>0</v>
      </c>
      <c r="BH487" s="28" t="s">
        <v>0</v>
      </c>
      <c r="BI487" s="28" t="s">
        <v>0</v>
      </c>
      <c r="BJ487" s="28"/>
      <c r="BK487" s="28"/>
      <c r="BL487" s="28" t="s">
        <v>0</v>
      </c>
      <c r="BM487" s="28"/>
      <c r="BN487" s="22" t="s">
        <v>15</v>
      </c>
      <c r="BO487" t="s">
        <v>0</v>
      </c>
      <c r="BP487" s="134" t="s">
        <v>22</v>
      </c>
      <c r="BQ487" s="28" t="s">
        <v>0</v>
      </c>
      <c r="BR487" s="28" t="s">
        <v>0</v>
      </c>
      <c r="BS487" s="28" t="s">
        <v>0</v>
      </c>
      <c r="BT487" s="28" t="s">
        <v>0</v>
      </c>
      <c r="BU487" s="28"/>
      <c r="BV487" s="28"/>
      <c r="BW487" s="28" t="s">
        <v>0</v>
      </c>
      <c r="BX487" s="28"/>
      <c r="BY487" s="22" t="s">
        <v>15</v>
      </c>
      <c r="CA487" s="134" t="s">
        <v>22</v>
      </c>
      <c r="CB487" s="28" t="s">
        <v>0</v>
      </c>
      <c r="CC487" s="28" t="s">
        <v>0</v>
      </c>
      <c r="CD487" s="28" t="s">
        <v>0</v>
      </c>
      <c r="CE487" s="28" t="s">
        <v>0</v>
      </c>
      <c r="CF487" s="28"/>
      <c r="CG487" s="28" t="s">
        <v>0</v>
      </c>
      <c r="CH487" s="28" t="s">
        <v>0</v>
      </c>
      <c r="CI487" s="28"/>
      <c r="CJ487" s="22" t="s">
        <v>15</v>
      </c>
    </row>
    <row r="488" spans="2:94" ht="15.75" thickBot="1" x14ac:dyDescent="0.3">
      <c r="B488" s="11"/>
      <c r="C488" s="27" t="s">
        <v>8</v>
      </c>
      <c r="D488" s="19" t="s">
        <v>7</v>
      </c>
      <c r="E488" s="18" t="s">
        <v>6</v>
      </c>
      <c r="F488" s="199" t="s">
        <v>31</v>
      </c>
      <c r="G488" s="17" t="s">
        <v>5</v>
      </c>
      <c r="H488" s="16" t="s">
        <v>4</v>
      </c>
      <c r="I488" s="14" t="s">
        <v>3</v>
      </c>
      <c r="J488" s="10"/>
      <c r="K488" s="248" t="s">
        <v>151</v>
      </c>
      <c r="M488" s="11"/>
      <c r="N488" s="21" t="s">
        <v>9</v>
      </c>
      <c r="O488" s="19" t="s">
        <v>7</v>
      </c>
      <c r="P488" s="18" t="s">
        <v>6</v>
      </c>
      <c r="Q488" s="199" t="s">
        <v>31</v>
      </c>
      <c r="R488" s="17" t="s">
        <v>5</v>
      </c>
      <c r="S488" s="16" t="s">
        <v>4</v>
      </c>
      <c r="T488" s="14" t="s">
        <v>3</v>
      </c>
      <c r="U488" s="10"/>
      <c r="V488" s="248" t="s">
        <v>142</v>
      </c>
      <c r="X488" s="11"/>
      <c r="Y488" s="21" t="s">
        <v>9</v>
      </c>
      <c r="Z488" s="27" t="s">
        <v>8</v>
      </c>
      <c r="AA488" s="18" t="s">
        <v>6</v>
      </c>
      <c r="AB488" s="199" t="s">
        <v>31</v>
      </c>
      <c r="AC488" s="17" t="s">
        <v>5</v>
      </c>
      <c r="AD488" s="16" t="s">
        <v>4</v>
      </c>
      <c r="AE488" s="14" t="s">
        <v>3</v>
      </c>
      <c r="AF488" s="10"/>
      <c r="AG488" s="248" t="s">
        <v>151</v>
      </c>
      <c r="AI488" s="11"/>
      <c r="AJ488" s="21" t="s">
        <v>9</v>
      </c>
      <c r="AK488" s="27" t="s">
        <v>8</v>
      </c>
      <c r="AL488" s="19" t="s">
        <v>7</v>
      </c>
      <c r="AM488" s="199" t="s">
        <v>31</v>
      </c>
      <c r="AN488" s="17" t="s">
        <v>5</v>
      </c>
      <c r="AO488" s="16" t="s">
        <v>4</v>
      </c>
      <c r="AP488" s="14" t="s">
        <v>3</v>
      </c>
      <c r="AQ488" s="10"/>
      <c r="AR488" s="248" t="s">
        <v>148</v>
      </c>
      <c r="AT488" s="11"/>
      <c r="AU488" s="21" t="s">
        <v>9</v>
      </c>
      <c r="AV488" s="27" t="s">
        <v>8</v>
      </c>
      <c r="AW488" s="19" t="s">
        <v>7</v>
      </c>
      <c r="AX488" s="18" t="s">
        <v>6</v>
      </c>
      <c r="AY488" s="17" t="s">
        <v>5</v>
      </c>
      <c r="AZ488" s="16" t="s">
        <v>4</v>
      </c>
      <c r="BA488" s="14" t="s">
        <v>3</v>
      </c>
      <c r="BB488" s="10"/>
      <c r="BC488" s="248" t="s">
        <v>145</v>
      </c>
      <c r="BE488" s="11"/>
      <c r="BF488" s="21" t="s">
        <v>9</v>
      </c>
      <c r="BG488" s="27" t="s">
        <v>8</v>
      </c>
      <c r="BH488" s="19" t="s">
        <v>7</v>
      </c>
      <c r="BI488" s="18" t="s">
        <v>6</v>
      </c>
      <c r="BJ488" s="199" t="s">
        <v>31</v>
      </c>
      <c r="BK488" s="16" t="s">
        <v>4</v>
      </c>
      <c r="BL488" s="14" t="s">
        <v>3</v>
      </c>
      <c r="BM488" s="10"/>
      <c r="BN488" s="248" t="s">
        <v>144</v>
      </c>
      <c r="BP488" s="11"/>
      <c r="BQ488" s="21" t="s">
        <v>9</v>
      </c>
      <c r="BR488" s="27" t="s">
        <v>8</v>
      </c>
      <c r="BS488" s="19" t="s">
        <v>7</v>
      </c>
      <c r="BT488" s="18" t="s">
        <v>6</v>
      </c>
      <c r="BU488" s="199" t="s">
        <v>31</v>
      </c>
      <c r="BV488" s="17" t="s">
        <v>5</v>
      </c>
      <c r="BW488" s="14" t="s">
        <v>3</v>
      </c>
      <c r="BX488" s="10"/>
      <c r="BY488" s="248" t="s">
        <v>149</v>
      </c>
      <c r="CA488" s="11"/>
      <c r="CB488" s="21" t="s">
        <v>9</v>
      </c>
      <c r="CC488" s="27" t="s">
        <v>8</v>
      </c>
      <c r="CD488" s="19" t="s">
        <v>7</v>
      </c>
      <c r="CE488" s="18" t="s">
        <v>6</v>
      </c>
      <c r="CF488" s="17" t="s">
        <v>5</v>
      </c>
      <c r="CG488" s="16" t="s">
        <v>4</v>
      </c>
      <c r="CH488" s="199" t="s">
        <v>31</v>
      </c>
      <c r="CI488" s="10"/>
      <c r="CJ488" s="248" t="s">
        <v>148</v>
      </c>
    </row>
    <row r="489" spans="2:94" ht="15.75" thickBot="1" x14ac:dyDescent="0.3">
      <c r="B489" s="22" t="s">
        <v>318</v>
      </c>
      <c r="C489" s="146" t="s">
        <v>9</v>
      </c>
      <c r="D489" s="146" t="s">
        <v>9</v>
      </c>
      <c r="E489" s="146" t="s">
        <v>9</v>
      </c>
      <c r="F489" s="146" t="s">
        <v>9</v>
      </c>
      <c r="G489" s="146" t="s">
        <v>9</v>
      </c>
      <c r="H489" s="146" t="s">
        <v>9</v>
      </c>
      <c r="I489" s="146" t="s">
        <v>9</v>
      </c>
      <c r="J489" s="10"/>
      <c r="K489" s="234" t="s">
        <v>9</v>
      </c>
      <c r="M489" s="22" t="s">
        <v>318</v>
      </c>
      <c r="N489" s="145" t="s">
        <v>8</v>
      </c>
      <c r="O489" s="145" t="s">
        <v>8</v>
      </c>
      <c r="P489" s="145" t="s">
        <v>8</v>
      </c>
      <c r="Q489" s="145" t="s">
        <v>8</v>
      </c>
      <c r="R489" s="145" t="s">
        <v>8</v>
      </c>
      <c r="S489" s="145" t="s">
        <v>8</v>
      </c>
      <c r="T489" s="145" t="s">
        <v>8</v>
      </c>
      <c r="U489" s="10"/>
      <c r="V489" s="145" t="s">
        <v>8</v>
      </c>
      <c r="X489" s="22" t="s">
        <v>318</v>
      </c>
      <c r="Y489" s="149" t="s">
        <v>7</v>
      </c>
      <c r="Z489" s="149" t="s">
        <v>7</v>
      </c>
      <c r="AA489" s="149" t="s">
        <v>7</v>
      </c>
      <c r="AB489" s="149" t="s">
        <v>7</v>
      </c>
      <c r="AC489" s="149" t="s">
        <v>7</v>
      </c>
      <c r="AD489" s="149" t="s">
        <v>7</v>
      </c>
      <c r="AE489" s="144" t="s">
        <v>7</v>
      </c>
      <c r="AF489" s="10"/>
      <c r="AG489" s="144" t="s">
        <v>7</v>
      </c>
      <c r="AI489" s="22" t="s">
        <v>318</v>
      </c>
      <c r="AJ489" s="195" t="s">
        <v>6</v>
      </c>
      <c r="AK489" s="195" t="s">
        <v>6</v>
      </c>
      <c r="AL489" s="195" t="s">
        <v>6</v>
      </c>
      <c r="AM489" s="195" t="s">
        <v>6</v>
      </c>
      <c r="AN489" s="195" t="s">
        <v>6</v>
      </c>
      <c r="AO489" s="195" t="s">
        <v>6</v>
      </c>
      <c r="AP489" s="195" t="s">
        <v>6</v>
      </c>
      <c r="AQ489" s="10"/>
      <c r="AR489" s="195" t="s">
        <v>6</v>
      </c>
      <c r="AT489" s="22" t="s">
        <v>318</v>
      </c>
      <c r="AU489" s="197" t="s">
        <v>31</v>
      </c>
      <c r="AV489" s="197" t="s">
        <v>31</v>
      </c>
      <c r="AW489" s="197" t="s">
        <v>31</v>
      </c>
      <c r="AX489" s="197" t="s">
        <v>31</v>
      </c>
      <c r="AY489" s="197" t="s">
        <v>31</v>
      </c>
      <c r="AZ489" s="197" t="s">
        <v>31</v>
      </c>
      <c r="BA489" s="197" t="s">
        <v>31</v>
      </c>
      <c r="BB489" s="10"/>
      <c r="BC489" s="197" t="s">
        <v>31</v>
      </c>
      <c r="BE489" s="22" t="s">
        <v>318</v>
      </c>
      <c r="BF489" s="155" t="s">
        <v>134</v>
      </c>
      <c r="BG489" s="155" t="s">
        <v>134</v>
      </c>
      <c r="BH489" s="155" t="s">
        <v>134</v>
      </c>
      <c r="BI489" s="155" t="s">
        <v>134</v>
      </c>
      <c r="BJ489" s="155" t="s">
        <v>134</v>
      </c>
      <c r="BK489" s="155" t="s">
        <v>134</v>
      </c>
      <c r="BL489" s="155" t="s">
        <v>134</v>
      </c>
      <c r="BM489" s="10"/>
      <c r="BN489" s="155" t="s">
        <v>134</v>
      </c>
      <c r="BP489" s="22" t="s">
        <v>318</v>
      </c>
      <c r="BQ489" s="150" t="s">
        <v>4</v>
      </c>
      <c r="BR489" s="150" t="s">
        <v>4</v>
      </c>
      <c r="BS489" s="150" t="s">
        <v>4</v>
      </c>
      <c r="BT489" s="150" t="s">
        <v>4</v>
      </c>
      <c r="BU489" s="150" t="s">
        <v>4</v>
      </c>
      <c r="BV489" s="150" t="s">
        <v>4</v>
      </c>
      <c r="BW489" s="150" t="s">
        <v>4</v>
      </c>
      <c r="BX489" s="10"/>
      <c r="BY489" s="150" t="s">
        <v>4</v>
      </c>
      <c r="CA489" s="22" t="s">
        <v>318</v>
      </c>
      <c r="CB489" s="177" t="s">
        <v>3</v>
      </c>
      <c r="CC489" s="177" t="s">
        <v>3</v>
      </c>
      <c r="CD489" s="177" t="s">
        <v>3</v>
      </c>
      <c r="CE489" s="177" t="s">
        <v>3</v>
      </c>
      <c r="CF489" s="177" t="s">
        <v>3</v>
      </c>
      <c r="CG489" s="177" t="s">
        <v>3</v>
      </c>
      <c r="CH489" s="177" t="s">
        <v>3</v>
      </c>
      <c r="CI489" s="10"/>
      <c r="CJ489" s="177" t="s">
        <v>3</v>
      </c>
      <c r="CM489" t="s">
        <v>0</v>
      </c>
    </row>
    <row r="490" spans="2:94" ht="15.75" thickBot="1" x14ac:dyDescent="0.3">
      <c r="B490" s="11" t="s">
        <v>0</v>
      </c>
      <c r="C490" s="143">
        <v>53</v>
      </c>
      <c r="D490" s="143">
        <v>80</v>
      </c>
      <c r="E490" s="143">
        <v>34</v>
      </c>
      <c r="F490" s="143">
        <v>17</v>
      </c>
      <c r="G490" s="143">
        <v>15</v>
      </c>
      <c r="H490" s="143">
        <v>3</v>
      </c>
      <c r="I490" s="143">
        <v>16</v>
      </c>
      <c r="J490" s="12">
        <v>62</v>
      </c>
      <c r="K490" s="237">
        <v>218</v>
      </c>
      <c r="L490" t="s">
        <v>0</v>
      </c>
      <c r="M490" s="11" t="s">
        <v>0</v>
      </c>
      <c r="N490" s="231">
        <v>53</v>
      </c>
      <c r="O490" s="143">
        <v>15</v>
      </c>
      <c r="P490" s="231">
        <v>10</v>
      </c>
      <c r="Q490" s="231">
        <v>36</v>
      </c>
      <c r="R490" s="231">
        <v>40</v>
      </c>
      <c r="S490" s="231">
        <v>72</v>
      </c>
      <c r="T490" s="231">
        <v>54</v>
      </c>
      <c r="U490" s="12">
        <v>38</v>
      </c>
      <c r="V490" s="231">
        <v>250</v>
      </c>
      <c r="W490" t="s">
        <v>0</v>
      </c>
      <c r="X490" s="11" t="s">
        <v>0</v>
      </c>
      <c r="Y490" s="231">
        <v>80</v>
      </c>
      <c r="Z490" s="231">
        <v>15</v>
      </c>
      <c r="AA490" s="231">
        <v>31</v>
      </c>
      <c r="AB490" s="231">
        <v>63</v>
      </c>
      <c r="AC490" s="231">
        <v>74</v>
      </c>
      <c r="AD490" s="231">
        <v>112</v>
      </c>
      <c r="AE490" s="231">
        <v>88</v>
      </c>
      <c r="AF490" s="12">
        <v>87</v>
      </c>
      <c r="AG490" s="231">
        <v>463</v>
      </c>
      <c r="AI490" s="11" t="s">
        <v>0</v>
      </c>
      <c r="AJ490" s="231">
        <v>34</v>
      </c>
      <c r="AK490" s="143">
        <v>10</v>
      </c>
      <c r="AL490" s="143">
        <v>31</v>
      </c>
      <c r="AM490" s="231">
        <v>23</v>
      </c>
      <c r="AN490" s="231">
        <v>10</v>
      </c>
      <c r="AO490" s="231">
        <v>19</v>
      </c>
      <c r="AP490" s="231">
        <v>17</v>
      </c>
      <c r="AQ490" s="12">
        <v>-250</v>
      </c>
      <c r="AR490" s="231">
        <v>62</v>
      </c>
      <c r="AS490" t="s">
        <v>0</v>
      </c>
      <c r="AT490" s="11" t="s">
        <v>0</v>
      </c>
      <c r="AU490" s="231">
        <v>17</v>
      </c>
      <c r="AV490" s="143">
        <v>36</v>
      </c>
      <c r="AW490" s="143">
        <v>63</v>
      </c>
      <c r="AX490" s="143">
        <v>23</v>
      </c>
      <c r="AY490" s="143">
        <v>3</v>
      </c>
      <c r="AZ490" s="231">
        <v>8</v>
      </c>
      <c r="BA490" s="231">
        <v>4</v>
      </c>
      <c r="BB490" s="12">
        <v>1</v>
      </c>
      <c r="BC490" s="143">
        <v>96</v>
      </c>
      <c r="BE490" s="11" t="s">
        <v>0</v>
      </c>
      <c r="BF490" s="231">
        <v>15</v>
      </c>
      <c r="BG490" s="143">
        <v>40</v>
      </c>
      <c r="BH490" s="143">
        <v>74</v>
      </c>
      <c r="BI490" s="143">
        <v>10</v>
      </c>
      <c r="BJ490" s="231">
        <v>3</v>
      </c>
      <c r="BK490" s="231">
        <v>18</v>
      </c>
      <c r="BL490" s="231">
        <v>9</v>
      </c>
      <c r="BM490" s="12">
        <v>-113</v>
      </c>
      <c r="BN490" s="143">
        <v>79</v>
      </c>
      <c r="BO490" t="s">
        <v>0</v>
      </c>
      <c r="BP490" s="11" t="s">
        <v>0</v>
      </c>
      <c r="BQ490" s="231">
        <v>3</v>
      </c>
      <c r="BR490" s="143">
        <v>72</v>
      </c>
      <c r="BS490" s="143">
        <v>112</v>
      </c>
      <c r="BT490" s="143">
        <v>19</v>
      </c>
      <c r="BU490" s="143">
        <v>8</v>
      </c>
      <c r="BV490" s="143">
        <v>18</v>
      </c>
      <c r="BW490" s="143">
        <v>5</v>
      </c>
      <c r="BX490" s="12">
        <v>-70</v>
      </c>
      <c r="BY490" s="143">
        <v>231</v>
      </c>
      <c r="CA490" s="11" t="s">
        <v>0</v>
      </c>
      <c r="CB490" s="231">
        <v>16</v>
      </c>
      <c r="CC490" s="143">
        <v>54</v>
      </c>
      <c r="CD490" s="143">
        <v>88</v>
      </c>
      <c r="CE490" s="143">
        <v>17</v>
      </c>
      <c r="CF490" s="143">
        <v>9</v>
      </c>
      <c r="CG490" s="231">
        <v>5</v>
      </c>
      <c r="CH490" s="143">
        <v>4</v>
      </c>
      <c r="CI490" s="12">
        <v>245</v>
      </c>
      <c r="CJ490" s="143">
        <v>151</v>
      </c>
    </row>
    <row r="491" spans="2:94" ht="15.75" thickBot="1" x14ac:dyDescent="0.3">
      <c r="B491" s="11"/>
      <c r="C491" s="10"/>
      <c r="D491" s="10"/>
      <c r="E491" s="10"/>
      <c r="F491" s="10"/>
      <c r="G491" s="10"/>
      <c r="H491" s="10"/>
      <c r="I491" s="10"/>
      <c r="J491" s="10" t="s">
        <v>0</v>
      </c>
      <c r="K491" s="9"/>
      <c r="M491" s="11"/>
      <c r="N491" s="10"/>
      <c r="O491" s="10"/>
      <c r="P491" s="10"/>
      <c r="Q491" s="10" t="s">
        <v>0</v>
      </c>
      <c r="R491" s="10"/>
      <c r="S491" s="10"/>
      <c r="T491" s="10"/>
      <c r="U491" s="10" t="s">
        <v>0</v>
      </c>
      <c r="V491" s="9"/>
      <c r="X491" s="11"/>
      <c r="Y491" s="10"/>
      <c r="Z491" s="10"/>
      <c r="AA491" s="10"/>
      <c r="AB491" s="10"/>
      <c r="AC491" s="10"/>
      <c r="AD491" s="10"/>
      <c r="AE491" s="10"/>
      <c r="AF491" s="10" t="s">
        <v>0</v>
      </c>
      <c r="AG491" s="9"/>
      <c r="AI491" s="11"/>
      <c r="AJ491" s="10"/>
      <c r="AK491" s="10"/>
      <c r="AL491" s="10"/>
      <c r="AM491" s="10"/>
      <c r="AN491" s="10"/>
      <c r="AO491" s="10"/>
      <c r="AP491" s="10"/>
      <c r="AQ491" s="10" t="s">
        <v>0</v>
      </c>
      <c r="AR491" s="9"/>
      <c r="AT491" s="11"/>
      <c r="AU491" s="10"/>
      <c r="AV491" s="10"/>
      <c r="AW491" s="10"/>
      <c r="AX491" s="10"/>
      <c r="AY491" s="10"/>
      <c r="AZ491" s="10"/>
      <c r="BA491" s="10"/>
      <c r="BB491" s="10" t="s">
        <v>0</v>
      </c>
      <c r="BC491" s="9"/>
      <c r="BE491" s="11"/>
      <c r="BF491" s="10"/>
      <c r="BG491" s="10"/>
      <c r="BH491" s="10"/>
      <c r="BI491" s="10"/>
      <c r="BJ491" s="10"/>
      <c r="BK491" s="10"/>
      <c r="BL491" s="10"/>
      <c r="BM491" s="10" t="s">
        <v>0</v>
      </c>
      <c r="BN491" s="9"/>
      <c r="BP491" s="11"/>
      <c r="BQ491" s="10"/>
      <c r="BR491" s="10"/>
      <c r="BS491" s="10"/>
      <c r="BT491" s="10"/>
      <c r="BU491" s="10"/>
      <c r="BV491" s="10"/>
      <c r="BW491" s="10"/>
      <c r="BX491" s="10" t="s">
        <v>0</v>
      </c>
      <c r="BY491" s="9"/>
      <c r="CA491" s="11"/>
      <c r="CB491" s="10" t="s">
        <v>0</v>
      </c>
      <c r="CC491" s="10"/>
      <c r="CD491" s="10"/>
      <c r="CE491" s="10"/>
      <c r="CF491" s="10"/>
      <c r="CG491" s="10"/>
      <c r="CH491" s="10"/>
      <c r="CI491" s="10" t="s">
        <v>0</v>
      </c>
      <c r="CJ491" s="9"/>
    </row>
    <row r="492" spans="2:94" ht="15.75" thickBot="1" x14ac:dyDescent="0.3">
      <c r="B492" s="11"/>
      <c r="C492" s="27" t="s">
        <v>8</v>
      </c>
      <c r="D492" s="19" t="s">
        <v>7</v>
      </c>
      <c r="E492" s="18" t="s">
        <v>6</v>
      </c>
      <c r="F492" s="199" t="s">
        <v>31</v>
      </c>
      <c r="G492" s="17" t="s">
        <v>5</v>
      </c>
      <c r="H492" s="16" t="s">
        <v>4</v>
      </c>
      <c r="I492" s="14" t="s">
        <v>3</v>
      </c>
      <c r="J492" s="10"/>
      <c r="K492" s="248" t="s">
        <v>142</v>
      </c>
      <c r="M492" s="11"/>
      <c r="N492" s="21" t="s">
        <v>9</v>
      </c>
      <c r="O492" s="19" t="s">
        <v>7</v>
      </c>
      <c r="P492" s="18" t="s">
        <v>6</v>
      </c>
      <c r="Q492" s="199" t="s">
        <v>31</v>
      </c>
      <c r="R492" s="17" t="s">
        <v>5</v>
      </c>
      <c r="S492" s="16" t="s">
        <v>4</v>
      </c>
      <c r="T492" s="14" t="s">
        <v>3</v>
      </c>
      <c r="U492" s="10"/>
      <c r="V492" s="248" t="s">
        <v>142</v>
      </c>
      <c r="X492" s="11"/>
      <c r="Y492" s="21" t="s">
        <v>9</v>
      </c>
      <c r="Z492" s="27" t="s">
        <v>8</v>
      </c>
      <c r="AA492" s="18" t="s">
        <v>6</v>
      </c>
      <c r="AB492" s="199" t="s">
        <v>31</v>
      </c>
      <c r="AC492" s="17" t="s">
        <v>5</v>
      </c>
      <c r="AD492" s="16" t="s">
        <v>4</v>
      </c>
      <c r="AE492" s="14" t="s">
        <v>3</v>
      </c>
      <c r="AF492" s="10"/>
      <c r="AG492" s="248" t="s">
        <v>151</v>
      </c>
      <c r="AI492" s="11"/>
      <c r="AJ492" s="21" t="s">
        <v>9</v>
      </c>
      <c r="AK492" s="27" t="s">
        <v>8</v>
      </c>
      <c r="AL492" s="19" t="s">
        <v>7</v>
      </c>
      <c r="AM492" s="199" t="s">
        <v>31</v>
      </c>
      <c r="AN492" s="17" t="s">
        <v>5</v>
      </c>
      <c r="AO492" s="16" t="s">
        <v>4</v>
      </c>
      <c r="AP492" s="14" t="s">
        <v>3</v>
      </c>
      <c r="AQ492" s="10"/>
      <c r="AR492" s="248" t="s">
        <v>148</v>
      </c>
      <c r="AT492" s="11"/>
      <c r="AU492" s="21" t="s">
        <v>9</v>
      </c>
      <c r="AV492" s="27" t="s">
        <v>8</v>
      </c>
      <c r="AW492" s="19" t="s">
        <v>7</v>
      </c>
      <c r="AX492" s="18" t="s">
        <v>6</v>
      </c>
      <c r="AY492" s="17" t="s">
        <v>5</v>
      </c>
      <c r="AZ492" s="16" t="s">
        <v>4</v>
      </c>
      <c r="BA492" s="14" t="s">
        <v>3</v>
      </c>
      <c r="BB492" s="10"/>
      <c r="BC492" s="248" t="s">
        <v>148</v>
      </c>
      <c r="BE492" s="11"/>
      <c r="BF492" s="21" t="s">
        <v>9</v>
      </c>
      <c r="BG492" s="27" t="s">
        <v>8</v>
      </c>
      <c r="BH492" s="19" t="s">
        <v>7</v>
      </c>
      <c r="BI492" s="18" t="s">
        <v>6</v>
      </c>
      <c r="BJ492" s="199" t="s">
        <v>31</v>
      </c>
      <c r="BK492" s="16" t="s">
        <v>4</v>
      </c>
      <c r="BL492" s="14" t="s">
        <v>3</v>
      </c>
      <c r="BM492" s="10"/>
      <c r="BN492" s="248" t="s">
        <v>144</v>
      </c>
      <c r="BP492" s="11"/>
      <c r="BQ492" s="21" t="s">
        <v>9</v>
      </c>
      <c r="BR492" s="27" t="s">
        <v>8</v>
      </c>
      <c r="BS492" s="19" t="s">
        <v>7</v>
      </c>
      <c r="BT492" s="18" t="s">
        <v>6</v>
      </c>
      <c r="BU492" s="199" t="s">
        <v>31</v>
      </c>
      <c r="BV492" s="17" t="s">
        <v>5</v>
      </c>
      <c r="BW492" s="14" t="s">
        <v>3</v>
      </c>
      <c r="BX492" s="10"/>
      <c r="BY492" s="248" t="s">
        <v>151</v>
      </c>
      <c r="CA492" s="11"/>
      <c r="CB492" s="21" t="s">
        <v>9</v>
      </c>
      <c r="CC492" s="27" t="s">
        <v>8</v>
      </c>
      <c r="CD492" s="19" t="s">
        <v>7</v>
      </c>
      <c r="CE492" s="18" t="s">
        <v>6</v>
      </c>
      <c r="CF492" s="17" t="s">
        <v>5</v>
      </c>
      <c r="CG492" s="16" t="s">
        <v>4</v>
      </c>
      <c r="CH492" s="199" t="s">
        <v>31</v>
      </c>
      <c r="CI492" s="10"/>
      <c r="CJ492" s="248" t="s">
        <v>145</v>
      </c>
      <c r="CM492" t="s">
        <v>0</v>
      </c>
    </row>
    <row r="493" spans="2:94" ht="15.75" thickBot="1" x14ac:dyDescent="0.3">
      <c r="B493" s="22" t="s">
        <v>319</v>
      </c>
      <c r="C493" s="146" t="s">
        <v>9</v>
      </c>
      <c r="D493" s="146" t="s">
        <v>9</v>
      </c>
      <c r="E493" s="146" t="s">
        <v>9</v>
      </c>
      <c r="F493" s="146" t="s">
        <v>9</v>
      </c>
      <c r="G493" s="146" t="s">
        <v>9</v>
      </c>
      <c r="H493" s="146" t="s">
        <v>9</v>
      </c>
      <c r="I493" s="146" t="s">
        <v>9</v>
      </c>
      <c r="J493" s="10"/>
      <c r="K493" s="234" t="s">
        <v>9</v>
      </c>
      <c r="M493" s="22" t="s">
        <v>319</v>
      </c>
      <c r="N493" s="145" t="s">
        <v>8</v>
      </c>
      <c r="O493" s="145" t="s">
        <v>8</v>
      </c>
      <c r="P493" s="145" t="s">
        <v>8</v>
      </c>
      <c r="Q493" s="145" t="s">
        <v>8</v>
      </c>
      <c r="R493" s="145" t="s">
        <v>8</v>
      </c>
      <c r="S493" s="145" t="s">
        <v>8</v>
      </c>
      <c r="T493" s="145" t="s">
        <v>8</v>
      </c>
      <c r="U493" s="10"/>
      <c r="V493" s="145" t="s">
        <v>8</v>
      </c>
      <c r="X493" s="22" t="s">
        <v>319</v>
      </c>
      <c r="Y493" s="149" t="s">
        <v>7</v>
      </c>
      <c r="Z493" s="149" t="s">
        <v>7</v>
      </c>
      <c r="AA493" s="149" t="s">
        <v>7</v>
      </c>
      <c r="AB493" s="149" t="s">
        <v>7</v>
      </c>
      <c r="AC493" s="149" t="s">
        <v>7</v>
      </c>
      <c r="AD493" s="149" t="s">
        <v>7</v>
      </c>
      <c r="AE493" s="144" t="s">
        <v>7</v>
      </c>
      <c r="AF493" s="10"/>
      <c r="AG493" s="144" t="s">
        <v>7</v>
      </c>
      <c r="AI493" s="22" t="s">
        <v>319</v>
      </c>
      <c r="AJ493" s="195" t="s">
        <v>6</v>
      </c>
      <c r="AK493" s="195" t="s">
        <v>6</v>
      </c>
      <c r="AL493" s="195" t="s">
        <v>6</v>
      </c>
      <c r="AM493" s="195" t="s">
        <v>6</v>
      </c>
      <c r="AN493" s="195" t="s">
        <v>6</v>
      </c>
      <c r="AO493" s="195" t="s">
        <v>6</v>
      </c>
      <c r="AP493" s="195" t="s">
        <v>6</v>
      </c>
      <c r="AQ493" s="10"/>
      <c r="AR493" s="195" t="s">
        <v>6</v>
      </c>
      <c r="AT493" s="22" t="s">
        <v>319</v>
      </c>
      <c r="AU493" s="197" t="s">
        <v>31</v>
      </c>
      <c r="AV493" s="197" t="s">
        <v>31</v>
      </c>
      <c r="AW493" s="197" t="s">
        <v>31</v>
      </c>
      <c r="AX493" s="197" t="s">
        <v>31</v>
      </c>
      <c r="AY493" s="197" t="s">
        <v>31</v>
      </c>
      <c r="AZ493" s="197" t="s">
        <v>31</v>
      </c>
      <c r="BA493" s="197" t="s">
        <v>31</v>
      </c>
      <c r="BB493" s="10"/>
      <c r="BC493" s="197" t="s">
        <v>31</v>
      </c>
      <c r="BE493" s="22" t="s">
        <v>319</v>
      </c>
      <c r="BF493" s="155" t="s">
        <v>134</v>
      </c>
      <c r="BG493" s="155" t="s">
        <v>134</v>
      </c>
      <c r="BH493" s="155" t="s">
        <v>134</v>
      </c>
      <c r="BI493" s="155" t="s">
        <v>134</v>
      </c>
      <c r="BJ493" s="155" t="s">
        <v>134</v>
      </c>
      <c r="BK493" s="155" t="s">
        <v>134</v>
      </c>
      <c r="BL493" s="155" t="s">
        <v>134</v>
      </c>
      <c r="BM493" s="10"/>
      <c r="BN493" s="155" t="s">
        <v>134</v>
      </c>
      <c r="BP493" s="22" t="s">
        <v>319</v>
      </c>
      <c r="BQ493" s="150" t="s">
        <v>4</v>
      </c>
      <c r="BR493" s="150" t="s">
        <v>4</v>
      </c>
      <c r="BS493" s="150" t="s">
        <v>4</v>
      </c>
      <c r="BT493" s="150" t="s">
        <v>4</v>
      </c>
      <c r="BU493" s="150" t="s">
        <v>4</v>
      </c>
      <c r="BV493" s="150" t="s">
        <v>4</v>
      </c>
      <c r="BW493" s="150" t="s">
        <v>4</v>
      </c>
      <c r="BX493" s="10"/>
      <c r="BY493" s="150" t="s">
        <v>4</v>
      </c>
      <c r="CA493" s="22" t="s">
        <v>319</v>
      </c>
      <c r="CB493" s="177" t="s">
        <v>3</v>
      </c>
      <c r="CC493" s="177" t="s">
        <v>3</v>
      </c>
      <c r="CD493" s="177" t="s">
        <v>3</v>
      </c>
      <c r="CE493" s="177" t="s">
        <v>3</v>
      </c>
      <c r="CF493" s="177" t="s">
        <v>3</v>
      </c>
      <c r="CG493" s="177" t="s">
        <v>3</v>
      </c>
      <c r="CH493" s="177" t="s">
        <v>3</v>
      </c>
      <c r="CI493" s="10"/>
      <c r="CJ493" s="177" t="s">
        <v>3</v>
      </c>
    </row>
    <row r="494" spans="2:94" ht="15.75" thickBot="1" x14ac:dyDescent="0.3">
      <c r="B494" s="11" t="s">
        <v>0</v>
      </c>
      <c r="C494" s="143">
        <v>48</v>
      </c>
      <c r="D494" s="143">
        <v>71</v>
      </c>
      <c r="E494" s="143">
        <v>31</v>
      </c>
      <c r="F494" s="143">
        <v>13</v>
      </c>
      <c r="G494" s="143">
        <v>14</v>
      </c>
      <c r="H494" s="231">
        <v>0</v>
      </c>
      <c r="I494" s="143">
        <v>23</v>
      </c>
      <c r="J494" s="12">
        <v>-220</v>
      </c>
      <c r="K494" s="237">
        <v>200</v>
      </c>
      <c r="L494" t="s">
        <v>0</v>
      </c>
      <c r="M494" s="11" t="s">
        <v>0</v>
      </c>
      <c r="N494" s="231">
        <v>48</v>
      </c>
      <c r="O494" s="143">
        <v>12</v>
      </c>
      <c r="P494" s="231">
        <v>9</v>
      </c>
      <c r="Q494" s="231">
        <v>36</v>
      </c>
      <c r="R494" s="231">
        <v>35</v>
      </c>
      <c r="S494" s="231">
        <v>73</v>
      </c>
      <c r="T494" s="231">
        <v>38</v>
      </c>
      <c r="U494" s="12">
        <v>42</v>
      </c>
      <c r="V494" s="231">
        <v>227</v>
      </c>
      <c r="W494" t="s">
        <v>0</v>
      </c>
      <c r="X494" s="11" t="s">
        <v>0</v>
      </c>
      <c r="Y494" s="231">
        <v>71</v>
      </c>
      <c r="Z494" s="231">
        <v>12</v>
      </c>
      <c r="AA494" s="231">
        <v>26</v>
      </c>
      <c r="AB494" s="231">
        <v>58</v>
      </c>
      <c r="AC494" s="231">
        <v>63</v>
      </c>
      <c r="AD494" s="231">
        <v>106</v>
      </c>
      <c r="AE494" s="231">
        <v>65</v>
      </c>
      <c r="AF494" s="12">
        <v>-364</v>
      </c>
      <c r="AG494" s="231">
        <v>401</v>
      </c>
      <c r="AI494" s="11" t="s">
        <v>0</v>
      </c>
      <c r="AJ494" s="231">
        <v>31</v>
      </c>
      <c r="AK494" s="143">
        <v>9</v>
      </c>
      <c r="AL494" s="143">
        <v>26</v>
      </c>
      <c r="AM494" s="231">
        <v>24</v>
      </c>
      <c r="AN494" s="231">
        <v>8</v>
      </c>
      <c r="AO494" s="231">
        <v>20</v>
      </c>
      <c r="AP494" s="231">
        <v>11</v>
      </c>
      <c r="AQ494" s="12">
        <v>168</v>
      </c>
      <c r="AR494" s="231">
        <v>59</v>
      </c>
      <c r="AS494" t="s">
        <v>0</v>
      </c>
      <c r="AT494" s="11" t="s">
        <v>0</v>
      </c>
      <c r="AU494" s="231">
        <v>13</v>
      </c>
      <c r="AV494" s="143">
        <v>36</v>
      </c>
      <c r="AW494" s="143">
        <v>58</v>
      </c>
      <c r="AX494" s="143">
        <v>24</v>
      </c>
      <c r="AY494" s="143">
        <v>6</v>
      </c>
      <c r="AZ494" s="231">
        <v>9</v>
      </c>
      <c r="BA494" s="143">
        <v>4</v>
      </c>
      <c r="BB494" s="12">
        <v>-34</v>
      </c>
      <c r="BC494" s="143">
        <v>106</v>
      </c>
      <c r="BE494" s="11" t="s">
        <v>0</v>
      </c>
      <c r="BF494" s="231">
        <v>14</v>
      </c>
      <c r="BG494" s="143">
        <v>35</v>
      </c>
      <c r="BH494" s="143">
        <v>63</v>
      </c>
      <c r="BI494" s="143">
        <v>8</v>
      </c>
      <c r="BJ494" s="231">
        <v>6</v>
      </c>
      <c r="BK494" s="231">
        <v>22</v>
      </c>
      <c r="BL494" s="231">
        <v>3</v>
      </c>
      <c r="BM494" s="12">
        <v>228</v>
      </c>
      <c r="BN494" s="143">
        <v>61</v>
      </c>
      <c r="BO494" t="s">
        <v>0</v>
      </c>
      <c r="BP494" s="11" t="s">
        <v>0</v>
      </c>
      <c r="BQ494" s="143">
        <v>0</v>
      </c>
      <c r="BR494" s="143">
        <v>73</v>
      </c>
      <c r="BS494" s="143">
        <v>106</v>
      </c>
      <c r="BT494" s="143">
        <v>20</v>
      </c>
      <c r="BU494" s="143">
        <v>9</v>
      </c>
      <c r="BV494" s="143">
        <v>22</v>
      </c>
      <c r="BW494" s="143">
        <v>15</v>
      </c>
      <c r="BX494" s="12">
        <v>-89</v>
      </c>
      <c r="BY494" s="143">
        <v>245</v>
      </c>
      <c r="CA494" s="11" t="s">
        <v>0</v>
      </c>
      <c r="CB494" s="231">
        <v>23</v>
      </c>
      <c r="CC494" s="143">
        <v>38</v>
      </c>
      <c r="CD494" s="143">
        <v>65</v>
      </c>
      <c r="CE494" s="143">
        <v>11</v>
      </c>
      <c r="CF494" s="143">
        <v>3</v>
      </c>
      <c r="CG494" s="231">
        <v>15</v>
      </c>
      <c r="CH494" s="231">
        <v>4</v>
      </c>
      <c r="CI494" s="12">
        <v>269</v>
      </c>
      <c r="CJ494" s="143">
        <v>75</v>
      </c>
      <c r="CO494" t="s">
        <v>0</v>
      </c>
    </row>
    <row r="495" spans="2:94" ht="15.75" thickBot="1" x14ac:dyDescent="0.3">
      <c r="B495" s="11"/>
      <c r="C495" s="2"/>
      <c r="D495" s="2"/>
      <c r="E495" s="2"/>
      <c r="F495" s="2"/>
      <c r="G495" s="2"/>
      <c r="H495" s="2"/>
      <c r="I495" s="2"/>
      <c r="J495" s="10"/>
      <c r="K495" s="235"/>
      <c r="M495" s="11"/>
      <c r="N495" s="10"/>
      <c r="O495" s="10"/>
      <c r="P495" s="10"/>
      <c r="Q495" s="10"/>
      <c r="R495" s="10"/>
      <c r="S495" s="10"/>
      <c r="T495" s="10"/>
      <c r="U495" s="10"/>
      <c r="V495" s="9"/>
      <c r="X495" s="11"/>
      <c r="Y495" s="10"/>
      <c r="Z495" s="10"/>
      <c r="AA495" s="10"/>
      <c r="AB495" s="10"/>
      <c r="AC495" s="10"/>
      <c r="AD495" s="10"/>
      <c r="AE495" s="10"/>
      <c r="AF495" s="10"/>
      <c r="AG495" s="9"/>
      <c r="AI495" s="11"/>
      <c r="AJ495" s="10"/>
      <c r="AK495" s="10"/>
      <c r="AL495" s="10"/>
      <c r="AM495" s="10"/>
      <c r="AN495" s="10"/>
      <c r="AO495" s="10"/>
      <c r="AP495" s="10"/>
      <c r="AQ495" s="10"/>
      <c r="AR495" s="9"/>
      <c r="AT495" s="11"/>
      <c r="AU495" s="10"/>
      <c r="AV495" s="10"/>
      <c r="AW495" s="10"/>
      <c r="AX495" s="10"/>
      <c r="AY495" s="10"/>
      <c r="AZ495" s="10"/>
      <c r="BA495" s="10"/>
      <c r="BB495" s="10"/>
      <c r="BC495" s="9"/>
      <c r="BE495" s="11"/>
      <c r="BF495" s="10"/>
      <c r="BG495" s="10"/>
      <c r="BH495" s="10"/>
      <c r="BI495" s="10"/>
      <c r="BJ495" s="10"/>
      <c r="BK495" s="10"/>
      <c r="BL495" s="10"/>
      <c r="BM495" s="10"/>
      <c r="BN495" s="9"/>
      <c r="BP495" s="11"/>
      <c r="BQ495" s="10"/>
      <c r="BR495" s="10"/>
      <c r="BS495" s="10"/>
      <c r="BT495" s="10"/>
      <c r="BU495" s="10"/>
      <c r="BV495" s="10"/>
      <c r="BW495" s="10"/>
      <c r="BX495" s="10"/>
      <c r="BY495" s="9"/>
      <c r="CA495" s="11"/>
      <c r="CB495" s="10"/>
      <c r="CC495" s="10"/>
      <c r="CD495" s="10"/>
      <c r="CE495" s="10"/>
      <c r="CF495" s="10"/>
      <c r="CG495" s="10"/>
      <c r="CH495" s="10"/>
      <c r="CI495" s="10"/>
      <c r="CJ495" s="9"/>
      <c r="CM495" t="s">
        <v>0</v>
      </c>
      <c r="CN495" t="s">
        <v>0</v>
      </c>
      <c r="CP495" t="s">
        <v>0</v>
      </c>
    </row>
    <row r="496" spans="2:94" ht="15.75" thickBot="1" x14ac:dyDescent="0.3">
      <c r="B496" s="11"/>
      <c r="C496" s="27" t="s">
        <v>8</v>
      </c>
      <c r="D496" s="19" t="s">
        <v>7</v>
      </c>
      <c r="E496" s="18" t="s">
        <v>6</v>
      </c>
      <c r="F496" s="199" t="s">
        <v>31</v>
      </c>
      <c r="G496" s="17" t="s">
        <v>5</v>
      </c>
      <c r="H496" s="16" t="s">
        <v>4</v>
      </c>
      <c r="I496" s="14" t="s">
        <v>3</v>
      </c>
      <c r="J496" s="10"/>
      <c r="K496" s="248" t="s">
        <v>151</v>
      </c>
      <c r="M496" s="11"/>
      <c r="N496" s="21" t="s">
        <v>9</v>
      </c>
      <c r="O496" s="19" t="s">
        <v>7</v>
      </c>
      <c r="P496" s="18" t="s">
        <v>6</v>
      </c>
      <c r="Q496" s="199" t="s">
        <v>31</v>
      </c>
      <c r="R496" s="17" t="s">
        <v>5</v>
      </c>
      <c r="S496" s="16" t="s">
        <v>4</v>
      </c>
      <c r="T496" s="14" t="s">
        <v>3</v>
      </c>
      <c r="U496" s="10"/>
      <c r="V496" s="248" t="s">
        <v>142</v>
      </c>
      <c r="X496" s="11"/>
      <c r="Y496" s="21" t="s">
        <v>9</v>
      </c>
      <c r="Z496" s="27" t="s">
        <v>8</v>
      </c>
      <c r="AA496" s="18" t="s">
        <v>6</v>
      </c>
      <c r="AB496" s="199" t="s">
        <v>31</v>
      </c>
      <c r="AC496" s="17" t="s">
        <v>5</v>
      </c>
      <c r="AD496" s="16" t="s">
        <v>4</v>
      </c>
      <c r="AE496" s="14" t="s">
        <v>3</v>
      </c>
      <c r="AF496" s="10"/>
      <c r="AG496" s="248" t="s">
        <v>151</v>
      </c>
      <c r="AI496" s="11"/>
      <c r="AJ496" s="21" t="s">
        <v>9</v>
      </c>
      <c r="AK496" s="27" t="s">
        <v>8</v>
      </c>
      <c r="AL496" s="19" t="s">
        <v>7</v>
      </c>
      <c r="AM496" s="199" t="s">
        <v>31</v>
      </c>
      <c r="AN496" s="17" t="s">
        <v>5</v>
      </c>
      <c r="AO496" s="16" t="s">
        <v>4</v>
      </c>
      <c r="AP496" s="14" t="s">
        <v>3</v>
      </c>
      <c r="AQ496" s="10"/>
      <c r="AR496" s="248" t="s">
        <v>143</v>
      </c>
      <c r="AT496" s="11"/>
      <c r="AU496" s="21" t="s">
        <v>9</v>
      </c>
      <c r="AV496" s="27" t="s">
        <v>8</v>
      </c>
      <c r="AW496" s="19" t="s">
        <v>7</v>
      </c>
      <c r="AX496" s="18" t="s">
        <v>6</v>
      </c>
      <c r="AY496" s="17" t="s">
        <v>5</v>
      </c>
      <c r="AZ496" s="16" t="s">
        <v>4</v>
      </c>
      <c r="BA496" s="14" t="s">
        <v>3</v>
      </c>
      <c r="BB496" s="10"/>
      <c r="BC496" s="248" t="s">
        <v>148</v>
      </c>
      <c r="BE496" s="11"/>
      <c r="BF496" s="21" t="s">
        <v>9</v>
      </c>
      <c r="BG496" s="27" t="s">
        <v>8</v>
      </c>
      <c r="BH496" s="19" t="s">
        <v>7</v>
      </c>
      <c r="BI496" s="18" t="s">
        <v>6</v>
      </c>
      <c r="BJ496" s="199" t="s">
        <v>31</v>
      </c>
      <c r="BK496" s="16" t="s">
        <v>4</v>
      </c>
      <c r="BL496" s="14" t="s">
        <v>3</v>
      </c>
      <c r="BM496" s="10"/>
      <c r="BN496" s="248" t="s">
        <v>145</v>
      </c>
      <c r="BP496" s="11"/>
      <c r="BQ496" s="21" t="s">
        <v>9</v>
      </c>
      <c r="BR496" s="27" t="s">
        <v>8</v>
      </c>
      <c r="BS496" s="19" t="s">
        <v>7</v>
      </c>
      <c r="BT496" s="18" t="s">
        <v>6</v>
      </c>
      <c r="BU496" s="199" t="s">
        <v>31</v>
      </c>
      <c r="BV496" s="17" t="s">
        <v>5</v>
      </c>
      <c r="BW496" s="14" t="s">
        <v>3</v>
      </c>
      <c r="BX496" s="10"/>
      <c r="BY496" s="248" t="s">
        <v>142</v>
      </c>
      <c r="CA496" s="11"/>
      <c r="CB496" s="21" t="s">
        <v>9</v>
      </c>
      <c r="CC496" s="27" t="s">
        <v>8</v>
      </c>
      <c r="CD496" s="19" t="s">
        <v>7</v>
      </c>
      <c r="CE496" s="18" t="s">
        <v>6</v>
      </c>
      <c r="CF496" s="17" t="s">
        <v>5</v>
      </c>
      <c r="CG496" s="16" t="s">
        <v>4</v>
      </c>
      <c r="CH496" s="199" t="s">
        <v>31</v>
      </c>
      <c r="CI496" s="10"/>
      <c r="CJ496" s="248" t="s">
        <v>144</v>
      </c>
      <c r="CO496" t="s">
        <v>0</v>
      </c>
    </row>
    <row r="497" spans="2:101" ht="15.75" thickBot="1" x14ac:dyDescent="0.3">
      <c r="B497" s="22" t="s">
        <v>320</v>
      </c>
      <c r="C497" s="146" t="s">
        <v>9</v>
      </c>
      <c r="D497" s="146" t="s">
        <v>9</v>
      </c>
      <c r="E497" s="146" t="s">
        <v>9</v>
      </c>
      <c r="F497" s="146" t="s">
        <v>9</v>
      </c>
      <c r="G497" s="146" t="s">
        <v>9</v>
      </c>
      <c r="H497" s="146" t="s">
        <v>9</v>
      </c>
      <c r="I497" s="146" t="s">
        <v>9</v>
      </c>
      <c r="J497" s="10"/>
      <c r="K497" s="234" t="s">
        <v>9</v>
      </c>
      <c r="M497" s="22" t="s">
        <v>320</v>
      </c>
      <c r="N497" s="145" t="s">
        <v>8</v>
      </c>
      <c r="O497" s="145" t="s">
        <v>8</v>
      </c>
      <c r="P497" s="145" t="s">
        <v>8</v>
      </c>
      <c r="Q497" s="145" t="s">
        <v>8</v>
      </c>
      <c r="R497" s="145" t="s">
        <v>8</v>
      </c>
      <c r="S497" s="145" t="s">
        <v>8</v>
      </c>
      <c r="T497" s="145" t="s">
        <v>8</v>
      </c>
      <c r="U497" s="10"/>
      <c r="V497" s="145" t="s">
        <v>8</v>
      </c>
      <c r="X497" s="22" t="s">
        <v>320</v>
      </c>
      <c r="Y497" s="149" t="s">
        <v>7</v>
      </c>
      <c r="Z497" s="149" t="s">
        <v>7</v>
      </c>
      <c r="AA497" s="149" t="s">
        <v>7</v>
      </c>
      <c r="AB497" s="149" t="s">
        <v>7</v>
      </c>
      <c r="AC497" s="149" t="s">
        <v>7</v>
      </c>
      <c r="AD497" s="149" t="s">
        <v>7</v>
      </c>
      <c r="AE497" s="144" t="s">
        <v>7</v>
      </c>
      <c r="AF497" s="10"/>
      <c r="AG497" s="144" t="s">
        <v>7</v>
      </c>
      <c r="AI497" s="22" t="s">
        <v>320</v>
      </c>
      <c r="AJ497" s="195" t="s">
        <v>6</v>
      </c>
      <c r="AK497" s="195" t="s">
        <v>6</v>
      </c>
      <c r="AL497" s="195" t="s">
        <v>6</v>
      </c>
      <c r="AM497" s="195" t="s">
        <v>6</v>
      </c>
      <c r="AN497" s="195" t="s">
        <v>6</v>
      </c>
      <c r="AO497" s="195" t="s">
        <v>6</v>
      </c>
      <c r="AP497" s="195" t="s">
        <v>6</v>
      </c>
      <c r="AQ497" s="10"/>
      <c r="AR497" s="195" t="s">
        <v>6</v>
      </c>
      <c r="AT497" s="22" t="s">
        <v>320</v>
      </c>
      <c r="AU497" s="197" t="s">
        <v>31</v>
      </c>
      <c r="AV497" s="197" t="s">
        <v>31</v>
      </c>
      <c r="AW497" s="197" t="s">
        <v>31</v>
      </c>
      <c r="AX497" s="197" t="s">
        <v>31</v>
      </c>
      <c r="AY497" s="197" t="s">
        <v>31</v>
      </c>
      <c r="AZ497" s="197" t="s">
        <v>31</v>
      </c>
      <c r="BA497" s="197" t="s">
        <v>31</v>
      </c>
      <c r="BB497" s="10"/>
      <c r="BC497" s="197" t="s">
        <v>31</v>
      </c>
      <c r="BE497" s="22" t="s">
        <v>320</v>
      </c>
      <c r="BF497" s="155" t="s">
        <v>134</v>
      </c>
      <c r="BG497" s="155" t="s">
        <v>134</v>
      </c>
      <c r="BH497" s="155" t="s">
        <v>134</v>
      </c>
      <c r="BI497" s="155" t="s">
        <v>134</v>
      </c>
      <c r="BJ497" s="155" t="s">
        <v>134</v>
      </c>
      <c r="BK497" s="155" t="s">
        <v>134</v>
      </c>
      <c r="BL497" s="155" t="s">
        <v>134</v>
      </c>
      <c r="BM497" s="10"/>
      <c r="BN497" s="155" t="s">
        <v>134</v>
      </c>
      <c r="BP497" s="22" t="s">
        <v>320</v>
      </c>
      <c r="BQ497" s="150" t="s">
        <v>4</v>
      </c>
      <c r="BR497" s="150" t="s">
        <v>4</v>
      </c>
      <c r="BS497" s="150" t="s">
        <v>4</v>
      </c>
      <c r="BT497" s="150" t="s">
        <v>4</v>
      </c>
      <c r="BU497" s="150" t="s">
        <v>4</v>
      </c>
      <c r="BV497" s="150" t="s">
        <v>4</v>
      </c>
      <c r="BW497" s="150" t="s">
        <v>4</v>
      </c>
      <c r="BX497" s="10"/>
      <c r="BY497" s="150" t="s">
        <v>4</v>
      </c>
      <c r="CA497" s="22" t="s">
        <v>320</v>
      </c>
      <c r="CB497" s="177" t="s">
        <v>3</v>
      </c>
      <c r="CC497" s="177" t="s">
        <v>3</v>
      </c>
      <c r="CD497" s="177" t="s">
        <v>3</v>
      </c>
      <c r="CE497" s="177" t="s">
        <v>3</v>
      </c>
      <c r="CF497" s="177" t="s">
        <v>3</v>
      </c>
      <c r="CG497" s="177" t="s">
        <v>3</v>
      </c>
      <c r="CH497" s="177" t="s">
        <v>3</v>
      </c>
      <c r="CI497" s="10"/>
      <c r="CJ497" s="177" t="s">
        <v>3</v>
      </c>
      <c r="CO497" t="s">
        <v>0</v>
      </c>
      <c r="CP497" t="s">
        <v>0</v>
      </c>
    </row>
    <row r="498" spans="2:101" ht="15.75" thickBot="1" x14ac:dyDescent="0.3">
      <c r="B498" s="11" t="s">
        <v>0</v>
      </c>
      <c r="C498" s="143">
        <v>50</v>
      </c>
      <c r="D498" s="143">
        <v>66</v>
      </c>
      <c r="E498" s="143">
        <v>34</v>
      </c>
      <c r="F498" s="143">
        <v>11</v>
      </c>
      <c r="G498" s="143">
        <v>17</v>
      </c>
      <c r="H498" s="143">
        <v>1</v>
      </c>
      <c r="I498" s="143">
        <v>32</v>
      </c>
      <c r="J498" s="12">
        <v>-269</v>
      </c>
      <c r="K498" s="237">
        <v>211</v>
      </c>
      <c r="L498" t="s">
        <v>0</v>
      </c>
      <c r="M498" s="11" t="s">
        <v>0</v>
      </c>
      <c r="N498" s="231">
        <v>50</v>
      </c>
      <c r="O498" s="143">
        <v>7</v>
      </c>
      <c r="P498" s="231">
        <v>8</v>
      </c>
      <c r="Q498" s="231">
        <v>41</v>
      </c>
      <c r="R498" s="231">
        <v>32</v>
      </c>
      <c r="S498" s="231">
        <v>72</v>
      </c>
      <c r="T498" s="231">
        <v>30</v>
      </c>
      <c r="U498" s="12">
        <v>187</v>
      </c>
      <c r="V498" s="231">
        <v>226</v>
      </c>
      <c r="W498" t="s">
        <v>0</v>
      </c>
      <c r="X498" s="11" t="s">
        <v>0</v>
      </c>
      <c r="Y498" s="231">
        <v>66</v>
      </c>
      <c r="Z498" s="231">
        <v>7</v>
      </c>
      <c r="AA498" s="231">
        <v>18</v>
      </c>
      <c r="AB498" s="231">
        <v>55</v>
      </c>
      <c r="AC498" s="231">
        <v>50</v>
      </c>
      <c r="AD498" s="231">
        <v>96</v>
      </c>
      <c r="AE498" s="231">
        <v>47</v>
      </c>
      <c r="AF498" s="12">
        <v>-11</v>
      </c>
      <c r="AG498" s="231">
        <v>339</v>
      </c>
      <c r="AI498" s="11" t="s">
        <v>0</v>
      </c>
      <c r="AJ498" s="231">
        <v>34</v>
      </c>
      <c r="AK498" s="143">
        <v>8</v>
      </c>
      <c r="AL498" s="143">
        <v>18</v>
      </c>
      <c r="AM498" s="231">
        <v>29</v>
      </c>
      <c r="AN498" s="231">
        <v>9</v>
      </c>
      <c r="AO498" s="231">
        <v>20</v>
      </c>
      <c r="AP498" s="231">
        <v>8</v>
      </c>
      <c r="AQ498" s="12">
        <v>148</v>
      </c>
      <c r="AR498" s="231">
        <v>74</v>
      </c>
      <c r="AS498" t="s">
        <v>0</v>
      </c>
      <c r="AT498" s="11" t="s">
        <v>0</v>
      </c>
      <c r="AU498" s="231">
        <v>11</v>
      </c>
      <c r="AV498" s="143">
        <v>41</v>
      </c>
      <c r="AW498" s="143">
        <v>55</v>
      </c>
      <c r="AX498" s="143">
        <v>29</v>
      </c>
      <c r="AY498" s="143">
        <v>10</v>
      </c>
      <c r="AZ498" s="231">
        <v>5</v>
      </c>
      <c r="BA498" s="143">
        <v>11</v>
      </c>
      <c r="BB498" s="12">
        <v>-177</v>
      </c>
      <c r="BC498" s="143">
        <v>130</v>
      </c>
      <c r="BE498" s="11" t="s">
        <v>0</v>
      </c>
      <c r="BF498" s="231">
        <v>17</v>
      </c>
      <c r="BG498" s="143">
        <v>32</v>
      </c>
      <c r="BH498" s="143">
        <v>50</v>
      </c>
      <c r="BI498" s="143">
        <v>9</v>
      </c>
      <c r="BJ498" s="231">
        <v>10</v>
      </c>
      <c r="BK498" s="231">
        <v>23</v>
      </c>
      <c r="BL498" s="143">
        <v>0</v>
      </c>
      <c r="BM498" s="12">
        <v>57</v>
      </c>
      <c r="BN498" s="143">
        <v>41</v>
      </c>
      <c r="BO498" t="s">
        <v>0</v>
      </c>
      <c r="BP498" s="11" t="s">
        <v>0</v>
      </c>
      <c r="BQ498" s="231">
        <v>1</v>
      </c>
      <c r="BR498" s="143">
        <v>72</v>
      </c>
      <c r="BS498" s="143">
        <v>96</v>
      </c>
      <c r="BT498" s="143">
        <v>20</v>
      </c>
      <c r="BU498" s="143">
        <v>5</v>
      </c>
      <c r="BV498" s="143">
        <v>23</v>
      </c>
      <c r="BW498" s="143">
        <v>19</v>
      </c>
      <c r="BX498" s="12">
        <v>9</v>
      </c>
      <c r="BY498" s="143">
        <v>234</v>
      </c>
      <c r="CA498" s="11" t="s">
        <v>0</v>
      </c>
      <c r="CB498" s="231">
        <v>32</v>
      </c>
      <c r="CC498" s="143">
        <v>30</v>
      </c>
      <c r="CD498" s="143">
        <v>47</v>
      </c>
      <c r="CE498" s="143">
        <v>8</v>
      </c>
      <c r="CF498" s="231">
        <v>0</v>
      </c>
      <c r="CG498" s="231">
        <v>19</v>
      </c>
      <c r="CH498" s="231">
        <v>11</v>
      </c>
      <c r="CI498" s="12">
        <v>56</v>
      </c>
      <c r="CJ498" s="143">
        <v>23</v>
      </c>
      <c r="CM498" t="s">
        <v>0</v>
      </c>
      <c r="CN498" t="s">
        <v>2</v>
      </c>
      <c r="CO498" t="s">
        <v>0</v>
      </c>
      <c r="CP498" t="s">
        <v>2</v>
      </c>
    </row>
    <row r="499" spans="2:101" ht="15.75" thickBot="1" x14ac:dyDescent="0.3"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M499" s="11"/>
      <c r="N499" s="10"/>
      <c r="O499" s="10"/>
      <c r="P499" s="10"/>
      <c r="Q499" s="10"/>
      <c r="R499" s="10"/>
      <c r="S499" s="10"/>
      <c r="T499" s="10"/>
      <c r="U499" s="10"/>
      <c r="V499" s="9"/>
      <c r="X499" s="11"/>
      <c r="Y499" s="10"/>
      <c r="Z499" s="10"/>
      <c r="AA499" s="10"/>
      <c r="AB499" s="10"/>
      <c r="AC499" s="10"/>
      <c r="AD499" s="10"/>
      <c r="AE499" s="10"/>
      <c r="AF499" s="10"/>
      <c r="AG499" s="9"/>
      <c r="AI499" s="11"/>
      <c r="AJ499" s="10"/>
      <c r="AK499" s="10"/>
      <c r="AL499" s="10"/>
      <c r="AM499" s="10"/>
      <c r="AN499" s="10"/>
      <c r="AO499" s="10"/>
      <c r="AP499" s="10"/>
      <c r="AQ499" s="10"/>
      <c r="AR499" s="9"/>
      <c r="AT499" s="11"/>
      <c r="AU499" s="10"/>
      <c r="AV499" s="10"/>
      <c r="AW499" s="10"/>
      <c r="AX499" s="10"/>
      <c r="AY499" s="10"/>
      <c r="AZ499" s="10"/>
      <c r="BA499" s="10"/>
      <c r="BB499" s="10"/>
      <c r="BC499" s="9"/>
      <c r="BE499" s="11"/>
      <c r="BF499" s="10"/>
      <c r="BG499" s="10"/>
      <c r="BH499" s="10"/>
      <c r="BI499" s="10"/>
      <c r="BJ499" s="10"/>
      <c r="BK499" s="10"/>
      <c r="BL499" s="10"/>
      <c r="BM499" s="10"/>
      <c r="BN499" s="9"/>
      <c r="BP499" s="11"/>
      <c r="BQ499" s="10"/>
      <c r="BR499" s="10"/>
      <c r="BS499" s="10"/>
      <c r="BT499" s="10"/>
      <c r="BU499" s="10"/>
      <c r="BV499" s="10"/>
      <c r="BW499" s="10"/>
      <c r="BX499" s="10"/>
      <c r="BY499" s="9"/>
      <c r="CA499" s="11"/>
      <c r="CB499" s="10"/>
      <c r="CC499" s="10"/>
      <c r="CD499" s="10"/>
      <c r="CE499" s="10"/>
      <c r="CF499" s="10"/>
      <c r="CG499" s="10"/>
      <c r="CH499" s="10"/>
      <c r="CI499" s="10"/>
      <c r="CJ499" s="9"/>
      <c r="CM499" t="s">
        <v>0</v>
      </c>
      <c r="CN499" t="s">
        <v>0</v>
      </c>
      <c r="CP499" t="s">
        <v>0</v>
      </c>
    </row>
    <row r="500" spans="2:101" ht="15.75" thickBot="1" x14ac:dyDescent="0.3">
      <c r="B500" s="11"/>
      <c r="C500" s="27" t="s">
        <v>8</v>
      </c>
      <c r="D500" s="19" t="s">
        <v>7</v>
      </c>
      <c r="E500" s="18" t="s">
        <v>6</v>
      </c>
      <c r="F500" s="199" t="s">
        <v>31</v>
      </c>
      <c r="G500" s="17" t="s">
        <v>5</v>
      </c>
      <c r="H500" s="16" t="s">
        <v>4</v>
      </c>
      <c r="I500" s="14" t="s">
        <v>3</v>
      </c>
      <c r="J500" s="10"/>
      <c r="K500" s="248" t="s">
        <v>151</v>
      </c>
      <c r="M500" s="11"/>
      <c r="N500" s="21" t="s">
        <v>9</v>
      </c>
      <c r="O500" s="19" t="s">
        <v>7</v>
      </c>
      <c r="P500" s="18" t="s">
        <v>6</v>
      </c>
      <c r="Q500" s="199" t="s">
        <v>31</v>
      </c>
      <c r="R500" s="17" t="s">
        <v>5</v>
      </c>
      <c r="S500" s="16" t="s">
        <v>4</v>
      </c>
      <c r="T500" s="14" t="s">
        <v>3</v>
      </c>
      <c r="U500" s="10"/>
      <c r="V500" s="248" t="s">
        <v>142</v>
      </c>
      <c r="W500" t="s">
        <v>0</v>
      </c>
      <c r="X500" s="11"/>
      <c r="Y500" s="21" t="s">
        <v>9</v>
      </c>
      <c r="Z500" s="27" t="s">
        <v>8</v>
      </c>
      <c r="AA500" s="18" t="s">
        <v>6</v>
      </c>
      <c r="AB500" s="199" t="s">
        <v>31</v>
      </c>
      <c r="AC500" s="17" t="s">
        <v>5</v>
      </c>
      <c r="AD500" s="16" t="s">
        <v>4</v>
      </c>
      <c r="AE500" s="14" t="s">
        <v>3</v>
      </c>
      <c r="AF500" s="10"/>
      <c r="AG500" s="248" t="s">
        <v>151</v>
      </c>
      <c r="AI500" s="11"/>
      <c r="AJ500" s="21" t="s">
        <v>9</v>
      </c>
      <c r="AK500" s="27" t="s">
        <v>8</v>
      </c>
      <c r="AL500" s="19" t="s">
        <v>7</v>
      </c>
      <c r="AM500" s="199" t="s">
        <v>31</v>
      </c>
      <c r="AN500" s="17" t="s">
        <v>5</v>
      </c>
      <c r="AO500" s="16" t="s">
        <v>4</v>
      </c>
      <c r="AP500" s="14" t="s">
        <v>3</v>
      </c>
      <c r="AQ500" s="10"/>
      <c r="AR500" s="248" t="s">
        <v>148</v>
      </c>
      <c r="AT500" s="11"/>
      <c r="AU500" s="21" t="s">
        <v>9</v>
      </c>
      <c r="AV500" s="27" t="s">
        <v>8</v>
      </c>
      <c r="AW500" s="19" t="s">
        <v>7</v>
      </c>
      <c r="AX500" s="18" t="s">
        <v>6</v>
      </c>
      <c r="AY500" s="17" t="s">
        <v>5</v>
      </c>
      <c r="AZ500" s="16" t="s">
        <v>4</v>
      </c>
      <c r="BA500" s="14" t="s">
        <v>3</v>
      </c>
      <c r="BB500" s="10"/>
      <c r="BC500" s="248" t="s">
        <v>142</v>
      </c>
      <c r="BE500" s="11"/>
      <c r="BF500" s="21" t="s">
        <v>9</v>
      </c>
      <c r="BG500" s="27" t="s">
        <v>8</v>
      </c>
      <c r="BH500" s="19" t="s">
        <v>7</v>
      </c>
      <c r="BI500" s="18" t="s">
        <v>6</v>
      </c>
      <c r="BJ500" s="199" t="s">
        <v>31</v>
      </c>
      <c r="BK500" s="16" t="s">
        <v>4</v>
      </c>
      <c r="BL500" s="14" t="s">
        <v>3</v>
      </c>
      <c r="BM500" s="10"/>
      <c r="BN500" s="248" t="s">
        <v>145</v>
      </c>
      <c r="BP500" s="11"/>
      <c r="BQ500" s="21" t="s">
        <v>9</v>
      </c>
      <c r="BR500" s="27" t="s">
        <v>8</v>
      </c>
      <c r="BS500" s="19" t="s">
        <v>7</v>
      </c>
      <c r="BT500" s="18" t="s">
        <v>6</v>
      </c>
      <c r="BU500" s="199" t="s">
        <v>31</v>
      </c>
      <c r="BV500" s="17" t="s">
        <v>5</v>
      </c>
      <c r="BW500" s="14" t="s">
        <v>3</v>
      </c>
      <c r="BX500" s="10"/>
      <c r="BY500" s="248" t="s">
        <v>148</v>
      </c>
      <c r="CA500" s="11"/>
      <c r="CB500" s="21" t="s">
        <v>9</v>
      </c>
      <c r="CC500" s="27" t="s">
        <v>8</v>
      </c>
      <c r="CD500" s="19" t="s">
        <v>7</v>
      </c>
      <c r="CE500" s="18" t="s">
        <v>6</v>
      </c>
      <c r="CF500" s="17" t="s">
        <v>5</v>
      </c>
      <c r="CG500" s="16" t="s">
        <v>4</v>
      </c>
      <c r="CH500" s="199" t="s">
        <v>31</v>
      </c>
      <c r="CI500" s="10"/>
      <c r="CJ500" s="248" t="s">
        <v>145</v>
      </c>
    </row>
    <row r="501" spans="2:101" ht="15.75" thickBot="1" x14ac:dyDescent="0.3">
      <c r="B501" s="22" t="s">
        <v>321</v>
      </c>
      <c r="C501" s="146" t="s">
        <v>9</v>
      </c>
      <c r="D501" s="146" t="s">
        <v>9</v>
      </c>
      <c r="E501" s="146" t="s">
        <v>9</v>
      </c>
      <c r="F501" s="146" t="s">
        <v>9</v>
      </c>
      <c r="G501" s="146" t="s">
        <v>9</v>
      </c>
      <c r="H501" s="146" t="s">
        <v>9</v>
      </c>
      <c r="I501" s="146" t="s">
        <v>9</v>
      </c>
      <c r="J501" s="10"/>
      <c r="K501" s="234" t="s">
        <v>9</v>
      </c>
      <c r="M501" s="22" t="s">
        <v>321</v>
      </c>
      <c r="N501" s="145" t="s">
        <v>8</v>
      </c>
      <c r="O501" s="145" t="s">
        <v>8</v>
      </c>
      <c r="P501" s="145" t="s">
        <v>8</v>
      </c>
      <c r="Q501" s="145" t="s">
        <v>8</v>
      </c>
      <c r="R501" s="145" t="s">
        <v>8</v>
      </c>
      <c r="S501" s="145" t="s">
        <v>8</v>
      </c>
      <c r="T501" s="145" t="s">
        <v>8</v>
      </c>
      <c r="U501" s="10"/>
      <c r="V501" s="145" t="s">
        <v>8</v>
      </c>
      <c r="X501" s="22" t="s">
        <v>321</v>
      </c>
      <c r="Y501" s="149" t="s">
        <v>7</v>
      </c>
      <c r="Z501" s="149" t="s">
        <v>7</v>
      </c>
      <c r="AA501" s="149" t="s">
        <v>7</v>
      </c>
      <c r="AB501" s="149" t="s">
        <v>7</v>
      </c>
      <c r="AC501" s="149" t="s">
        <v>7</v>
      </c>
      <c r="AD501" s="149" t="s">
        <v>7</v>
      </c>
      <c r="AE501" s="144" t="s">
        <v>7</v>
      </c>
      <c r="AF501" s="10"/>
      <c r="AG501" s="144" t="s">
        <v>7</v>
      </c>
      <c r="AI501" s="22" t="s">
        <v>321</v>
      </c>
      <c r="AJ501" s="195" t="s">
        <v>6</v>
      </c>
      <c r="AK501" s="195" t="s">
        <v>6</v>
      </c>
      <c r="AL501" s="195" t="s">
        <v>6</v>
      </c>
      <c r="AM501" s="195" t="s">
        <v>6</v>
      </c>
      <c r="AN501" s="195" t="s">
        <v>6</v>
      </c>
      <c r="AO501" s="195" t="s">
        <v>6</v>
      </c>
      <c r="AP501" s="195" t="s">
        <v>6</v>
      </c>
      <c r="AQ501" s="10"/>
      <c r="AR501" s="195" t="s">
        <v>6</v>
      </c>
      <c r="AT501" s="22" t="s">
        <v>321</v>
      </c>
      <c r="AU501" s="197" t="s">
        <v>31</v>
      </c>
      <c r="AV501" s="197" t="s">
        <v>31</v>
      </c>
      <c r="AW501" s="197" t="s">
        <v>31</v>
      </c>
      <c r="AX501" s="197" t="s">
        <v>31</v>
      </c>
      <c r="AY501" s="197" t="s">
        <v>31</v>
      </c>
      <c r="AZ501" s="197" t="s">
        <v>31</v>
      </c>
      <c r="BA501" s="197" t="s">
        <v>31</v>
      </c>
      <c r="BB501" s="10"/>
      <c r="BC501" s="197" t="s">
        <v>31</v>
      </c>
      <c r="BE501" s="22" t="s">
        <v>321</v>
      </c>
      <c r="BF501" s="155" t="s">
        <v>134</v>
      </c>
      <c r="BG501" s="155" t="s">
        <v>134</v>
      </c>
      <c r="BH501" s="155" t="s">
        <v>134</v>
      </c>
      <c r="BI501" s="155" t="s">
        <v>134</v>
      </c>
      <c r="BJ501" s="155" t="s">
        <v>134</v>
      </c>
      <c r="BK501" s="155" t="s">
        <v>134</v>
      </c>
      <c r="BL501" s="155" t="s">
        <v>134</v>
      </c>
      <c r="BM501" s="10"/>
      <c r="BN501" s="155" t="s">
        <v>134</v>
      </c>
      <c r="BP501" s="22" t="s">
        <v>321</v>
      </c>
      <c r="BQ501" s="150" t="s">
        <v>4</v>
      </c>
      <c r="BR501" s="150" t="s">
        <v>4</v>
      </c>
      <c r="BS501" s="150" t="s">
        <v>4</v>
      </c>
      <c r="BT501" s="150" t="s">
        <v>4</v>
      </c>
      <c r="BU501" s="150" t="s">
        <v>4</v>
      </c>
      <c r="BV501" s="150" t="s">
        <v>4</v>
      </c>
      <c r="BW501" s="150" t="s">
        <v>4</v>
      </c>
      <c r="BX501" s="10"/>
      <c r="BY501" s="150" t="s">
        <v>4</v>
      </c>
      <c r="CA501" s="22" t="s">
        <v>321</v>
      </c>
      <c r="CB501" s="177" t="s">
        <v>3</v>
      </c>
      <c r="CC501" s="177" t="s">
        <v>3</v>
      </c>
      <c r="CD501" s="177" t="s">
        <v>3</v>
      </c>
      <c r="CE501" s="177" t="s">
        <v>3</v>
      </c>
      <c r="CF501" s="177" t="s">
        <v>3</v>
      </c>
      <c r="CG501" s="177" t="s">
        <v>3</v>
      </c>
      <c r="CH501" s="177" t="s">
        <v>3</v>
      </c>
      <c r="CI501" s="10"/>
      <c r="CJ501" s="177" t="s">
        <v>3</v>
      </c>
      <c r="CM501" t="s">
        <v>0</v>
      </c>
    </row>
    <row r="502" spans="2:101" ht="15.75" thickBot="1" x14ac:dyDescent="0.3">
      <c r="B502" s="11" t="s">
        <v>0</v>
      </c>
      <c r="C502" s="143">
        <v>50</v>
      </c>
      <c r="D502" s="143">
        <v>63</v>
      </c>
      <c r="E502" s="143">
        <v>31</v>
      </c>
      <c r="F502" s="143">
        <v>10</v>
      </c>
      <c r="G502" s="143">
        <v>23</v>
      </c>
      <c r="H502" s="143">
        <v>7</v>
      </c>
      <c r="I502" s="143">
        <v>30</v>
      </c>
      <c r="J502" s="12">
        <v>-76</v>
      </c>
      <c r="K502" s="237">
        <v>214</v>
      </c>
      <c r="L502" t="s">
        <v>0</v>
      </c>
      <c r="M502" s="11" t="s">
        <v>0</v>
      </c>
      <c r="N502" s="231">
        <v>50</v>
      </c>
      <c r="O502" s="143">
        <v>5</v>
      </c>
      <c r="P502" s="231">
        <v>10</v>
      </c>
      <c r="Q502" s="231">
        <v>41</v>
      </c>
      <c r="R502" s="231">
        <v>17</v>
      </c>
      <c r="S502" s="231">
        <v>55</v>
      </c>
      <c r="T502" s="231">
        <v>33</v>
      </c>
      <c r="U502" s="12">
        <v>-62</v>
      </c>
      <c r="V502" s="231">
        <v>201</v>
      </c>
      <c r="W502" t="s">
        <v>0</v>
      </c>
      <c r="X502" s="11" t="s">
        <v>0</v>
      </c>
      <c r="Y502" s="231">
        <v>63</v>
      </c>
      <c r="Z502" s="231">
        <v>5</v>
      </c>
      <c r="AA502" s="231">
        <v>19</v>
      </c>
      <c r="AB502" s="231">
        <v>54</v>
      </c>
      <c r="AC502" s="231">
        <v>31</v>
      </c>
      <c r="AD502" s="231">
        <v>73</v>
      </c>
      <c r="AE502" s="231">
        <v>47</v>
      </c>
      <c r="AF502" s="12">
        <v>45</v>
      </c>
      <c r="AG502" s="231">
        <v>292</v>
      </c>
      <c r="AI502" s="11" t="s">
        <v>0</v>
      </c>
      <c r="AJ502" s="231">
        <v>31</v>
      </c>
      <c r="AK502" s="143">
        <v>10</v>
      </c>
      <c r="AL502" s="143">
        <v>19</v>
      </c>
      <c r="AM502" s="231">
        <v>27</v>
      </c>
      <c r="AN502" s="231">
        <v>1</v>
      </c>
      <c r="AO502" s="231">
        <v>14</v>
      </c>
      <c r="AP502" s="231">
        <v>8</v>
      </c>
      <c r="AQ502" s="12">
        <v>-189</v>
      </c>
      <c r="AR502" s="231">
        <v>52</v>
      </c>
      <c r="AS502" t="s">
        <v>0</v>
      </c>
      <c r="AT502" s="11" t="s">
        <v>0</v>
      </c>
      <c r="AU502" s="231">
        <v>10</v>
      </c>
      <c r="AV502" s="143">
        <v>41</v>
      </c>
      <c r="AW502" s="143">
        <v>54</v>
      </c>
      <c r="AX502" s="143">
        <v>27</v>
      </c>
      <c r="AY502" s="143">
        <v>17</v>
      </c>
      <c r="AZ502" s="143">
        <v>2</v>
      </c>
      <c r="BA502" s="143">
        <v>10</v>
      </c>
      <c r="BB502" s="12">
        <v>-54</v>
      </c>
      <c r="BC502" s="143">
        <v>141</v>
      </c>
      <c r="BE502" s="11" t="s">
        <v>0</v>
      </c>
      <c r="BF502" s="231">
        <v>23</v>
      </c>
      <c r="BG502" s="143">
        <v>17</v>
      </c>
      <c r="BH502" s="143">
        <v>31</v>
      </c>
      <c r="BI502" s="143">
        <v>1</v>
      </c>
      <c r="BJ502" s="231">
        <v>17</v>
      </c>
      <c r="BK502" s="231">
        <v>22</v>
      </c>
      <c r="BL502" s="231">
        <v>10</v>
      </c>
      <c r="BM502" s="12">
        <v>378</v>
      </c>
      <c r="BN502" s="231">
        <v>23</v>
      </c>
      <c r="BO502" t="s">
        <v>0</v>
      </c>
      <c r="BP502" s="11" t="s">
        <v>0</v>
      </c>
      <c r="BQ502" s="231">
        <v>7</v>
      </c>
      <c r="BR502" s="143">
        <v>55</v>
      </c>
      <c r="BS502" s="143">
        <v>73</v>
      </c>
      <c r="BT502" s="143">
        <v>14</v>
      </c>
      <c r="BU502" s="231">
        <v>2</v>
      </c>
      <c r="BV502" s="143">
        <v>22</v>
      </c>
      <c r="BW502" s="143">
        <v>9</v>
      </c>
      <c r="BX502" s="12">
        <v>366</v>
      </c>
      <c r="BY502" s="143">
        <v>164</v>
      </c>
      <c r="CA502" s="11" t="s">
        <v>0</v>
      </c>
      <c r="CB502" s="231">
        <v>30</v>
      </c>
      <c r="CC502" s="143">
        <v>33</v>
      </c>
      <c r="CD502" s="143">
        <v>47</v>
      </c>
      <c r="CE502" s="143">
        <v>8</v>
      </c>
      <c r="CF502" s="143">
        <v>10</v>
      </c>
      <c r="CG502" s="231">
        <v>9</v>
      </c>
      <c r="CH502" s="231">
        <v>10</v>
      </c>
      <c r="CI502" s="12">
        <v>-408</v>
      </c>
      <c r="CJ502" s="143">
        <v>49</v>
      </c>
      <c r="CM502" t="s">
        <v>0</v>
      </c>
      <c r="CO502" t="s">
        <v>0</v>
      </c>
    </row>
    <row r="503" spans="2:101" ht="15.75" thickBot="1" x14ac:dyDescent="0.3"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M503" s="11"/>
      <c r="N503" s="10"/>
      <c r="O503" s="10"/>
      <c r="P503" s="10"/>
      <c r="Q503" s="10"/>
      <c r="R503" s="10"/>
      <c r="S503" s="10"/>
      <c r="T503" s="10"/>
      <c r="U503" s="10"/>
      <c r="V503" s="9"/>
      <c r="X503" s="11"/>
      <c r="Y503" s="10"/>
      <c r="Z503" s="10"/>
      <c r="AA503" s="10"/>
      <c r="AB503" s="10"/>
      <c r="AC503" s="10"/>
      <c r="AD503" s="10"/>
      <c r="AE503" s="10"/>
      <c r="AF503" s="10"/>
      <c r="AG503" s="9"/>
      <c r="AI503" s="11"/>
      <c r="AJ503" s="10"/>
      <c r="AK503" s="10"/>
      <c r="AL503" s="10"/>
      <c r="AM503" s="10"/>
      <c r="AN503" s="10"/>
      <c r="AO503" s="10"/>
      <c r="AP503" s="10"/>
      <c r="AQ503" s="10"/>
      <c r="AR503" s="9"/>
      <c r="AT503" s="11"/>
      <c r="AU503" s="10"/>
      <c r="AV503" s="10"/>
      <c r="AW503" s="10"/>
      <c r="AX503" s="10"/>
      <c r="AY503" s="10"/>
      <c r="AZ503" s="10"/>
      <c r="BA503" s="10"/>
      <c r="BB503" s="10"/>
      <c r="BC503" s="9"/>
      <c r="BE503" s="11"/>
      <c r="BF503" s="10"/>
      <c r="BG503" s="10"/>
      <c r="BH503" s="10"/>
      <c r="BI503" s="10"/>
      <c r="BJ503" s="10"/>
      <c r="BK503" s="10"/>
      <c r="BL503" s="10"/>
      <c r="BM503" s="10"/>
      <c r="BN503" s="9"/>
      <c r="BP503" s="11"/>
      <c r="BQ503" s="10"/>
      <c r="BR503" s="10"/>
      <c r="BS503" s="10"/>
      <c r="BT503" s="10"/>
      <c r="BU503" s="10"/>
      <c r="BV503" s="10"/>
      <c r="BW503" s="10"/>
      <c r="BX503" s="10"/>
      <c r="BY503" s="9"/>
      <c r="CA503" s="11"/>
      <c r="CB503" s="10"/>
      <c r="CC503" s="10"/>
      <c r="CD503" s="10"/>
      <c r="CE503" s="10"/>
      <c r="CF503" s="10"/>
      <c r="CG503" s="10"/>
      <c r="CH503" s="10"/>
      <c r="CI503" s="10"/>
      <c r="CJ503" s="9"/>
      <c r="CO503" t="s">
        <v>0</v>
      </c>
    </row>
    <row r="504" spans="2:101" ht="15.75" thickBot="1" x14ac:dyDescent="0.3">
      <c r="B504" s="11"/>
      <c r="C504" s="27" t="s">
        <v>8</v>
      </c>
      <c r="D504" s="19" t="s">
        <v>7</v>
      </c>
      <c r="E504" s="18" t="s">
        <v>6</v>
      </c>
      <c r="F504" s="199" t="s">
        <v>31</v>
      </c>
      <c r="G504" s="17" t="s">
        <v>5</v>
      </c>
      <c r="H504" s="16" t="s">
        <v>4</v>
      </c>
      <c r="I504" s="14" t="s">
        <v>3</v>
      </c>
      <c r="J504" s="10"/>
      <c r="K504" s="248" t="s">
        <v>142</v>
      </c>
      <c r="M504" s="11"/>
      <c r="N504" s="21" t="s">
        <v>9</v>
      </c>
      <c r="O504" s="19" t="s">
        <v>7</v>
      </c>
      <c r="P504" s="18" t="s">
        <v>6</v>
      </c>
      <c r="Q504" s="199" t="s">
        <v>31</v>
      </c>
      <c r="R504" s="17" t="s">
        <v>5</v>
      </c>
      <c r="S504" s="16" t="s">
        <v>4</v>
      </c>
      <c r="T504" s="14" t="s">
        <v>3</v>
      </c>
      <c r="U504" s="10"/>
      <c r="V504" s="248" t="s">
        <v>142</v>
      </c>
      <c r="X504" s="11"/>
      <c r="Y504" s="21" t="s">
        <v>9</v>
      </c>
      <c r="Z504" s="27" t="s">
        <v>8</v>
      </c>
      <c r="AA504" s="18" t="s">
        <v>6</v>
      </c>
      <c r="AB504" s="199" t="s">
        <v>31</v>
      </c>
      <c r="AC504" s="17" t="s">
        <v>5</v>
      </c>
      <c r="AD504" s="16" t="s">
        <v>4</v>
      </c>
      <c r="AE504" s="14" t="s">
        <v>3</v>
      </c>
      <c r="AF504" s="10"/>
      <c r="AG504" s="248" t="s">
        <v>151</v>
      </c>
      <c r="AI504" s="11"/>
      <c r="AJ504" s="21" t="s">
        <v>9</v>
      </c>
      <c r="AK504" s="27" t="s">
        <v>8</v>
      </c>
      <c r="AL504" s="19" t="s">
        <v>7</v>
      </c>
      <c r="AM504" s="199" t="s">
        <v>31</v>
      </c>
      <c r="AN504" s="17" t="s">
        <v>5</v>
      </c>
      <c r="AO504" s="16" t="s">
        <v>4</v>
      </c>
      <c r="AP504" s="14" t="s">
        <v>3</v>
      </c>
      <c r="AQ504" s="10"/>
      <c r="AR504" s="248" t="s">
        <v>148</v>
      </c>
      <c r="AT504" s="11"/>
      <c r="AU504" s="21" t="s">
        <v>9</v>
      </c>
      <c r="AV504" s="27" t="s">
        <v>8</v>
      </c>
      <c r="AW504" s="19" t="s">
        <v>7</v>
      </c>
      <c r="AX504" s="18" t="s">
        <v>6</v>
      </c>
      <c r="AY504" s="17" t="s">
        <v>5</v>
      </c>
      <c r="AZ504" s="16" t="s">
        <v>4</v>
      </c>
      <c r="BA504" s="14" t="s">
        <v>3</v>
      </c>
      <c r="BB504" s="10"/>
      <c r="BC504" s="248" t="s">
        <v>148</v>
      </c>
      <c r="BE504" s="11"/>
      <c r="BF504" s="21" t="s">
        <v>9</v>
      </c>
      <c r="BG504" s="27" t="s">
        <v>8</v>
      </c>
      <c r="BH504" s="19" t="s">
        <v>7</v>
      </c>
      <c r="BI504" s="18" t="s">
        <v>6</v>
      </c>
      <c r="BJ504" s="199" t="s">
        <v>31</v>
      </c>
      <c r="BK504" s="16" t="s">
        <v>4</v>
      </c>
      <c r="BL504" s="14" t="s">
        <v>3</v>
      </c>
      <c r="BM504" s="10"/>
      <c r="BN504" s="248" t="s">
        <v>145</v>
      </c>
      <c r="BP504" s="11"/>
      <c r="BQ504" s="21" t="s">
        <v>9</v>
      </c>
      <c r="BR504" s="27" t="s">
        <v>8</v>
      </c>
      <c r="BS504" s="19" t="s">
        <v>7</v>
      </c>
      <c r="BT504" s="18" t="s">
        <v>6</v>
      </c>
      <c r="BU504" s="199" t="s">
        <v>31</v>
      </c>
      <c r="BV504" s="17" t="s">
        <v>5</v>
      </c>
      <c r="BW504" s="14" t="s">
        <v>3</v>
      </c>
      <c r="BX504" s="10"/>
      <c r="BY504" s="248" t="s">
        <v>151</v>
      </c>
      <c r="CA504" s="11"/>
      <c r="CB504" s="21" t="s">
        <v>9</v>
      </c>
      <c r="CC504" s="27" t="s">
        <v>8</v>
      </c>
      <c r="CD504" s="19" t="s">
        <v>7</v>
      </c>
      <c r="CE504" s="18" t="s">
        <v>6</v>
      </c>
      <c r="CF504" s="17" t="s">
        <v>5</v>
      </c>
      <c r="CG504" s="16" t="s">
        <v>4</v>
      </c>
      <c r="CH504" s="199" t="s">
        <v>31</v>
      </c>
      <c r="CI504" s="10"/>
      <c r="CJ504" s="248" t="s">
        <v>145</v>
      </c>
      <c r="CM504" t="s">
        <v>0</v>
      </c>
      <c r="CO504" t="s">
        <v>0</v>
      </c>
    </row>
    <row r="505" spans="2:101" ht="15.75" thickBot="1" x14ac:dyDescent="0.3">
      <c r="B505" s="22" t="s">
        <v>322</v>
      </c>
      <c r="C505" s="146" t="s">
        <v>9</v>
      </c>
      <c r="D505" s="146" t="s">
        <v>9</v>
      </c>
      <c r="E505" s="146" t="s">
        <v>9</v>
      </c>
      <c r="F505" s="146" t="s">
        <v>9</v>
      </c>
      <c r="G505" s="146" t="s">
        <v>9</v>
      </c>
      <c r="H505" s="146" t="s">
        <v>9</v>
      </c>
      <c r="I505" s="146" t="s">
        <v>9</v>
      </c>
      <c r="J505" s="10"/>
      <c r="K505" s="234" t="s">
        <v>9</v>
      </c>
      <c r="M505" s="22" t="s">
        <v>322</v>
      </c>
      <c r="N505" s="145" t="s">
        <v>8</v>
      </c>
      <c r="O505" s="145" t="s">
        <v>8</v>
      </c>
      <c r="P505" s="145" t="s">
        <v>8</v>
      </c>
      <c r="Q505" s="145" t="s">
        <v>8</v>
      </c>
      <c r="R505" s="145" t="s">
        <v>8</v>
      </c>
      <c r="S505" s="145" t="s">
        <v>8</v>
      </c>
      <c r="T505" s="145" t="s">
        <v>8</v>
      </c>
      <c r="U505" s="10"/>
      <c r="V505" s="145" t="s">
        <v>8</v>
      </c>
      <c r="X505" s="22" t="s">
        <v>322</v>
      </c>
      <c r="Y505" s="149" t="s">
        <v>7</v>
      </c>
      <c r="Z505" s="149" t="s">
        <v>7</v>
      </c>
      <c r="AA505" s="149" t="s">
        <v>7</v>
      </c>
      <c r="AB505" s="149" t="s">
        <v>7</v>
      </c>
      <c r="AC505" s="149" t="s">
        <v>7</v>
      </c>
      <c r="AD505" s="149" t="s">
        <v>7</v>
      </c>
      <c r="AE505" s="144" t="s">
        <v>7</v>
      </c>
      <c r="AF505" s="10"/>
      <c r="AG505" s="144" t="s">
        <v>7</v>
      </c>
      <c r="AI505" s="22" t="s">
        <v>322</v>
      </c>
      <c r="AJ505" s="195" t="s">
        <v>6</v>
      </c>
      <c r="AK505" s="195" t="s">
        <v>6</v>
      </c>
      <c r="AL505" s="195" t="s">
        <v>6</v>
      </c>
      <c r="AM505" s="195" t="s">
        <v>6</v>
      </c>
      <c r="AN505" s="195" t="s">
        <v>6</v>
      </c>
      <c r="AO505" s="195" t="s">
        <v>6</v>
      </c>
      <c r="AP505" s="195" t="s">
        <v>6</v>
      </c>
      <c r="AQ505" s="10"/>
      <c r="AR505" s="195" t="s">
        <v>6</v>
      </c>
      <c r="AT505" s="22" t="s">
        <v>322</v>
      </c>
      <c r="AU505" s="197" t="s">
        <v>31</v>
      </c>
      <c r="AV505" s="197" t="s">
        <v>31</v>
      </c>
      <c r="AW505" s="197" t="s">
        <v>31</v>
      </c>
      <c r="AX505" s="197" t="s">
        <v>31</v>
      </c>
      <c r="AY505" s="197" t="s">
        <v>31</v>
      </c>
      <c r="AZ505" s="197" t="s">
        <v>31</v>
      </c>
      <c r="BA505" s="197" t="s">
        <v>31</v>
      </c>
      <c r="BB505" s="10"/>
      <c r="BC505" s="197" t="s">
        <v>31</v>
      </c>
      <c r="BE505" s="22" t="s">
        <v>322</v>
      </c>
      <c r="BF505" s="155" t="s">
        <v>134</v>
      </c>
      <c r="BG505" s="155" t="s">
        <v>134</v>
      </c>
      <c r="BH505" s="155" t="s">
        <v>134</v>
      </c>
      <c r="BI505" s="155" t="s">
        <v>134</v>
      </c>
      <c r="BJ505" s="155" t="s">
        <v>134</v>
      </c>
      <c r="BK505" s="155" t="s">
        <v>134</v>
      </c>
      <c r="BL505" s="155" t="s">
        <v>134</v>
      </c>
      <c r="BM505" s="10"/>
      <c r="BN505" s="155" t="s">
        <v>134</v>
      </c>
      <c r="BP505" s="22" t="s">
        <v>322</v>
      </c>
      <c r="BQ505" s="150" t="s">
        <v>4</v>
      </c>
      <c r="BR505" s="150" t="s">
        <v>4</v>
      </c>
      <c r="BS505" s="150" t="s">
        <v>4</v>
      </c>
      <c r="BT505" s="150" t="s">
        <v>4</v>
      </c>
      <c r="BU505" s="150" t="s">
        <v>4</v>
      </c>
      <c r="BV505" s="150" t="s">
        <v>4</v>
      </c>
      <c r="BW505" s="150" t="s">
        <v>4</v>
      </c>
      <c r="BX505" s="10"/>
      <c r="BY505" s="150" t="s">
        <v>4</v>
      </c>
      <c r="CA505" s="22" t="s">
        <v>322</v>
      </c>
      <c r="CB505" s="177" t="s">
        <v>3</v>
      </c>
      <c r="CC505" s="177" t="s">
        <v>3</v>
      </c>
      <c r="CD505" s="177" t="s">
        <v>3</v>
      </c>
      <c r="CE505" s="177" t="s">
        <v>3</v>
      </c>
      <c r="CF505" s="177" t="s">
        <v>3</v>
      </c>
      <c r="CG505" s="177" t="s">
        <v>3</v>
      </c>
      <c r="CH505" s="177" t="s">
        <v>3</v>
      </c>
      <c r="CI505" s="10"/>
      <c r="CJ505" s="177" t="s">
        <v>3</v>
      </c>
      <c r="CM505" t="s">
        <v>0</v>
      </c>
    </row>
    <row r="506" spans="2:101" ht="15.75" thickBot="1" x14ac:dyDescent="0.3">
      <c r="B506" s="8" t="s">
        <v>0</v>
      </c>
      <c r="C506" s="143">
        <v>34</v>
      </c>
      <c r="D506" s="143">
        <v>45</v>
      </c>
      <c r="E506" s="143">
        <v>24</v>
      </c>
      <c r="F506" s="143">
        <v>4</v>
      </c>
      <c r="G506" s="143">
        <v>14</v>
      </c>
      <c r="H506" s="231">
        <v>2</v>
      </c>
      <c r="I506" s="143">
        <v>16</v>
      </c>
      <c r="J506" s="12">
        <v>490</v>
      </c>
      <c r="K506" s="237">
        <v>135</v>
      </c>
      <c r="L506" t="s">
        <v>0</v>
      </c>
      <c r="M506" s="11" t="s">
        <v>0</v>
      </c>
      <c r="N506" s="231">
        <v>34</v>
      </c>
      <c r="O506" s="143">
        <v>5</v>
      </c>
      <c r="P506" s="231">
        <v>3</v>
      </c>
      <c r="Q506" s="231">
        <v>32</v>
      </c>
      <c r="R506" s="231">
        <v>15</v>
      </c>
      <c r="S506" s="231">
        <v>56</v>
      </c>
      <c r="T506" s="231">
        <v>27</v>
      </c>
      <c r="U506" s="12">
        <v>-76</v>
      </c>
      <c r="V506" s="231">
        <v>162</v>
      </c>
      <c r="W506" t="s">
        <v>0</v>
      </c>
      <c r="X506" s="11" t="s">
        <v>0</v>
      </c>
      <c r="Y506" s="231">
        <v>45</v>
      </c>
      <c r="Z506" s="231">
        <v>5</v>
      </c>
      <c r="AA506" s="231">
        <v>11</v>
      </c>
      <c r="AB506" s="231">
        <v>43</v>
      </c>
      <c r="AC506" s="231">
        <v>27</v>
      </c>
      <c r="AD506" s="231">
        <v>73</v>
      </c>
      <c r="AE506" s="231">
        <v>40</v>
      </c>
      <c r="AF506" s="12">
        <v>0</v>
      </c>
      <c r="AG506" s="231">
        <v>244</v>
      </c>
      <c r="AI506" s="11" t="s">
        <v>0</v>
      </c>
      <c r="AJ506" s="231">
        <v>24</v>
      </c>
      <c r="AK506" s="143">
        <v>3</v>
      </c>
      <c r="AL506" s="143">
        <v>11</v>
      </c>
      <c r="AM506" s="231">
        <v>25</v>
      </c>
      <c r="AN506" s="231">
        <v>4</v>
      </c>
      <c r="AO506" s="231">
        <v>18</v>
      </c>
      <c r="AP506" s="231">
        <v>9</v>
      </c>
      <c r="AQ506" s="12">
        <v>208</v>
      </c>
      <c r="AR506" s="231">
        <v>66</v>
      </c>
      <c r="AS506" t="s">
        <v>0</v>
      </c>
      <c r="AT506" s="11" t="s">
        <v>0</v>
      </c>
      <c r="AU506" s="231">
        <v>4</v>
      </c>
      <c r="AV506" s="143">
        <v>32</v>
      </c>
      <c r="AW506" s="143">
        <v>43</v>
      </c>
      <c r="AX506" s="143">
        <v>25</v>
      </c>
      <c r="AY506" s="143">
        <v>13</v>
      </c>
      <c r="AZ506" s="231">
        <v>4</v>
      </c>
      <c r="BA506" s="143">
        <v>7</v>
      </c>
      <c r="BB506" s="12">
        <v>189</v>
      </c>
      <c r="BC506" s="143">
        <v>112</v>
      </c>
      <c r="BE506" s="11" t="s">
        <v>0</v>
      </c>
      <c r="BF506" s="231">
        <v>14</v>
      </c>
      <c r="BG506" s="143">
        <v>15</v>
      </c>
      <c r="BH506" s="143">
        <v>27</v>
      </c>
      <c r="BI506" s="143">
        <v>4</v>
      </c>
      <c r="BJ506" s="231">
        <v>13</v>
      </c>
      <c r="BK506" s="231">
        <v>24</v>
      </c>
      <c r="BL506" s="231">
        <v>8</v>
      </c>
      <c r="BM506" s="12">
        <v>-340</v>
      </c>
      <c r="BN506" s="231">
        <v>13</v>
      </c>
      <c r="BO506" t="s">
        <v>0</v>
      </c>
      <c r="BP506" s="11" t="s">
        <v>0</v>
      </c>
      <c r="BQ506" s="143">
        <v>2</v>
      </c>
      <c r="BR506" s="143">
        <v>56</v>
      </c>
      <c r="BS506" s="143">
        <v>73</v>
      </c>
      <c r="BT506" s="143">
        <v>18</v>
      </c>
      <c r="BU506" s="143">
        <v>4</v>
      </c>
      <c r="BV506" s="143">
        <v>24</v>
      </c>
      <c r="BW506" s="143">
        <v>12</v>
      </c>
      <c r="BX506" s="12">
        <v>-532</v>
      </c>
      <c r="BY506" s="143">
        <v>189</v>
      </c>
      <c r="CA506" s="11" t="s">
        <v>0</v>
      </c>
      <c r="CB506" s="231">
        <v>16</v>
      </c>
      <c r="CC506" s="143">
        <v>27</v>
      </c>
      <c r="CD506" s="143">
        <v>40</v>
      </c>
      <c r="CE506" s="143">
        <v>9</v>
      </c>
      <c r="CF506" s="143">
        <v>8</v>
      </c>
      <c r="CG506" s="231">
        <v>12</v>
      </c>
      <c r="CH506" s="231">
        <v>7</v>
      </c>
      <c r="CI506" s="12">
        <v>61</v>
      </c>
      <c r="CJ506" s="143">
        <v>49</v>
      </c>
      <c r="CW506" t="s">
        <v>0</v>
      </c>
    </row>
    <row r="507" spans="2:101" ht="15.75" thickBot="1" x14ac:dyDescent="0.3">
      <c r="CM507" t="s">
        <v>0</v>
      </c>
    </row>
    <row r="508" spans="2:101" ht="15.75" thickBot="1" x14ac:dyDescent="0.3">
      <c r="C508" t="s">
        <v>0</v>
      </c>
      <c r="D508" t="s">
        <v>0</v>
      </c>
      <c r="E508" t="s">
        <v>0</v>
      </c>
      <c r="F508" t="s">
        <v>0</v>
      </c>
      <c r="G508" s="21" t="s">
        <v>9</v>
      </c>
      <c r="J508" t="s">
        <v>0</v>
      </c>
      <c r="O508" t="s">
        <v>0</v>
      </c>
      <c r="P508" t="s">
        <v>0</v>
      </c>
      <c r="R508" s="27" t="s">
        <v>8</v>
      </c>
      <c r="U508" t="s">
        <v>0</v>
      </c>
      <c r="W508" t="s">
        <v>0</v>
      </c>
      <c r="Z508" t="s">
        <v>0</v>
      </c>
      <c r="AB508" t="s">
        <v>0</v>
      </c>
      <c r="AC508" s="19" t="s">
        <v>7</v>
      </c>
      <c r="AF508" t="s">
        <v>0</v>
      </c>
      <c r="AL508" t="s">
        <v>0</v>
      </c>
      <c r="AN508" s="18" t="s">
        <v>6</v>
      </c>
      <c r="AQ508" t="s">
        <v>0</v>
      </c>
      <c r="AS508" t="s">
        <v>0</v>
      </c>
      <c r="AX508" t="s">
        <v>0</v>
      </c>
      <c r="AY508" s="199" t="s">
        <v>31</v>
      </c>
      <c r="BB508" t="s">
        <v>0</v>
      </c>
      <c r="BI508" t="s">
        <v>0</v>
      </c>
      <c r="BJ508" s="17" t="s">
        <v>5</v>
      </c>
      <c r="BM508" t="s">
        <v>0</v>
      </c>
      <c r="BP508" t="s">
        <v>0</v>
      </c>
      <c r="BR508" t="s">
        <v>0</v>
      </c>
      <c r="BU508" s="16" t="s">
        <v>4</v>
      </c>
      <c r="BV508" t="s">
        <v>0</v>
      </c>
      <c r="BX508" t="s">
        <v>0</v>
      </c>
      <c r="CA508" t="s">
        <v>0</v>
      </c>
      <c r="CF508" s="14" t="s">
        <v>3</v>
      </c>
      <c r="CG508" t="s">
        <v>0</v>
      </c>
      <c r="CH508" t="s">
        <v>0</v>
      </c>
      <c r="CI508" t="s">
        <v>0</v>
      </c>
      <c r="CK508" t="s">
        <v>0</v>
      </c>
      <c r="CM508" t="s">
        <v>0</v>
      </c>
    </row>
    <row r="509" spans="2:101" ht="16.5" thickBot="1" x14ac:dyDescent="0.3">
      <c r="B509" s="134" t="s">
        <v>22</v>
      </c>
      <c r="C509" s="28" t="s">
        <v>0</v>
      </c>
      <c r="D509" s="28" t="s">
        <v>0</v>
      </c>
      <c r="E509" s="28" t="s">
        <v>0</v>
      </c>
      <c r="F509" s="28" t="s">
        <v>0</v>
      </c>
      <c r="G509" s="28"/>
      <c r="H509" s="28"/>
      <c r="I509" s="28" t="s">
        <v>0</v>
      </c>
      <c r="J509" s="28"/>
      <c r="K509" s="22" t="s">
        <v>15</v>
      </c>
      <c r="M509" s="134" t="s">
        <v>22</v>
      </c>
      <c r="N509" s="28" t="s">
        <v>0</v>
      </c>
      <c r="O509" s="28" t="s">
        <v>0</v>
      </c>
      <c r="P509" s="28" t="s">
        <v>0</v>
      </c>
      <c r="Q509" s="28" t="s">
        <v>0</v>
      </c>
      <c r="R509" s="28"/>
      <c r="S509" s="28"/>
      <c r="T509" s="28" t="s">
        <v>0</v>
      </c>
      <c r="U509" s="28"/>
      <c r="V509" s="22" t="s">
        <v>15</v>
      </c>
      <c r="X509" s="134" t="s">
        <v>22</v>
      </c>
      <c r="Y509" s="28" t="s">
        <v>0</v>
      </c>
      <c r="Z509" s="28" t="s">
        <v>0</v>
      </c>
      <c r="AA509" s="28" t="s">
        <v>0</v>
      </c>
      <c r="AB509" s="28" t="s">
        <v>0</v>
      </c>
      <c r="AC509" s="28"/>
      <c r="AD509" s="28"/>
      <c r="AE509" s="28" t="s">
        <v>0</v>
      </c>
      <c r="AF509" s="28"/>
      <c r="AG509" s="22" t="s">
        <v>15</v>
      </c>
      <c r="AH509" t="s">
        <v>0</v>
      </c>
      <c r="AI509" s="134" t="s">
        <v>22</v>
      </c>
      <c r="AJ509" s="28" t="s">
        <v>0</v>
      </c>
      <c r="AK509" s="28" t="s">
        <v>0</v>
      </c>
      <c r="AL509" s="28" t="s">
        <v>0</v>
      </c>
      <c r="AM509" s="28" t="s">
        <v>0</v>
      </c>
      <c r="AN509" s="28"/>
      <c r="AO509" s="28"/>
      <c r="AP509" s="28" t="s">
        <v>0</v>
      </c>
      <c r="AQ509" s="28"/>
      <c r="AR509" s="22" t="s">
        <v>15</v>
      </c>
      <c r="AT509" s="134" t="s">
        <v>22</v>
      </c>
      <c r="AU509" s="28" t="s">
        <v>0</v>
      </c>
      <c r="AV509" s="28" t="s">
        <v>0</v>
      </c>
      <c r="AW509" s="28" t="s">
        <v>0</v>
      </c>
      <c r="AX509" s="28" t="s">
        <v>0</v>
      </c>
      <c r="AY509" s="28"/>
      <c r="AZ509" s="28"/>
      <c r="BA509" s="28" t="s">
        <v>0</v>
      </c>
      <c r="BB509" s="28"/>
      <c r="BC509" s="22" t="s">
        <v>15</v>
      </c>
      <c r="BE509" s="134" t="s">
        <v>22</v>
      </c>
      <c r="BF509" s="28" t="s">
        <v>0</v>
      </c>
      <c r="BG509" s="28" t="s">
        <v>0</v>
      </c>
      <c r="BH509" s="28" t="s">
        <v>0</v>
      </c>
      <c r="BI509" s="28" t="s">
        <v>0</v>
      </c>
      <c r="BJ509" s="28"/>
      <c r="BK509" s="28"/>
      <c r="BL509" s="28" t="s">
        <v>0</v>
      </c>
      <c r="BM509" s="28"/>
      <c r="BN509" s="22" t="s">
        <v>15</v>
      </c>
      <c r="BO509" t="s">
        <v>0</v>
      </c>
      <c r="BP509" s="134" t="s">
        <v>22</v>
      </c>
      <c r="BQ509" s="28" t="s">
        <v>0</v>
      </c>
      <c r="BR509" s="28" t="s">
        <v>0</v>
      </c>
      <c r="BS509" s="28" t="s">
        <v>0</v>
      </c>
      <c r="BT509" s="28" t="s">
        <v>0</v>
      </c>
      <c r="BU509" s="28"/>
      <c r="BV509" s="28"/>
      <c r="BW509" s="28" t="s">
        <v>0</v>
      </c>
      <c r="BX509" s="28"/>
      <c r="BY509" s="22" t="s">
        <v>15</v>
      </c>
      <c r="CA509" s="134" t="s">
        <v>22</v>
      </c>
      <c r="CB509" s="28" t="s">
        <v>0</v>
      </c>
      <c r="CC509" s="28" t="s">
        <v>0</v>
      </c>
      <c r="CD509" s="28" t="s">
        <v>0</v>
      </c>
      <c r="CE509" s="28" t="s">
        <v>0</v>
      </c>
      <c r="CF509" s="28"/>
      <c r="CG509" s="28" t="s">
        <v>0</v>
      </c>
      <c r="CH509" s="28" t="s">
        <v>0</v>
      </c>
      <c r="CI509" s="28"/>
      <c r="CJ509" s="22" t="s">
        <v>15</v>
      </c>
    </row>
    <row r="510" spans="2:101" ht="15.75" thickBot="1" x14ac:dyDescent="0.3">
      <c r="B510" s="11"/>
      <c r="C510" s="27" t="s">
        <v>8</v>
      </c>
      <c r="D510" s="19" t="s">
        <v>7</v>
      </c>
      <c r="E510" s="18" t="s">
        <v>6</v>
      </c>
      <c r="F510" s="199" t="s">
        <v>31</v>
      </c>
      <c r="G510" s="17" t="s">
        <v>5</v>
      </c>
      <c r="H510" s="16" t="s">
        <v>4</v>
      </c>
      <c r="I510" s="14" t="s">
        <v>3</v>
      </c>
      <c r="J510" s="10"/>
      <c r="K510" s="248" t="s">
        <v>142</v>
      </c>
      <c r="M510" s="11"/>
      <c r="N510" s="21" t="s">
        <v>9</v>
      </c>
      <c r="O510" s="19" t="s">
        <v>7</v>
      </c>
      <c r="P510" s="18" t="s">
        <v>6</v>
      </c>
      <c r="Q510" s="199" t="s">
        <v>31</v>
      </c>
      <c r="R510" s="17" t="s">
        <v>5</v>
      </c>
      <c r="S510" s="16" t="s">
        <v>4</v>
      </c>
      <c r="T510" s="14" t="s">
        <v>3</v>
      </c>
      <c r="U510" s="10"/>
      <c r="V510" s="248" t="s">
        <v>148</v>
      </c>
      <c r="X510" s="11"/>
      <c r="Y510" s="21" t="s">
        <v>9</v>
      </c>
      <c r="Z510" s="27" t="s">
        <v>8</v>
      </c>
      <c r="AA510" s="18" t="s">
        <v>6</v>
      </c>
      <c r="AB510" s="199" t="s">
        <v>31</v>
      </c>
      <c r="AC510" s="17" t="s">
        <v>5</v>
      </c>
      <c r="AD510" s="16" t="s">
        <v>4</v>
      </c>
      <c r="AE510" s="14" t="s">
        <v>3</v>
      </c>
      <c r="AF510" s="10"/>
      <c r="AG510" s="248" t="s">
        <v>151</v>
      </c>
      <c r="AI510" s="11"/>
      <c r="AJ510" s="21" t="s">
        <v>9</v>
      </c>
      <c r="AK510" s="27" t="s">
        <v>8</v>
      </c>
      <c r="AL510" s="19" t="s">
        <v>7</v>
      </c>
      <c r="AM510" s="199" t="s">
        <v>31</v>
      </c>
      <c r="AN510" s="17" t="s">
        <v>5</v>
      </c>
      <c r="AO510" s="16" t="s">
        <v>4</v>
      </c>
      <c r="AP510" s="14" t="s">
        <v>3</v>
      </c>
      <c r="AQ510" s="10"/>
      <c r="AR510" s="248" t="s">
        <v>142</v>
      </c>
      <c r="AT510" s="11"/>
      <c r="AU510" s="21" t="s">
        <v>9</v>
      </c>
      <c r="AV510" s="27" t="s">
        <v>8</v>
      </c>
      <c r="AW510" s="19" t="s">
        <v>7</v>
      </c>
      <c r="AX510" s="18" t="s">
        <v>6</v>
      </c>
      <c r="AY510" s="17" t="s">
        <v>5</v>
      </c>
      <c r="AZ510" s="16" t="s">
        <v>4</v>
      </c>
      <c r="BA510" s="14" t="s">
        <v>3</v>
      </c>
      <c r="BB510" s="10"/>
      <c r="BC510" s="248" t="s">
        <v>148</v>
      </c>
      <c r="BE510" s="11"/>
      <c r="BF510" s="21" t="s">
        <v>9</v>
      </c>
      <c r="BG510" s="27" t="s">
        <v>8</v>
      </c>
      <c r="BH510" s="19" t="s">
        <v>7</v>
      </c>
      <c r="BI510" s="18" t="s">
        <v>6</v>
      </c>
      <c r="BJ510" s="199" t="s">
        <v>31</v>
      </c>
      <c r="BK510" s="16" t="s">
        <v>4</v>
      </c>
      <c r="BL510" s="14" t="s">
        <v>3</v>
      </c>
      <c r="BM510" s="10"/>
      <c r="BN510" s="248" t="s">
        <v>144</v>
      </c>
      <c r="BP510" s="11"/>
      <c r="BQ510" s="21" t="s">
        <v>9</v>
      </c>
      <c r="BR510" s="27" t="s">
        <v>8</v>
      </c>
      <c r="BS510" s="19" t="s">
        <v>7</v>
      </c>
      <c r="BT510" s="18" t="s">
        <v>6</v>
      </c>
      <c r="BU510" s="199" t="s">
        <v>31</v>
      </c>
      <c r="BV510" s="17" t="s">
        <v>5</v>
      </c>
      <c r="BW510" s="14" t="s">
        <v>3</v>
      </c>
      <c r="BX510" s="10"/>
      <c r="BY510" s="248" t="s">
        <v>151</v>
      </c>
      <c r="CA510" s="11"/>
      <c r="CB510" s="21" t="s">
        <v>9</v>
      </c>
      <c r="CC510" s="27" t="s">
        <v>8</v>
      </c>
      <c r="CD510" s="19" t="s">
        <v>7</v>
      </c>
      <c r="CE510" s="18" t="s">
        <v>6</v>
      </c>
      <c r="CF510" s="17" t="s">
        <v>5</v>
      </c>
      <c r="CG510" s="16" t="s">
        <v>4</v>
      </c>
      <c r="CH510" s="199" t="s">
        <v>31</v>
      </c>
      <c r="CI510" s="10"/>
      <c r="CJ510" s="248" t="s">
        <v>145</v>
      </c>
      <c r="CM510" t="s">
        <v>0</v>
      </c>
      <c r="CO510" t="s">
        <v>0</v>
      </c>
    </row>
    <row r="511" spans="2:101" ht="15.75" thickBot="1" x14ac:dyDescent="0.3">
      <c r="B511" s="22" t="s">
        <v>324</v>
      </c>
      <c r="C511" s="146" t="s">
        <v>9</v>
      </c>
      <c r="D511" s="146" t="s">
        <v>9</v>
      </c>
      <c r="E511" s="146" t="s">
        <v>9</v>
      </c>
      <c r="F511" s="146" t="s">
        <v>9</v>
      </c>
      <c r="G511" s="146" t="s">
        <v>9</v>
      </c>
      <c r="H511" s="146" t="s">
        <v>9</v>
      </c>
      <c r="I511" s="146" t="s">
        <v>9</v>
      </c>
      <c r="J511" s="10"/>
      <c r="K511" s="234" t="s">
        <v>9</v>
      </c>
      <c r="M511" s="22" t="s">
        <v>324</v>
      </c>
      <c r="N511" s="145" t="s">
        <v>8</v>
      </c>
      <c r="O511" s="145" t="s">
        <v>8</v>
      </c>
      <c r="P511" s="145" t="s">
        <v>8</v>
      </c>
      <c r="Q511" s="145" t="s">
        <v>8</v>
      </c>
      <c r="R511" s="145" t="s">
        <v>8</v>
      </c>
      <c r="S511" s="145" t="s">
        <v>8</v>
      </c>
      <c r="T511" s="145" t="s">
        <v>8</v>
      </c>
      <c r="U511" s="10"/>
      <c r="V511" s="145" t="s">
        <v>8</v>
      </c>
      <c r="X511" s="22" t="s">
        <v>324</v>
      </c>
      <c r="Y511" s="149" t="s">
        <v>7</v>
      </c>
      <c r="Z511" s="149" t="s">
        <v>7</v>
      </c>
      <c r="AA511" s="149" t="s">
        <v>7</v>
      </c>
      <c r="AB511" s="149" t="s">
        <v>7</v>
      </c>
      <c r="AC511" s="149" t="s">
        <v>7</v>
      </c>
      <c r="AD511" s="149" t="s">
        <v>7</v>
      </c>
      <c r="AE511" s="144" t="s">
        <v>7</v>
      </c>
      <c r="AF511" s="10"/>
      <c r="AG511" s="144" t="s">
        <v>7</v>
      </c>
      <c r="AI511" s="22" t="s">
        <v>324</v>
      </c>
      <c r="AJ511" s="195" t="s">
        <v>6</v>
      </c>
      <c r="AK511" s="195" t="s">
        <v>6</v>
      </c>
      <c r="AL511" s="195" t="s">
        <v>6</v>
      </c>
      <c r="AM511" s="195" t="s">
        <v>6</v>
      </c>
      <c r="AN511" s="195" t="s">
        <v>6</v>
      </c>
      <c r="AO511" s="195" t="s">
        <v>6</v>
      </c>
      <c r="AP511" s="195" t="s">
        <v>6</v>
      </c>
      <c r="AQ511" s="10"/>
      <c r="AR511" s="195" t="s">
        <v>6</v>
      </c>
      <c r="AT511" s="22" t="s">
        <v>324</v>
      </c>
      <c r="AU511" s="197" t="s">
        <v>31</v>
      </c>
      <c r="AV511" s="197" t="s">
        <v>31</v>
      </c>
      <c r="AW511" s="197" t="s">
        <v>31</v>
      </c>
      <c r="AX511" s="197" t="s">
        <v>31</v>
      </c>
      <c r="AY511" s="197" t="s">
        <v>31</v>
      </c>
      <c r="AZ511" s="197" t="s">
        <v>31</v>
      </c>
      <c r="BA511" s="197" t="s">
        <v>31</v>
      </c>
      <c r="BB511" s="10"/>
      <c r="BC511" s="197" t="s">
        <v>31</v>
      </c>
      <c r="BE511" s="22" t="s">
        <v>324</v>
      </c>
      <c r="BF511" s="155" t="s">
        <v>134</v>
      </c>
      <c r="BG511" s="155" t="s">
        <v>134</v>
      </c>
      <c r="BH511" s="155" t="s">
        <v>134</v>
      </c>
      <c r="BI511" s="155" t="s">
        <v>134</v>
      </c>
      <c r="BJ511" s="155" t="s">
        <v>134</v>
      </c>
      <c r="BK511" s="155" t="s">
        <v>134</v>
      </c>
      <c r="BL511" s="155" t="s">
        <v>134</v>
      </c>
      <c r="BM511" s="10"/>
      <c r="BN511" s="155" t="s">
        <v>134</v>
      </c>
      <c r="BP511" s="22" t="s">
        <v>324</v>
      </c>
      <c r="BQ511" s="150" t="s">
        <v>4</v>
      </c>
      <c r="BR511" s="150" t="s">
        <v>4</v>
      </c>
      <c r="BS511" s="150" t="s">
        <v>4</v>
      </c>
      <c r="BT511" s="150" t="s">
        <v>4</v>
      </c>
      <c r="BU511" s="150" t="s">
        <v>4</v>
      </c>
      <c r="BV511" s="150" t="s">
        <v>4</v>
      </c>
      <c r="BW511" s="150" t="s">
        <v>4</v>
      </c>
      <c r="BX511" s="10"/>
      <c r="BY511" s="150" t="s">
        <v>4</v>
      </c>
      <c r="CA511" s="22" t="s">
        <v>324</v>
      </c>
      <c r="CB511" s="177" t="s">
        <v>3</v>
      </c>
      <c r="CC511" s="177" t="s">
        <v>3</v>
      </c>
      <c r="CD511" s="177" t="s">
        <v>3</v>
      </c>
      <c r="CE511" s="177" t="s">
        <v>3</v>
      </c>
      <c r="CF511" s="177" t="s">
        <v>3</v>
      </c>
      <c r="CG511" s="177" t="s">
        <v>3</v>
      </c>
      <c r="CH511" s="177" t="s">
        <v>3</v>
      </c>
      <c r="CI511" s="10"/>
      <c r="CJ511" s="177" t="s">
        <v>3</v>
      </c>
      <c r="CM511" t="s">
        <v>0</v>
      </c>
    </row>
    <row r="512" spans="2:101" ht="15.75" thickBot="1" x14ac:dyDescent="0.3">
      <c r="B512" s="11" t="s">
        <v>0</v>
      </c>
      <c r="C512" s="143">
        <v>17</v>
      </c>
      <c r="D512" s="143">
        <v>36</v>
      </c>
      <c r="E512" s="143">
        <v>14</v>
      </c>
      <c r="F512" s="143">
        <v>0</v>
      </c>
      <c r="G512" s="143">
        <v>8</v>
      </c>
      <c r="H512" s="231">
        <v>7</v>
      </c>
      <c r="I512" s="143">
        <v>12</v>
      </c>
      <c r="J512" s="12">
        <v>44</v>
      </c>
      <c r="K512" s="237">
        <v>80</v>
      </c>
      <c r="L512" t="s">
        <v>0</v>
      </c>
      <c r="M512" s="11" t="s">
        <v>0</v>
      </c>
      <c r="N512" s="231">
        <v>17</v>
      </c>
      <c r="O512" s="143">
        <v>12</v>
      </c>
      <c r="P512" s="143">
        <v>1</v>
      </c>
      <c r="Q512" s="231">
        <v>19</v>
      </c>
      <c r="R512" s="231">
        <v>7</v>
      </c>
      <c r="S512" s="231">
        <v>46</v>
      </c>
      <c r="T512" s="231">
        <v>8</v>
      </c>
      <c r="U512" s="12">
        <v>-358</v>
      </c>
      <c r="V512" s="231">
        <v>84</v>
      </c>
      <c r="W512" t="s">
        <v>0</v>
      </c>
      <c r="X512" s="11" t="s">
        <v>0</v>
      </c>
      <c r="Y512" s="231">
        <v>36</v>
      </c>
      <c r="Z512" s="231">
        <v>12</v>
      </c>
      <c r="AA512" s="231">
        <v>15</v>
      </c>
      <c r="AB512" s="231">
        <v>38</v>
      </c>
      <c r="AC512" s="231">
        <v>31</v>
      </c>
      <c r="AD512" s="231">
        <v>75</v>
      </c>
      <c r="AE512" s="231">
        <v>32</v>
      </c>
      <c r="AF512" s="12">
        <v>250</v>
      </c>
      <c r="AG512" s="231">
        <v>239</v>
      </c>
      <c r="AI512" s="11" t="s">
        <v>0</v>
      </c>
      <c r="AJ512" s="231">
        <v>14</v>
      </c>
      <c r="AK512" s="231">
        <v>1</v>
      </c>
      <c r="AL512" s="143">
        <v>15</v>
      </c>
      <c r="AM512" s="231">
        <v>18</v>
      </c>
      <c r="AN512" s="231">
        <v>3</v>
      </c>
      <c r="AO512" s="231">
        <v>17</v>
      </c>
      <c r="AP512" s="231">
        <v>4</v>
      </c>
      <c r="AQ512" s="12">
        <v>-189</v>
      </c>
      <c r="AR512" s="231">
        <v>42</v>
      </c>
      <c r="AS512" t="s">
        <v>0</v>
      </c>
      <c r="AT512" s="11" t="s">
        <v>0</v>
      </c>
      <c r="AU512" s="231">
        <v>0</v>
      </c>
      <c r="AV512" s="143">
        <v>19</v>
      </c>
      <c r="AW512" s="143">
        <v>38</v>
      </c>
      <c r="AX512" s="143">
        <v>18</v>
      </c>
      <c r="AY512" s="143">
        <v>8</v>
      </c>
      <c r="AZ512" s="231">
        <v>8</v>
      </c>
      <c r="BA512" s="143">
        <v>7</v>
      </c>
      <c r="BB512" s="12">
        <v>42</v>
      </c>
      <c r="BC512" s="143">
        <v>82</v>
      </c>
      <c r="BE512" s="11" t="s">
        <v>0</v>
      </c>
      <c r="BF512" s="231">
        <v>8</v>
      </c>
      <c r="BG512" s="143">
        <v>7</v>
      </c>
      <c r="BH512" s="143">
        <v>31</v>
      </c>
      <c r="BI512" s="143">
        <v>3</v>
      </c>
      <c r="BJ512" s="231">
        <v>8</v>
      </c>
      <c r="BK512" s="231">
        <v>23</v>
      </c>
      <c r="BL512" s="231">
        <v>1</v>
      </c>
      <c r="BM512" s="12">
        <v>-23</v>
      </c>
      <c r="BN512" s="143">
        <v>1</v>
      </c>
      <c r="BO512" t="s">
        <v>0</v>
      </c>
      <c r="BP512" s="11" t="s">
        <v>0</v>
      </c>
      <c r="BQ512" s="143">
        <v>7</v>
      </c>
      <c r="BR512" s="143">
        <v>46</v>
      </c>
      <c r="BS512" s="143">
        <v>75</v>
      </c>
      <c r="BT512" s="143">
        <v>17</v>
      </c>
      <c r="BU512" s="143">
        <v>8</v>
      </c>
      <c r="BV512" s="143">
        <v>23</v>
      </c>
      <c r="BW512" s="143">
        <v>17</v>
      </c>
      <c r="BX512" s="12">
        <v>-45</v>
      </c>
      <c r="BY512" s="143">
        <v>193</v>
      </c>
      <c r="CA512" s="11" t="s">
        <v>0</v>
      </c>
      <c r="CB512" s="231">
        <v>12</v>
      </c>
      <c r="CC512" s="143">
        <v>8</v>
      </c>
      <c r="CD512" s="143">
        <v>32</v>
      </c>
      <c r="CE512" s="143">
        <v>4</v>
      </c>
      <c r="CF512" s="143">
        <v>1</v>
      </c>
      <c r="CG512" s="231">
        <v>17</v>
      </c>
      <c r="CH512" s="231">
        <v>7</v>
      </c>
      <c r="CI512" s="12">
        <v>279</v>
      </c>
      <c r="CJ512" s="143">
        <v>9</v>
      </c>
    </row>
    <row r="513" spans="2:95" ht="15.75" thickBot="1" x14ac:dyDescent="0.3">
      <c r="B513" s="11"/>
      <c r="C513" s="10"/>
      <c r="D513" s="10"/>
      <c r="E513" s="10"/>
      <c r="F513" s="10"/>
      <c r="G513" s="10"/>
      <c r="H513" s="10"/>
      <c r="I513" s="10"/>
      <c r="J513" s="10" t="s">
        <v>0</v>
      </c>
      <c r="K513" s="9"/>
      <c r="M513" s="11"/>
      <c r="N513" s="10"/>
      <c r="O513" s="10"/>
      <c r="P513" s="10"/>
      <c r="Q513" s="10" t="s">
        <v>0</v>
      </c>
      <c r="R513" s="10"/>
      <c r="S513" s="10"/>
      <c r="T513" s="10"/>
      <c r="U513" s="10" t="s">
        <v>0</v>
      </c>
      <c r="V513" s="9"/>
      <c r="X513" s="11"/>
      <c r="Y513" s="10"/>
      <c r="Z513" s="10"/>
      <c r="AA513" s="10"/>
      <c r="AB513" s="10"/>
      <c r="AC513" s="10"/>
      <c r="AD513" s="10"/>
      <c r="AE513" s="10"/>
      <c r="AF513" s="10" t="s">
        <v>0</v>
      </c>
      <c r="AG513" s="9"/>
      <c r="AI513" s="11"/>
      <c r="AJ513" s="10"/>
      <c r="AK513" s="10"/>
      <c r="AL513" s="10"/>
      <c r="AM513" s="10"/>
      <c r="AN513" s="10"/>
      <c r="AO513" s="10"/>
      <c r="AP513" s="10"/>
      <c r="AQ513" s="10" t="s">
        <v>0</v>
      </c>
      <c r="AR513" s="9"/>
      <c r="AT513" s="11"/>
      <c r="AU513" s="10"/>
      <c r="AV513" s="10"/>
      <c r="AW513" s="10"/>
      <c r="AX513" s="10"/>
      <c r="AY513" s="10"/>
      <c r="AZ513" s="10"/>
      <c r="BA513" s="10"/>
      <c r="BB513" s="10" t="s">
        <v>0</v>
      </c>
      <c r="BC513" s="9"/>
      <c r="BE513" s="11"/>
      <c r="BF513" s="10"/>
      <c r="BG513" s="10"/>
      <c r="BH513" s="10"/>
      <c r="BI513" s="10"/>
      <c r="BJ513" s="10"/>
      <c r="BK513" s="10"/>
      <c r="BL513" s="10"/>
      <c r="BM513" s="10" t="s">
        <v>0</v>
      </c>
      <c r="BN513" s="9"/>
      <c r="BP513" s="11"/>
      <c r="BQ513" s="10"/>
      <c r="BR513" s="10"/>
      <c r="BS513" s="10"/>
      <c r="BT513" s="10"/>
      <c r="BU513" s="10"/>
      <c r="BV513" s="10"/>
      <c r="BW513" s="10"/>
      <c r="BX513" s="10" t="s">
        <v>0</v>
      </c>
      <c r="BY513" s="9"/>
      <c r="CA513" s="11"/>
      <c r="CB513" s="10" t="s">
        <v>0</v>
      </c>
      <c r="CC513" s="10"/>
      <c r="CD513" s="10"/>
      <c r="CE513" s="10"/>
      <c r="CF513" s="10"/>
      <c r="CG513" s="10"/>
      <c r="CH513" s="10"/>
      <c r="CI513" s="10" t="s">
        <v>0</v>
      </c>
      <c r="CJ513" s="9"/>
      <c r="CM513" t="s">
        <v>0</v>
      </c>
    </row>
    <row r="514" spans="2:95" ht="15.75" thickBot="1" x14ac:dyDescent="0.3">
      <c r="B514" s="11"/>
      <c r="C514" s="27" t="s">
        <v>8</v>
      </c>
      <c r="D514" s="19" t="s">
        <v>7</v>
      </c>
      <c r="E514" s="18" t="s">
        <v>6</v>
      </c>
      <c r="F514" s="199" t="s">
        <v>31</v>
      </c>
      <c r="G514" s="17" t="s">
        <v>5</v>
      </c>
      <c r="H514" s="16" t="s">
        <v>4</v>
      </c>
      <c r="I514" s="14" t="s">
        <v>3</v>
      </c>
      <c r="J514" s="10"/>
      <c r="K514" s="248" t="s">
        <v>148</v>
      </c>
      <c r="M514" s="11"/>
      <c r="N514" s="21" t="s">
        <v>9</v>
      </c>
      <c r="O514" s="19" t="s">
        <v>7</v>
      </c>
      <c r="P514" s="18" t="s">
        <v>6</v>
      </c>
      <c r="Q514" s="199" t="s">
        <v>31</v>
      </c>
      <c r="R514" s="17" t="s">
        <v>5</v>
      </c>
      <c r="S514" s="16" t="s">
        <v>4</v>
      </c>
      <c r="T514" s="14" t="s">
        <v>3</v>
      </c>
      <c r="U514" s="10"/>
      <c r="V514" s="248" t="s">
        <v>145</v>
      </c>
      <c r="X514" s="11"/>
      <c r="Y514" s="21" t="s">
        <v>9</v>
      </c>
      <c r="Z514" s="27" t="s">
        <v>8</v>
      </c>
      <c r="AA514" s="18" t="s">
        <v>6</v>
      </c>
      <c r="AB514" s="199" t="s">
        <v>31</v>
      </c>
      <c r="AC514" s="17" t="s">
        <v>5</v>
      </c>
      <c r="AD514" s="16" t="s">
        <v>4</v>
      </c>
      <c r="AE514" s="14" t="s">
        <v>3</v>
      </c>
      <c r="AF514" s="10"/>
      <c r="AG514" s="248" t="s">
        <v>151</v>
      </c>
      <c r="AI514" s="11"/>
      <c r="AJ514" s="21" t="s">
        <v>9</v>
      </c>
      <c r="AK514" s="27" t="s">
        <v>8</v>
      </c>
      <c r="AL514" s="19" t="s">
        <v>7</v>
      </c>
      <c r="AM514" s="199" t="s">
        <v>31</v>
      </c>
      <c r="AN514" s="17" t="s">
        <v>5</v>
      </c>
      <c r="AO514" s="16" t="s">
        <v>4</v>
      </c>
      <c r="AP514" s="14" t="s">
        <v>3</v>
      </c>
      <c r="AQ514" s="10"/>
      <c r="AR514" s="248" t="s">
        <v>143</v>
      </c>
      <c r="AT514" s="11"/>
      <c r="AU514" s="21" t="s">
        <v>9</v>
      </c>
      <c r="AV514" s="27" t="s">
        <v>8</v>
      </c>
      <c r="AW514" s="19" t="s">
        <v>7</v>
      </c>
      <c r="AX514" s="18" t="s">
        <v>6</v>
      </c>
      <c r="AY514" s="17" t="s">
        <v>5</v>
      </c>
      <c r="AZ514" s="16" t="s">
        <v>4</v>
      </c>
      <c r="BA514" s="14" t="s">
        <v>3</v>
      </c>
      <c r="BB514" s="10"/>
      <c r="BC514" s="248" t="s">
        <v>142</v>
      </c>
      <c r="BE514" s="11"/>
      <c r="BF514" s="21" t="s">
        <v>9</v>
      </c>
      <c r="BG514" s="27" t="s">
        <v>8</v>
      </c>
      <c r="BH514" s="19" t="s">
        <v>7</v>
      </c>
      <c r="BI514" s="18" t="s">
        <v>6</v>
      </c>
      <c r="BJ514" s="199" t="s">
        <v>31</v>
      </c>
      <c r="BK514" s="16" t="s">
        <v>4</v>
      </c>
      <c r="BL514" s="14" t="s">
        <v>3</v>
      </c>
      <c r="BM514" s="10"/>
      <c r="BN514" s="248" t="s">
        <v>145</v>
      </c>
      <c r="BP514" s="11"/>
      <c r="BQ514" s="21" t="s">
        <v>9</v>
      </c>
      <c r="BR514" s="27" t="s">
        <v>8</v>
      </c>
      <c r="BS514" s="19" t="s">
        <v>7</v>
      </c>
      <c r="BT514" s="18" t="s">
        <v>6</v>
      </c>
      <c r="BU514" s="199" t="s">
        <v>31</v>
      </c>
      <c r="BV514" s="17" t="s">
        <v>5</v>
      </c>
      <c r="BW514" s="14" t="s">
        <v>3</v>
      </c>
      <c r="BX514" s="10"/>
      <c r="BY514" s="248" t="s">
        <v>151</v>
      </c>
      <c r="CA514" s="11"/>
      <c r="CB514" s="21" t="s">
        <v>9</v>
      </c>
      <c r="CC514" s="27" t="s">
        <v>8</v>
      </c>
      <c r="CD514" s="19" t="s">
        <v>7</v>
      </c>
      <c r="CE514" s="18" t="s">
        <v>6</v>
      </c>
      <c r="CF514" s="17" t="s">
        <v>5</v>
      </c>
      <c r="CG514" s="16" t="s">
        <v>4</v>
      </c>
      <c r="CH514" s="199" t="s">
        <v>31</v>
      </c>
      <c r="CI514" s="10"/>
      <c r="CJ514" s="248" t="s">
        <v>142</v>
      </c>
      <c r="CM514" t="s">
        <v>0</v>
      </c>
      <c r="CN514" t="s">
        <v>0</v>
      </c>
      <c r="CP514" t="s">
        <v>0</v>
      </c>
    </row>
    <row r="515" spans="2:95" ht="15.75" thickBot="1" x14ac:dyDescent="0.3">
      <c r="B515" s="22" t="s">
        <v>325</v>
      </c>
      <c r="C515" s="146" t="s">
        <v>9</v>
      </c>
      <c r="D515" s="146" t="s">
        <v>9</v>
      </c>
      <c r="E515" s="146" t="s">
        <v>9</v>
      </c>
      <c r="F515" s="146" t="s">
        <v>9</v>
      </c>
      <c r="G515" s="146" t="s">
        <v>9</v>
      </c>
      <c r="H515" s="146" t="s">
        <v>9</v>
      </c>
      <c r="I515" s="146" t="s">
        <v>9</v>
      </c>
      <c r="J515" s="10"/>
      <c r="K515" s="234" t="s">
        <v>9</v>
      </c>
      <c r="M515" s="22" t="s">
        <v>325</v>
      </c>
      <c r="N515" s="145" t="s">
        <v>8</v>
      </c>
      <c r="O515" s="145" t="s">
        <v>8</v>
      </c>
      <c r="P515" s="145" t="s">
        <v>8</v>
      </c>
      <c r="Q515" s="145" t="s">
        <v>8</v>
      </c>
      <c r="R515" s="145" t="s">
        <v>8</v>
      </c>
      <c r="S515" s="145" t="s">
        <v>8</v>
      </c>
      <c r="T515" s="145" t="s">
        <v>8</v>
      </c>
      <c r="U515" s="10"/>
      <c r="V515" s="145" t="s">
        <v>8</v>
      </c>
      <c r="X515" s="22" t="s">
        <v>325</v>
      </c>
      <c r="Y515" s="149" t="s">
        <v>7</v>
      </c>
      <c r="Z515" s="149" t="s">
        <v>7</v>
      </c>
      <c r="AA515" s="149" t="s">
        <v>7</v>
      </c>
      <c r="AB515" s="149" t="s">
        <v>7</v>
      </c>
      <c r="AC515" s="149" t="s">
        <v>7</v>
      </c>
      <c r="AD515" s="149" t="s">
        <v>7</v>
      </c>
      <c r="AE515" s="144" t="s">
        <v>7</v>
      </c>
      <c r="AF515" s="10"/>
      <c r="AG515" s="144" t="s">
        <v>7</v>
      </c>
      <c r="AI515" s="22" t="s">
        <v>325</v>
      </c>
      <c r="AJ515" s="195" t="s">
        <v>6</v>
      </c>
      <c r="AK515" s="195" t="s">
        <v>6</v>
      </c>
      <c r="AL515" s="195" t="s">
        <v>6</v>
      </c>
      <c r="AM515" s="195" t="s">
        <v>6</v>
      </c>
      <c r="AN515" s="195" t="s">
        <v>6</v>
      </c>
      <c r="AO515" s="195" t="s">
        <v>6</v>
      </c>
      <c r="AP515" s="195" t="s">
        <v>6</v>
      </c>
      <c r="AQ515" s="10"/>
      <c r="AR515" s="195" t="s">
        <v>6</v>
      </c>
      <c r="AT515" s="22" t="s">
        <v>325</v>
      </c>
      <c r="AU515" s="197" t="s">
        <v>31</v>
      </c>
      <c r="AV515" s="197" t="s">
        <v>31</v>
      </c>
      <c r="AW515" s="197" t="s">
        <v>31</v>
      </c>
      <c r="AX515" s="197" t="s">
        <v>31</v>
      </c>
      <c r="AY515" s="197" t="s">
        <v>31</v>
      </c>
      <c r="AZ515" s="197" t="s">
        <v>31</v>
      </c>
      <c r="BA515" s="197" t="s">
        <v>31</v>
      </c>
      <c r="BB515" s="10"/>
      <c r="BC515" s="197" t="s">
        <v>31</v>
      </c>
      <c r="BE515" s="22" t="s">
        <v>325</v>
      </c>
      <c r="BF515" s="155" t="s">
        <v>134</v>
      </c>
      <c r="BG515" s="155" t="s">
        <v>134</v>
      </c>
      <c r="BH515" s="155" t="s">
        <v>134</v>
      </c>
      <c r="BI515" s="155" t="s">
        <v>134</v>
      </c>
      <c r="BJ515" s="155" t="s">
        <v>134</v>
      </c>
      <c r="BK515" s="155" t="s">
        <v>134</v>
      </c>
      <c r="BL515" s="155" t="s">
        <v>134</v>
      </c>
      <c r="BM515" s="10"/>
      <c r="BN515" s="155" t="s">
        <v>134</v>
      </c>
      <c r="BP515" s="22" t="s">
        <v>325</v>
      </c>
      <c r="BQ515" s="150" t="s">
        <v>4</v>
      </c>
      <c r="BR515" s="150" t="s">
        <v>4</v>
      </c>
      <c r="BS515" s="150" t="s">
        <v>4</v>
      </c>
      <c r="BT515" s="150" t="s">
        <v>4</v>
      </c>
      <c r="BU515" s="150" t="s">
        <v>4</v>
      </c>
      <c r="BV515" s="150" t="s">
        <v>4</v>
      </c>
      <c r="BW515" s="150" t="s">
        <v>4</v>
      </c>
      <c r="BX515" s="10"/>
      <c r="BY515" s="150" t="s">
        <v>4</v>
      </c>
      <c r="CA515" s="22" t="s">
        <v>325</v>
      </c>
      <c r="CB515" s="177" t="s">
        <v>3</v>
      </c>
      <c r="CC515" s="177" t="s">
        <v>3</v>
      </c>
      <c r="CD515" s="177" t="s">
        <v>3</v>
      </c>
      <c r="CE515" s="177" t="s">
        <v>3</v>
      </c>
      <c r="CF515" s="177" t="s">
        <v>3</v>
      </c>
      <c r="CG515" s="177" t="s">
        <v>3</v>
      </c>
      <c r="CH515" s="177" t="s">
        <v>3</v>
      </c>
      <c r="CI515" s="10"/>
      <c r="CJ515" s="177" t="s">
        <v>3</v>
      </c>
      <c r="CO515" t="s">
        <v>0</v>
      </c>
    </row>
    <row r="516" spans="2:95" ht="15.75" thickBot="1" x14ac:dyDescent="0.3">
      <c r="B516" s="11"/>
      <c r="C516" s="143">
        <v>7</v>
      </c>
      <c r="D516" s="143">
        <v>25</v>
      </c>
      <c r="E516" s="143">
        <v>7</v>
      </c>
      <c r="F516" s="231">
        <v>9</v>
      </c>
      <c r="G516" s="143">
        <v>2</v>
      </c>
      <c r="H516" s="231">
        <v>12</v>
      </c>
      <c r="I516" s="143">
        <v>16</v>
      </c>
      <c r="J516" s="12">
        <v>56</v>
      </c>
      <c r="K516" s="237">
        <v>36</v>
      </c>
      <c r="L516" t="s">
        <v>0</v>
      </c>
      <c r="M516" s="11" t="s">
        <v>0</v>
      </c>
      <c r="N516" s="231">
        <v>7</v>
      </c>
      <c r="O516" s="143">
        <v>12</v>
      </c>
      <c r="P516" s="143">
        <v>1</v>
      </c>
      <c r="Q516" s="231">
        <v>19</v>
      </c>
      <c r="R516" s="231">
        <v>4</v>
      </c>
      <c r="S516" s="231">
        <v>42</v>
      </c>
      <c r="T516" s="143">
        <v>9</v>
      </c>
      <c r="U516" s="12">
        <v>105</v>
      </c>
      <c r="V516" s="231">
        <v>50</v>
      </c>
      <c r="W516" t="s">
        <v>0</v>
      </c>
      <c r="X516" s="11" t="s">
        <v>0</v>
      </c>
      <c r="Y516" s="231">
        <v>25</v>
      </c>
      <c r="Z516" s="231">
        <v>12</v>
      </c>
      <c r="AA516" s="231">
        <v>14</v>
      </c>
      <c r="AB516" s="231">
        <v>38</v>
      </c>
      <c r="AC516" s="231">
        <v>28</v>
      </c>
      <c r="AD516" s="231">
        <v>73</v>
      </c>
      <c r="AE516" s="231">
        <v>12</v>
      </c>
      <c r="AF516" s="12">
        <v>-121</v>
      </c>
      <c r="AG516" s="231">
        <v>202</v>
      </c>
      <c r="AI516" s="11" t="s">
        <v>0</v>
      </c>
      <c r="AJ516" s="231">
        <v>7</v>
      </c>
      <c r="AK516" s="231">
        <v>1</v>
      </c>
      <c r="AL516" s="143">
        <v>14</v>
      </c>
      <c r="AM516" s="231">
        <v>19</v>
      </c>
      <c r="AN516" s="231">
        <v>2</v>
      </c>
      <c r="AO516" s="231">
        <v>15</v>
      </c>
      <c r="AP516" s="143">
        <v>3</v>
      </c>
      <c r="AQ516" s="12">
        <v>105</v>
      </c>
      <c r="AR516" s="231">
        <v>27</v>
      </c>
      <c r="AS516" t="s">
        <v>0</v>
      </c>
      <c r="AT516" s="11" t="s">
        <v>0</v>
      </c>
      <c r="AU516" s="143">
        <v>9</v>
      </c>
      <c r="AV516" s="143">
        <v>19</v>
      </c>
      <c r="AW516" s="143">
        <v>38</v>
      </c>
      <c r="AX516" s="143">
        <v>19</v>
      </c>
      <c r="AY516" s="143">
        <v>10</v>
      </c>
      <c r="AZ516" s="231">
        <v>7</v>
      </c>
      <c r="BA516" s="143">
        <v>17</v>
      </c>
      <c r="BB516" s="12">
        <v>-323</v>
      </c>
      <c r="BC516" s="143">
        <v>105</v>
      </c>
      <c r="BE516" s="11" t="s">
        <v>0</v>
      </c>
      <c r="BF516" s="231">
        <v>2</v>
      </c>
      <c r="BG516" s="143">
        <v>4</v>
      </c>
      <c r="BH516" s="143">
        <v>28</v>
      </c>
      <c r="BI516" s="143">
        <v>2</v>
      </c>
      <c r="BJ516" s="231">
        <v>10</v>
      </c>
      <c r="BK516" s="231">
        <v>23</v>
      </c>
      <c r="BL516" s="143">
        <v>7</v>
      </c>
      <c r="BM516" s="12">
        <v>-2</v>
      </c>
      <c r="BN516" s="143">
        <v>6</v>
      </c>
      <c r="BO516" t="s">
        <v>0</v>
      </c>
      <c r="BP516" s="11" t="s">
        <v>0</v>
      </c>
      <c r="BQ516" s="143">
        <v>12</v>
      </c>
      <c r="BR516" s="143">
        <v>42</v>
      </c>
      <c r="BS516" s="143">
        <v>73</v>
      </c>
      <c r="BT516" s="143">
        <v>15</v>
      </c>
      <c r="BU516" s="143">
        <v>7</v>
      </c>
      <c r="BV516" s="143">
        <v>23</v>
      </c>
      <c r="BW516" s="143">
        <v>27</v>
      </c>
      <c r="BX516" s="12">
        <v>-111</v>
      </c>
      <c r="BY516" s="143">
        <v>199</v>
      </c>
      <c r="CA516" s="11" t="s">
        <v>0</v>
      </c>
      <c r="CB516" s="231">
        <v>16</v>
      </c>
      <c r="CC516" s="231">
        <v>9</v>
      </c>
      <c r="CD516" s="143">
        <v>12</v>
      </c>
      <c r="CE516" s="231">
        <v>3</v>
      </c>
      <c r="CF516" s="231">
        <v>7</v>
      </c>
      <c r="CG516" s="231">
        <v>27</v>
      </c>
      <c r="CH516" s="231">
        <v>17</v>
      </c>
      <c r="CI516" s="12">
        <v>405</v>
      </c>
      <c r="CJ516" s="231">
        <v>67</v>
      </c>
      <c r="CK516" t="s">
        <v>0</v>
      </c>
      <c r="CM516" t="s">
        <v>0</v>
      </c>
      <c r="CN516" t="s">
        <v>0</v>
      </c>
      <c r="CP516" t="s">
        <v>0</v>
      </c>
    </row>
    <row r="517" spans="2:95" ht="15.75" thickBot="1" x14ac:dyDescent="0.3">
      <c r="B517" s="11"/>
      <c r="C517" s="2"/>
      <c r="D517" s="2"/>
      <c r="E517" s="2"/>
      <c r="F517" s="2"/>
      <c r="G517" s="2"/>
      <c r="H517" s="2"/>
      <c r="I517" s="2"/>
      <c r="J517" s="10"/>
      <c r="K517" s="235"/>
      <c r="M517" s="11"/>
      <c r="N517" s="10"/>
      <c r="O517" s="10"/>
      <c r="P517" s="10"/>
      <c r="Q517" s="10"/>
      <c r="R517" s="10"/>
      <c r="S517" s="10"/>
      <c r="T517" s="10"/>
      <c r="U517" s="10"/>
      <c r="V517" s="9"/>
      <c r="X517" s="11"/>
      <c r="Y517" s="10"/>
      <c r="Z517" s="10"/>
      <c r="AA517" s="10"/>
      <c r="AB517" s="10"/>
      <c r="AC517" s="10"/>
      <c r="AD517" s="10"/>
      <c r="AE517" s="10"/>
      <c r="AF517" s="10"/>
      <c r="AG517" s="9"/>
      <c r="AI517" s="11"/>
      <c r="AJ517" s="10"/>
      <c r="AK517" s="10"/>
      <c r="AL517" s="10"/>
      <c r="AM517" s="10"/>
      <c r="AN517" s="10"/>
      <c r="AO517" s="10"/>
      <c r="AP517" s="10"/>
      <c r="AQ517" s="10"/>
      <c r="AR517" s="9"/>
      <c r="AT517" s="11"/>
      <c r="AU517" s="10"/>
      <c r="AV517" s="10"/>
      <c r="AW517" s="10"/>
      <c r="AX517" s="10"/>
      <c r="AY517" s="10"/>
      <c r="AZ517" s="10"/>
      <c r="BA517" s="10"/>
      <c r="BB517" s="10"/>
      <c r="BC517" s="9"/>
      <c r="BE517" s="11"/>
      <c r="BF517" s="10"/>
      <c r="BG517" s="10"/>
      <c r="BH517" s="10"/>
      <c r="BI517" s="10"/>
      <c r="BJ517" s="10"/>
      <c r="BK517" s="10"/>
      <c r="BL517" s="10"/>
      <c r="BM517" s="10"/>
      <c r="BN517" s="9"/>
      <c r="BP517" s="11"/>
      <c r="BQ517" s="10"/>
      <c r="BR517" s="10"/>
      <c r="BS517" s="10"/>
      <c r="BT517" s="10"/>
      <c r="BU517" s="10"/>
      <c r="BV517" s="10"/>
      <c r="BW517" s="10"/>
      <c r="BX517" s="10"/>
      <c r="BY517" s="9"/>
      <c r="CA517" s="11"/>
      <c r="CB517" s="10"/>
      <c r="CC517" s="10"/>
      <c r="CD517" s="10"/>
      <c r="CE517" s="10"/>
      <c r="CF517" s="10"/>
      <c r="CG517" s="10"/>
      <c r="CH517" s="10"/>
      <c r="CI517" s="10"/>
      <c r="CJ517" s="9"/>
      <c r="CM517" t="s">
        <v>0</v>
      </c>
      <c r="CN517" t="s">
        <v>0</v>
      </c>
      <c r="CP517" t="s">
        <v>0</v>
      </c>
    </row>
    <row r="518" spans="2:95" ht="15.75" thickBot="1" x14ac:dyDescent="0.3">
      <c r="B518" s="11"/>
      <c r="C518" s="27" t="s">
        <v>8</v>
      </c>
      <c r="D518" s="19" t="s">
        <v>7</v>
      </c>
      <c r="E518" s="18" t="s">
        <v>6</v>
      </c>
      <c r="F518" s="199" t="s">
        <v>31</v>
      </c>
      <c r="G518" s="17" t="s">
        <v>5</v>
      </c>
      <c r="H518" s="16" t="s">
        <v>4</v>
      </c>
      <c r="I518" s="14" t="s">
        <v>3</v>
      </c>
      <c r="J518" s="10"/>
      <c r="K518" s="248" t="s">
        <v>148</v>
      </c>
      <c r="M518" s="11"/>
      <c r="N518" s="21" t="s">
        <v>9</v>
      </c>
      <c r="O518" s="19" t="s">
        <v>7</v>
      </c>
      <c r="P518" s="18" t="s">
        <v>6</v>
      </c>
      <c r="Q518" s="199" t="s">
        <v>31</v>
      </c>
      <c r="R518" s="17" t="s">
        <v>5</v>
      </c>
      <c r="S518" s="16" t="s">
        <v>4</v>
      </c>
      <c r="T518" s="14" t="s">
        <v>3</v>
      </c>
      <c r="U518" s="10"/>
      <c r="V518" s="248" t="s">
        <v>145</v>
      </c>
      <c r="X518" s="11"/>
      <c r="Y518" s="21" t="s">
        <v>9</v>
      </c>
      <c r="Z518" s="27" t="s">
        <v>8</v>
      </c>
      <c r="AA518" s="18" t="s">
        <v>6</v>
      </c>
      <c r="AB518" s="199" t="s">
        <v>31</v>
      </c>
      <c r="AC518" s="17" t="s">
        <v>5</v>
      </c>
      <c r="AD518" s="16" t="s">
        <v>4</v>
      </c>
      <c r="AE518" s="14" t="s">
        <v>3</v>
      </c>
      <c r="AF518" s="10"/>
      <c r="AG518" s="248" t="s">
        <v>142</v>
      </c>
      <c r="AI518" s="11"/>
      <c r="AJ518" s="21" t="s">
        <v>9</v>
      </c>
      <c r="AK518" s="27" t="s">
        <v>8</v>
      </c>
      <c r="AL518" s="19" t="s">
        <v>7</v>
      </c>
      <c r="AM518" s="199" t="s">
        <v>31</v>
      </c>
      <c r="AN518" s="17" t="s">
        <v>5</v>
      </c>
      <c r="AO518" s="16" t="s">
        <v>4</v>
      </c>
      <c r="AP518" s="14" t="s">
        <v>3</v>
      </c>
      <c r="AQ518" s="10"/>
      <c r="AR518" s="248" t="s">
        <v>148</v>
      </c>
      <c r="AT518" s="11"/>
      <c r="AU518" s="21" t="s">
        <v>9</v>
      </c>
      <c r="AV518" s="27" t="s">
        <v>8</v>
      </c>
      <c r="AW518" s="19" t="s">
        <v>7</v>
      </c>
      <c r="AX518" s="18" t="s">
        <v>6</v>
      </c>
      <c r="AY518" s="17" t="s">
        <v>5</v>
      </c>
      <c r="AZ518" s="16" t="s">
        <v>4</v>
      </c>
      <c r="BA518" s="14" t="s">
        <v>3</v>
      </c>
      <c r="BB518" s="10"/>
      <c r="BC518" s="248" t="s">
        <v>142</v>
      </c>
      <c r="BE518" s="11"/>
      <c r="BF518" s="21" t="s">
        <v>9</v>
      </c>
      <c r="BG518" s="27" t="s">
        <v>8</v>
      </c>
      <c r="BH518" s="19" t="s">
        <v>7</v>
      </c>
      <c r="BI518" s="18" t="s">
        <v>6</v>
      </c>
      <c r="BJ518" s="199" t="s">
        <v>31</v>
      </c>
      <c r="BK518" s="16" t="s">
        <v>4</v>
      </c>
      <c r="BL518" s="14" t="s">
        <v>3</v>
      </c>
      <c r="BM518" s="10"/>
      <c r="BN518" s="248" t="s">
        <v>144</v>
      </c>
      <c r="BP518" s="11"/>
      <c r="BQ518" s="21" t="s">
        <v>9</v>
      </c>
      <c r="BR518" s="27" t="s">
        <v>8</v>
      </c>
      <c r="BS518" s="19" t="s">
        <v>7</v>
      </c>
      <c r="BT518" s="18" t="s">
        <v>6</v>
      </c>
      <c r="BU518" s="199" t="s">
        <v>31</v>
      </c>
      <c r="BV518" s="17" t="s">
        <v>5</v>
      </c>
      <c r="BW518" s="14" t="s">
        <v>3</v>
      </c>
      <c r="BX518" s="10"/>
      <c r="BY518" s="248" t="s">
        <v>151</v>
      </c>
      <c r="CA518" s="11"/>
      <c r="CB518" s="21" t="s">
        <v>9</v>
      </c>
      <c r="CC518" s="27" t="s">
        <v>8</v>
      </c>
      <c r="CD518" s="19" t="s">
        <v>7</v>
      </c>
      <c r="CE518" s="18" t="s">
        <v>6</v>
      </c>
      <c r="CF518" s="17" t="s">
        <v>5</v>
      </c>
      <c r="CG518" s="16" t="s">
        <v>4</v>
      </c>
      <c r="CH518" s="199" t="s">
        <v>31</v>
      </c>
      <c r="CI518" s="10"/>
      <c r="CJ518" s="248" t="s">
        <v>151</v>
      </c>
      <c r="CO518" t="s">
        <v>0</v>
      </c>
    </row>
    <row r="519" spans="2:95" ht="15.75" thickBot="1" x14ac:dyDescent="0.3">
      <c r="B519" s="22" t="s">
        <v>326</v>
      </c>
      <c r="C519" s="146" t="s">
        <v>9</v>
      </c>
      <c r="D519" s="146" t="s">
        <v>9</v>
      </c>
      <c r="E519" s="146" t="s">
        <v>9</v>
      </c>
      <c r="F519" s="146" t="s">
        <v>9</v>
      </c>
      <c r="G519" s="146" t="s">
        <v>9</v>
      </c>
      <c r="H519" s="146" t="s">
        <v>9</v>
      </c>
      <c r="I519" s="146" t="s">
        <v>9</v>
      </c>
      <c r="J519" s="10"/>
      <c r="K519" s="234" t="s">
        <v>9</v>
      </c>
      <c r="M519" s="22" t="s">
        <v>326</v>
      </c>
      <c r="N519" s="145" t="s">
        <v>8</v>
      </c>
      <c r="O519" s="145" t="s">
        <v>8</v>
      </c>
      <c r="P519" s="145" t="s">
        <v>8</v>
      </c>
      <c r="Q519" s="145" t="s">
        <v>8</v>
      </c>
      <c r="R519" s="145" t="s">
        <v>8</v>
      </c>
      <c r="S519" s="145" t="s">
        <v>8</v>
      </c>
      <c r="T519" s="145" t="s">
        <v>8</v>
      </c>
      <c r="U519" s="10"/>
      <c r="V519" s="145" t="s">
        <v>8</v>
      </c>
      <c r="X519" s="22" t="s">
        <v>326</v>
      </c>
      <c r="Y519" s="149" t="s">
        <v>7</v>
      </c>
      <c r="Z519" s="149" t="s">
        <v>7</v>
      </c>
      <c r="AA519" s="149" t="s">
        <v>7</v>
      </c>
      <c r="AB519" s="149" t="s">
        <v>7</v>
      </c>
      <c r="AC519" s="149" t="s">
        <v>7</v>
      </c>
      <c r="AD519" s="149" t="s">
        <v>7</v>
      </c>
      <c r="AE519" s="144" t="s">
        <v>7</v>
      </c>
      <c r="AF519" s="10"/>
      <c r="AG519" s="144" t="s">
        <v>7</v>
      </c>
      <c r="AI519" s="22" t="s">
        <v>326</v>
      </c>
      <c r="AJ519" s="195" t="s">
        <v>6</v>
      </c>
      <c r="AK519" s="195" t="s">
        <v>6</v>
      </c>
      <c r="AL519" s="195" t="s">
        <v>6</v>
      </c>
      <c r="AM519" s="195" t="s">
        <v>6</v>
      </c>
      <c r="AN519" s="195" t="s">
        <v>6</v>
      </c>
      <c r="AO519" s="195" t="s">
        <v>6</v>
      </c>
      <c r="AP519" s="195" t="s">
        <v>6</v>
      </c>
      <c r="AQ519" s="10"/>
      <c r="AR519" s="195" t="s">
        <v>6</v>
      </c>
      <c r="AT519" s="22" t="s">
        <v>326</v>
      </c>
      <c r="AU519" s="197" t="s">
        <v>31</v>
      </c>
      <c r="AV519" s="197" t="s">
        <v>31</v>
      </c>
      <c r="AW519" s="197" t="s">
        <v>31</v>
      </c>
      <c r="AX519" s="197" t="s">
        <v>31</v>
      </c>
      <c r="AY519" s="197" t="s">
        <v>31</v>
      </c>
      <c r="AZ519" s="197" t="s">
        <v>31</v>
      </c>
      <c r="BA519" s="197" t="s">
        <v>31</v>
      </c>
      <c r="BB519" s="10"/>
      <c r="BC519" s="197" t="s">
        <v>31</v>
      </c>
      <c r="BE519" s="22" t="s">
        <v>326</v>
      </c>
      <c r="BF519" s="155" t="s">
        <v>134</v>
      </c>
      <c r="BG519" s="155" t="s">
        <v>134</v>
      </c>
      <c r="BH519" s="155" t="s">
        <v>134</v>
      </c>
      <c r="BI519" s="155" t="s">
        <v>134</v>
      </c>
      <c r="BJ519" s="155" t="s">
        <v>134</v>
      </c>
      <c r="BK519" s="155" t="s">
        <v>134</v>
      </c>
      <c r="BL519" s="155" t="s">
        <v>134</v>
      </c>
      <c r="BM519" s="10"/>
      <c r="BN519" s="155" t="s">
        <v>134</v>
      </c>
      <c r="BP519" s="22" t="s">
        <v>326</v>
      </c>
      <c r="BQ519" s="150" t="s">
        <v>4</v>
      </c>
      <c r="BR519" s="150" t="s">
        <v>4</v>
      </c>
      <c r="BS519" s="150" t="s">
        <v>4</v>
      </c>
      <c r="BT519" s="150" t="s">
        <v>4</v>
      </c>
      <c r="BU519" s="150" t="s">
        <v>4</v>
      </c>
      <c r="BV519" s="150" t="s">
        <v>4</v>
      </c>
      <c r="BW519" s="150" t="s">
        <v>4</v>
      </c>
      <c r="BX519" s="10"/>
      <c r="BY519" s="150" t="s">
        <v>4</v>
      </c>
      <c r="CA519" s="22" t="s">
        <v>326</v>
      </c>
      <c r="CB519" s="177" t="s">
        <v>3</v>
      </c>
      <c r="CC519" s="177" t="s">
        <v>3</v>
      </c>
      <c r="CD519" s="177" t="s">
        <v>3</v>
      </c>
      <c r="CE519" s="177" t="s">
        <v>3</v>
      </c>
      <c r="CF519" s="177" t="s">
        <v>3</v>
      </c>
      <c r="CG519" s="177" t="s">
        <v>3</v>
      </c>
      <c r="CH519" s="177" t="s">
        <v>3</v>
      </c>
      <c r="CI519" s="10"/>
      <c r="CJ519" s="177" t="s">
        <v>3</v>
      </c>
      <c r="CM519" t="s">
        <v>0</v>
      </c>
    </row>
    <row r="520" spans="2:95" ht="15.75" thickBot="1" x14ac:dyDescent="0.3">
      <c r="B520" s="11" t="s">
        <v>0</v>
      </c>
      <c r="C520" s="143">
        <v>7</v>
      </c>
      <c r="D520" s="143">
        <v>16</v>
      </c>
      <c r="E520" s="143">
        <v>9</v>
      </c>
      <c r="F520" s="231">
        <v>19</v>
      </c>
      <c r="G520" s="143">
        <v>2</v>
      </c>
      <c r="H520" s="231">
        <v>13</v>
      </c>
      <c r="I520" s="143">
        <v>24</v>
      </c>
      <c r="J520" s="12">
        <v>-111</v>
      </c>
      <c r="K520" s="237">
        <v>26</v>
      </c>
      <c r="L520" t="s">
        <v>0</v>
      </c>
      <c r="M520" s="11" t="s">
        <v>0</v>
      </c>
      <c r="N520" s="231">
        <v>7</v>
      </c>
      <c r="O520" s="143">
        <v>5</v>
      </c>
      <c r="P520" s="143">
        <v>3</v>
      </c>
      <c r="Q520" s="231">
        <v>30</v>
      </c>
      <c r="R520" s="231">
        <v>5</v>
      </c>
      <c r="S520" s="231">
        <v>46</v>
      </c>
      <c r="T520" s="143">
        <v>19</v>
      </c>
      <c r="U520" s="12">
        <v>246</v>
      </c>
      <c r="V520" s="231">
        <v>61</v>
      </c>
      <c r="W520" t="s">
        <v>0</v>
      </c>
      <c r="X520" s="11" t="s">
        <v>0</v>
      </c>
      <c r="Y520" s="231">
        <v>16</v>
      </c>
      <c r="Z520" s="231">
        <v>5</v>
      </c>
      <c r="AA520" s="231">
        <v>3</v>
      </c>
      <c r="AB520" s="231">
        <v>41</v>
      </c>
      <c r="AC520" s="231">
        <v>15</v>
      </c>
      <c r="AD520" s="231">
        <v>62</v>
      </c>
      <c r="AE520" s="143">
        <v>11</v>
      </c>
      <c r="AF520" s="12">
        <v>-285</v>
      </c>
      <c r="AG520" s="231">
        <v>131</v>
      </c>
      <c r="AI520" s="11" t="s">
        <v>0</v>
      </c>
      <c r="AJ520" s="231">
        <v>9</v>
      </c>
      <c r="AK520" s="231">
        <v>3</v>
      </c>
      <c r="AL520" s="143">
        <v>3</v>
      </c>
      <c r="AM520" s="231">
        <v>32</v>
      </c>
      <c r="AN520" s="231">
        <v>3</v>
      </c>
      <c r="AO520" s="231">
        <v>18</v>
      </c>
      <c r="AP520" s="143">
        <v>6</v>
      </c>
      <c r="AQ520" s="12">
        <v>297</v>
      </c>
      <c r="AR520" s="231">
        <v>56</v>
      </c>
      <c r="AS520" t="s">
        <v>0</v>
      </c>
      <c r="AT520" s="11" t="s">
        <v>0</v>
      </c>
      <c r="AU520" s="143">
        <v>19</v>
      </c>
      <c r="AV520" s="143">
        <v>30</v>
      </c>
      <c r="AW520" s="143">
        <v>41</v>
      </c>
      <c r="AX520" s="143">
        <v>32</v>
      </c>
      <c r="AY520" s="143">
        <v>16</v>
      </c>
      <c r="AZ520" s="231">
        <v>1</v>
      </c>
      <c r="BA520" s="143">
        <v>29</v>
      </c>
      <c r="BB520" s="12">
        <v>-405</v>
      </c>
      <c r="BC520" s="143">
        <v>166</v>
      </c>
      <c r="BE520" s="11" t="s">
        <v>0</v>
      </c>
      <c r="BF520" s="231">
        <v>2</v>
      </c>
      <c r="BG520" s="143">
        <v>5</v>
      </c>
      <c r="BH520" s="143">
        <v>15</v>
      </c>
      <c r="BI520" s="143">
        <v>3</v>
      </c>
      <c r="BJ520" s="231">
        <v>16</v>
      </c>
      <c r="BK520" s="231">
        <v>25</v>
      </c>
      <c r="BL520" s="143">
        <v>14</v>
      </c>
      <c r="BM520" s="12">
        <v>110</v>
      </c>
      <c r="BN520" s="231">
        <v>6</v>
      </c>
      <c r="BO520" t="s">
        <v>0</v>
      </c>
      <c r="BP520" s="11" t="s">
        <v>0</v>
      </c>
      <c r="BQ520" s="143">
        <v>13</v>
      </c>
      <c r="BR520" s="143">
        <v>46</v>
      </c>
      <c r="BS520" s="143">
        <v>62</v>
      </c>
      <c r="BT520" s="143">
        <v>18</v>
      </c>
      <c r="BU520" s="143">
        <v>1</v>
      </c>
      <c r="BV520" s="143">
        <v>25</v>
      </c>
      <c r="BW520" s="143">
        <v>33</v>
      </c>
      <c r="BX520" s="12">
        <v>-91</v>
      </c>
      <c r="BY520" s="143">
        <v>198</v>
      </c>
      <c r="CA520" s="11" t="s">
        <v>0</v>
      </c>
      <c r="CB520" s="231">
        <v>24</v>
      </c>
      <c r="CC520" s="231">
        <v>19</v>
      </c>
      <c r="CD520" s="231">
        <v>11</v>
      </c>
      <c r="CE520" s="231">
        <v>6</v>
      </c>
      <c r="CF520" s="231">
        <v>14</v>
      </c>
      <c r="CG520" s="231">
        <v>33</v>
      </c>
      <c r="CH520" s="231">
        <v>29</v>
      </c>
      <c r="CI520" s="12">
        <v>239</v>
      </c>
      <c r="CJ520" s="231">
        <v>136</v>
      </c>
      <c r="CM520" t="s">
        <v>0</v>
      </c>
      <c r="CQ520" t="s">
        <v>0</v>
      </c>
    </row>
    <row r="521" spans="2:95" ht="15.75" thickBot="1" x14ac:dyDescent="0.3"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M521" s="11"/>
      <c r="N521" s="10"/>
      <c r="O521" s="10"/>
      <c r="P521" s="10"/>
      <c r="Q521" s="10"/>
      <c r="R521" s="10"/>
      <c r="S521" s="10"/>
      <c r="T521" s="10"/>
      <c r="U521" s="10"/>
      <c r="V521" s="9"/>
      <c r="X521" s="11"/>
      <c r="Y521" s="10"/>
      <c r="Z521" s="10"/>
      <c r="AA521" s="10"/>
      <c r="AB521" s="10"/>
      <c r="AC521" s="10"/>
      <c r="AD521" s="10"/>
      <c r="AE521" s="10"/>
      <c r="AF521" s="10"/>
      <c r="AG521" s="9"/>
      <c r="AI521" s="11"/>
      <c r="AJ521" s="10"/>
      <c r="AK521" s="10"/>
      <c r="AL521" s="10"/>
      <c r="AM521" s="10"/>
      <c r="AN521" s="10"/>
      <c r="AO521" s="10"/>
      <c r="AP521" s="10"/>
      <c r="AQ521" s="10"/>
      <c r="AR521" s="9"/>
      <c r="AT521" s="11"/>
      <c r="AU521" s="10"/>
      <c r="AV521" s="10"/>
      <c r="AW521" s="10"/>
      <c r="AX521" s="10"/>
      <c r="AY521" s="10"/>
      <c r="AZ521" s="10"/>
      <c r="BA521" s="10"/>
      <c r="BB521" s="10"/>
      <c r="BC521" s="9"/>
      <c r="BE521" s="11"/>
      <c r="BF521" s="10"/>
      <c r="BG521" s="10"/>
      <c r="BH521" s="10"/>
      <c r="BI521" s="10"/>
      <c r="BJ521" s="10"/>
      <c r="BK521" s="10"/>
      <c r="BL521" s="10"/>
      <c r="BM521" s="10"/>
      <c r="BN521" s="9"/>
      <c r="BP521" s="11"/>
      <c r="BQ521" s="10"/>
      <c r="BR521" s="10"/>
      <c r="BS521" s="10"/>
      <c r="BT521" s="10"/>
      <c r="BU521" s="10"/>
      <c r="BV521" s="10"/>
      <c r="BW521" s="10"/>
      <c r="BX521" s="10"/>
      <c r="BY521" s="9"/>
      <c r="CA521" s="11"/>
      <c r="CB521" s="10"/>
      <c r="CC521" s="10"/>
      <c r="CD521" s="10"/>
      <c r="CE521" s="10"/>
      <c r="CF521" s="10"/>
      <c r="CG521" s="10"/>
      <c r="CH521" s="10"/>
      <c r="CI521" s="10"/>
      <c r="CJ521" s="9"/>
    </row>
    <row r="522" spans="2:95" ht="15.75" thickBot="1" x14ac:dyDescent="0.3">
      <c r="B522" s="11"/>
      <c r="C522" s="27" t="s">
        <v>8</v>
      </c>
      <c r="D522" s="19" t="s">
        <v>7</v>
      </c>
      <c r="E522" s="18" t="s">
        <v>6</v>
      </c>
      <c r="F522" s="199" t="s">
        <v>31</v>
      </c>
      <c r="G522" s="17" t="s">
        <v>5</v>
      </c>
      <c r="H522" s="16" t="s">
        <v>4</v>
      </c>
      <c r="I522" s="14" t="s">
        <v>3</v>
      </c>
      <c r="J522" s="10"/>
      <c r="K522" s="248" t="s">
        <v>148</v>
      </c>
      <c r="M522" s="11"/>
      <c r="N522" s="21" t="s">
        <v>9</v>
      </c>
      <c r="O522" s="19" t="s">
        <v>7</v>
      </c>
      <c r="P522" s="18" t="s">
        <v>6</v>
      </c>
      <c r="Q522" s="199" t="s">
        <v>31</v>
      </c>
      <c r="R522" s="17" t="s">
        <v>5</v>
      </c>
      <c r="S522" s="16" t="s">
        <v>4</v>
      </c>
      <c r="T522" s="14" t="s">
        <v>3</v>
      </c>
      <c r="U522" s="10"/>
      <c r="V522" s="248" t="s">
        <v>145</v>
      </c>
      <c r="X522" s="11"/>
      <c r="Y522" s="21" t="s">
        <v>9</v>
      </c>
      <c r="Z522" s="27" t="s">
        <v>8</v>
      </c>
      <c r="AA522" s="18" t="s">
        <v>6</v>
      </c>
      <c r="AB522" s="199" t="s">
        <v>31</v>
      </c>
      <c r="AC522" s="17" t="s">
        <v>5</v>
      </c>
      <c r="AD522" s="16" t="s">
        <v>4</v>
      </c>
      <c r="AE522" s="14" t="s">
        <v>3</v>
      </c>
      <c r="AF522" s="10"/>
      <c r="AG522" s="248" t="s">
        <v>143</v>
      </c>
      <c r="AI522" s="11"/>
      <c r="AJ522" s="21" t="s">
        <v>9</v>
      </c>
      <c r="AK522" s="27" t="s">
        <v>8</v>
      </c>
      <c r="AL522" s="19" t="s">
        <v>7</v>
      </c>
      <c r="AM522" s="199" t="s">
        <v>31</v>
      </c>
      <c r="AN522" s="17" t="s">
        <v>5</v>
      </c>
      <c r="AO522" s="16" t="s">
        <v>4</v>
      </c>
      <c r="AP522" s="14" t="s">
        <v>3</v>
      </c>
      <c r="AQ522" s="10"/>
      <c r="AR522" s="248" t="s">
        <v>142</v>
      </c>
      <c r="AT522" s="11"/>
      <c r="AU522" s="21" t="s">
        <v>9</v>
      </c>
      <c r="AV522" s="27" t="s">
        <v>8</v>
      </c>
      <c r="AW522" s="19" t="s">
        <v>7</v>
      </c>
      <c r="AX522" s="18" t="s">
        <v>6</v>
      </c>
      <c r="AY522" s="17" t="s">
        <v>5</v>
      </c>
      <c r="AZ522" s="16" t="s">
        <v>4</v>
      </c>
      <c r="BA522" s="14" t="s">
        <v>3</v>
      </c>
      <c r="BB522" s="10"/>
      <c r="BC522" s="248" t="s">
        <v>142</v>
      </c>
      <c r="BE522" s="11"/>
      <c r="BF522" s="21" t="s">
        <v>9</v>
      </c>
      <c r="BG522" s="27" t="s">
        <v>8</v>
      </c>
      <c r="BH522" s="19" t="s">
        <v>7</v>
      </c>
      <c r="BI522" s="18" t="s">
        <v>6</v>
      </c>
      <c r="BJ522" s="199" t="s">
        <v>31</v>
      </c>
      <c r="BK522" s="16" t="s">
        <v>4</v>
      </c>
      <c r="BL522" s="14" t="s">
        <v>3</v>
      </c>
      <c r="BM522" s="10"/>
      <c r="BN522" s="248" t="s">
        <v>145</v>
      </c>
      <c r="BP522" s="11"/>
      <c r="BQ522" s="21" t="s">
        <v>9</v>
      </c>
      <c r="BR522" s="27" t="s">
        <v>8</v>
      </c>
      <c r="BS522" s="19" t="s">
        <v>7</v>
      </c>
      <c r="BT522" s="18" t="s">
        <v>6</v>
      </c>
      <c r="BU522" s="199" t="s">
        <v>31</v>
      </c>
      <c r="BV522" s="17" t="s">
        <v>5</v>
      </c>
      <c r="BW522" s="14" t="s">
        <v>3</v>
      </c>
      <c r="BX522" s="10"/>
      <c r="BY522" s="248" t="s">
        <v>151</v>
      </c>
      <c r="CA522" s="11"/>
      <c r="CB522" s="21" t="s">
        <v>9</v>
      </c>
      <c r="CC522" s="27" t="s">
        <v>8</v>
      </c>
      <c r="CD522" s="19" t="s">
        <v>7</v>
      </c>
      <c r="CE522" s="18" t="s">
        <v>6</v>
      </c>
      <c r="CF522" s="17" t="s">
        <v>5</v>
      </c>
      <c r="CG522" s="16" t="s">
        <v>4</v>
      </c>
      <c r="CH522" s="199" t="s">
        <v>31</v>
      </c>
      <c r="CI522" s="10"/>
      <c r="CJ522" s="248" t="s">
        <v>151</v>
      </c>
      <c r="CM522" t="s">
        <v>0</v>
      </c>
      <c r="CO522" t="s">
        <v>0</v>
      </c>
    </row>
    <row r="523" spans="2:95" ht="15.75" thickBot="1" x14ac:dyDescent="0.3">
      <c r="B523" s="22" t="s">
        <v>327</v>
      </c>
      <c r="C523" s="146" t="s">
        <v>9</v>
      </c>
      <c r="D523" s="146" t="s">
        <v>9</v>
      </c>
      <c r="E523" s="146" t="s">
        <v>9</v>
      </c>
      <c r="F523" s="146" t="s">
        <v>9</v>
      </c>
      <c r="G523" s="146" t="s">
        <v>9</v>
      </c>
      <c r="H523" s="146" t="s">
        <v>9</v>
      </c>
      <c r="I523" s="146" t="s">
        <v>9</v>
      </c>
      <c r="J523" s="10"/>
      <c r="K523" s="234" t="s">
        <v>9</v>
      </c>
      <c r="M523" s="22" t="s">
        <v>327</v>
      </c>
      <c r="N523" s="145" t="s">
        <v>8</v>
      </c>
      <c r="O523" s="145" t="s">
        <v>8</v>
      </c>
      <c r="P523" s="145" t="s">
        <v>8</v>
      </c>
      <c r="Q523" s="145" t="s">
        <v>8</v>
      </c>
      <c r="R523" s="145" t="s">
        <v>8</v>
      </c>
      <c r="S523" s="145" t="s">
        <v>8</v>
      </c>
      <c r="T523" s="145" t="s">
        <v>8</v>
      </c>
      <c r="U523" s="10"/>
      <c r="V523" s="145" t="s">
        <v>8</v>
      </c>
      <c r="X523" s="22" t="s">
        <v>327</v>
      </c>
      <c r="Y523" s="149" t="s">
        <v>7</v>
      </c>
      <c r="Z523" s="149" t="s">
        <v>7</v>
      </c>
      <c r="AA523" s="149" t="s">
        <v>7</v>
      </c>
      <c r="AB523" s="149" t="s">
        <v>7</v>
      </c>
      <c r="AC523" s="149" t="s">
        <v>7</v>
      </c>
      <c r="AD523" s="149" t="s">
        <v>7</v>
      </c>
      <c r="AE523" s="144" t="s">
        <v>7</v>
      </c>
      <c r="AF523" s="10"/>
      <c r="AG523" s="144" t="s">
        <v>7</v>
      </c>
      <c r="AI523" s="22" t="s">
        <v>327</v>
      </c>
      <c r="AJ523" s="195" t="s">
        <v>6</v>
      </c>
      <c r="AK523" s="195" t="s">
        <v>6</v>
      </c>
      <c r="AL523" s="195" t="s">
        <v>6</v>
      </c>
      <c r="AM523" s="195" t="s">
        <v>6</v>
      </c>
      <c r="AN523" s="195" t="s">
        <v>6</v>
      </c>
      <c r="AO523" s="195" t="s">
        <v>6</v>
      </c>
      <c r="AP523" s="195" t="s">
        <v>6</v>
      </c>
      <c r="AQ523" s="10"/>
      <c r="AR523" s="195" t="s">
        <v>6</v>
      </c>
      <c r="AT523" s="22" t="s">
        <v>327</v>
      </c>
      <c r="AU523" s="197" t="s">
        <v>31</v>
      </c>
      <c r="AV523" s="197" t="s">
        <v>31</v>
      </c>
      <c r="AW523" s="197" t="s">
        <v>31</v>
      </c>
      <c r="AX523" s="197" t="s">
        <v>31</v>
      </c>
      <c r="AY523" s="197" t="s">
        <v>31</v>
      </c>
      <c r="AZ523" s="197" t="s">
        <v>31</v>
      </c>
      <c r="BA523" s="197" t="s">
        <v>31</v>
      </c>
      <c r="BB523" s="10"/>
      <c r="BC523" s="197" t="s">
        <v>31</v>
      </c>
      <c r="BE523" s="22" t="s">
        <v>327</v>
      </c>
      <c r="BF523" s="155" t="s">
        <v>134</v>
      </c>
      <c r="BG523" s="155" t="s">
        <v>134</v>
      </c>
      <c r="BH523" s="155" t="s">
        <v>134</v>
      </c>
      <c r="BI523" s="155" t="s">
        <v>134</v>
      </c>
      <c r="BJ523" s="155" t="s">
        <v>134</v>
      </c>
      <c r="BK523" s="155" t="s">
        <v>134</v>
      </c>
      <c r="BL523" s="155" t="s">
        <v>134</v>
      </c>
      <c r="BM523" s="10"/>
      <c r="BN523" s="155" t="s">
        <v>134</v>
      </c>
      <c r="BP523" s="22" t="s">
        <v>327</v>
      </c>
      <c r="BQ523" s="150" t="s">
        <v>4</v>
      </c>
      <c r="BR523" s="150" t="s">
        <v>4</v>
      </c>
      <c r="BS523" s="150" t="s">
        <v>4</v>
      </c>
      <c r="BT523" s="150" t="s">
        <v>4</v>
      </c>
      <c r="BU523" s="150" t="s">
        <v>4</v>
      </c>
      <c r="BV523" s="150" t="s">
        <v>4</v>
      </c>
      <c r="BW523" s="150" t="s">
        <v>4</v>
      </c>
      <c r="BX523" s="10"/>
      <c r="BY523" s="150" t="s">
        <v>4</v>
      </c>
      <c r="CA523" s="22" t="s">
        <v>327</v>
      </c>
      <c r="CB523" s="177" t="s">
        <v>3</v>
      </c>
      <c r="CC523" s="177" t="s">
        <v>3</v>
      </c>
      <c r="CD523" s="177" t="s">
        <v>3</v>
      </c>
      <c r="CE523" s="177" t="s">
        <v>3</v>
      </c>
      <c r="CF523" s="177" t="s">
        <v>3</v>
      </c>
      <c r="CG523" s="177" t="s">
        <v>3</v>
      </c>
      <c r="CH523" s="177" t="s">
        <v>3</v>
      </c>
      <c r="CI523" s="10"/>
      <c r="CJ523" s="177" t="s">
        <v>3</v>
      </c>
      <c r="CM523" t="s">
        <v>0</v>
      </c>
    </row>
    <row r="524" spans="2:95" ht="15.75" thickBot="1" x14ac:dyDescent="0.3">
      <c r="B524" s="11" t="s">
        <v>0</v>
      </c>
      <c r="C524" s="143">
        <v>11</v>
      </c>
      <c r="D524" s="143">
        <v>14</v>
      </c>
      <c r="E524" s="143">
        <v>12</v>
      </c>
      <c r="F524" s="231">
        <v>24</v>
      </c>
      <c r="G524" s="143">
        <v>0</v>
      </c>
      <c r="H524" s="231">
        <v>17</v>
      </c>
      <c r="I524" s="143">
        <v>29</v>
      </c>
      <c r="J524" s="12">
        <v>-59</v>
      </c>
      <c r="K524" s="237">
        <v>25</v>
      </c>
      <c r="L524" t="s">
        <v>0</v>
      </c>
      <c r="M524" s="11" t="s">
        <v>0</v>
      </c>
      <c r="N524" s="231">
        <v>11</v>
      </c>
      <c r="O524" s="143">
        <v>1</v>
      </c>
      <c r="P524" s="143">
        <v>4</v>
      </c>
      <c r="Q524" s="231">
        <v>39</v>
      </c>
      <c r="R524" s="231">
        <v>15</v>
      </c>
      <c r="S524" s="231">
        <v>63</v>
      </c>
      <c r="T524" s="143">
        <v>20</v>
      </c>
      <c r="U524" s="12">
        <v>273</v>
      </c>
      <c r="V524" s="231">
        <v>103</v>
      </c>
      <c r="W524" t="s">
        <v>0</v>
      </c>
      <c r="X524" s="11" t="s">
        <v>0</v>
      </c>
      <c r="Y524" s="231">
        <v>14</v>
      </c>
      <c r="Z524" s="231">
        <v>1</v>
      </c>
      <c r="AA524" s="143">
        <v>3</v>
      </c>
      <c r="AB524" s="231">
        <v>46</v>
      </c>
      <c r="AC524" s="231">
        <v>19</v>
      </c>
      <c r="AD524" s="231">
        <v>72</v>
      </c>
      <c r="AE524" s="143">
        <v>20</v>
      </c>
      <c r="AF524" s="12">
        <v>326</v>
      </c>
      <c r="AG524" s="231">
        <v>129</v>
      </c>
      <c r="AI524" s="11" t="s">
        <v>0</v>
      </c>
      <c r="AJ524" s="231">
        <v>12</v>
      </c>
      <c r="AK524" s="231">
        <v>4</v>
      </c>
      <c r="AL524" s="231">
        <v>3</v>
      </c>
      <c r="AM524" s="231">
        <v>41</v>
      </c>
      <c r="AN524" s="231">
        <v>8</v>
      </c>
      <c r="AO524" s="231">
        <v>24</v>
      </c>
      <c r="AP524" s="143">
        <v>6</v>
      </c>
      <c r="AQ524" s="12">
        <v>136</v>
      </c>
      <c r="AR524" s="231">
        <v>86</v>
      </c>
      <c r="AS524" t="s">
        <v>0</v>
      </c>
      <c r="AT524" s="11" t="s">
        <v>0</v>
      </c>
      <c r="AU524" s="143">
        <v>24</v>
      </c>
      <c r="AV524" s="143">
        <v>39</v>
      </c>
      <c r="AW524" s="143">
        <v>46</v>
      </c>
      <c r="AX524" s="143">
        <v>41</v>
      </c>
      <c r="AY524" s="143">
        <v>17</v>
      </c>
      <c r="AZ524" s="231">
        <v>3</v>
      </c>
      <c r="BA524" s="143">
        <v>36</v>
      </c>
      <c r="BB524" s="12">
        <v>-92</v>
      </c>
      <c r="BC524" s="143">
        <v>200</v>
      </c>
      <c r="BE524" s="11" t="s">
        <v>0</v>
      </c>
      <c r="BF524" s="231">
        <v>0</v>
      </c>
      <c r="BG524" s="143">
        <v>15</v>
      </c>
      <c r="BH524" s="143">
        <v>19</v>
      </c>
      <c r="BI524" s="143">
        <v>8</v>
      </c>
      <c r="BJ524" s="231">
        <v>17</v>
      </c>
      <c r="BK524" s="231">
        <v>28</v>
      </c>
      <c r="BL524" s="143">
        <v>21</v>
      </c>
      <c r="BM524" s="12">
        <v>-214</v>
      </c>
      <c r="BN524" s="143">
        <v>18</v>
      </c>
      <c r="BO524" t="s">
        <v>0</v>
      </c>
      <c r="BP524" s="11" t="s">
        <v>0</v>
      </c>
      <c r="BQ524" s="143">
        <v>17</v>
      </c>
      <c r="BR524" s="143">
        <v>63</v>
      </c>
      <c r="BS524" s="143">
        <v>72</v>
      </c>
      <c r="BT524" s="143">
        <v>24</v>
      </c>
      <c r="BU524" s="143">
        <v>3</v>
      </c>
      <c r="BV524" s="143">
        <v>28</v>
      </c>
      <c r="BW524" s="143">
        <v>42</v>
      </c>
      <c r="BX524" s="12">
        <v>-470</v>
      </c>
      <c r="BY524" s="143">
        <v>249</v>
      </c>
      <c r="CA524" s="11" t="s">
        <v>0</v>
      </c>
      <c r="CB524" s="231">
        <v>29</v>
      </c>
      <c r="CC524" s="231">
        <v>20</v>
      </c>
      <c r="CD524" s="231">
        <v>20</v>
      </c>
      <c r="CE524" s="231">
        <v>6</v>
      </c>
      <c r="CF524" s="231">
        <v>21</v>
      </c>
      <c r="CG524" s="231">
        <v>42</v>
      </c>
      <c r="CH524" s="231">
        <v>36</v>
      </c>
      <c r="CI524" s="12">
        <v>100</v>
      </c>
      <c r="CJ524" s="231">
        <v>174</v>
      </c>
    </row>
    <row r="525" spans="2:95" ht="15.75" thickBot="1" x14ac:dyDescent="0.3"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M525" s="11"/>
      <c r="N525" s="10"/>
      <c r="O525" s="10"/>
      <c r="P525" s="10"/>
      <c r="Q525" s="10"/>
      <c r="R525" s="10"/>
      <c r="S525" s="10"/>
      <c r="T525" s="10"/>
      <c r="U525" s="10"/>
      <c r="V525" s="9"/>
      <c r="X525" s="11"/>
      <c r="Y525" s="10"/>
      <c r="Z525" s="10"/>
      <c r="AA525" s="10"/>
      <c r="AB525" s="10"/>
      <c r="AC525" s="10"/>
      <c r="AD525" s="10"/>
      <c r="AE525" s="10"/>
      <c r="AF525" s="10"/>
      <c r="AG525" s="9"/>
      <c r="AI525" s="11"/>
      <c r="AJ525" s="10"/>
      <c r="AK525" s="10"/>
      <c r="AL525" s="10"/>
      <c r="AM525" s="10"/>
      <c r="AN525" s="10"/>
      <c r="AO525" s="10"/>
      <c r="AP525" s="10"/>
      <c r="AQ525" s="10"/>
      <c r="AR525" s="9"/>
      <c r="AT525" s="11"/>
      <c r="AU525" s="10"/>
      <c r="AV525" s="10"/>
      <c r="AW525" s="10"/>
      <c r="AX525" s="10"/>
      <c r="AY525" s="10"/>
      <c r="AZ525" s="10"/>
      <c r="BA525" s="10"/>
      <c r="BB525" s="10"/>
      <c r="BC525" s="9"/>
      <c r="BE525" s="11"/>
      <c r="BF525" s="10"/>
      <c r="BG525" s="10"/>
      <c r="BH525" s="10"/>
      <c r="BI525" s="10"/>
      <c r="BJ525" s="10"/>
      <c r="BK525" s="10"/>
      <c r="BL525" s="10"/>
      <c r="BM525" s="10"/>
      <c r="BN525" s="9"/>
      <c r="BP525" s="11"/>
      <c r="BQ525" s="10"/>
      <c r="BR525" s="10"/>
      <c r="BS525" s="10"/>
      <c r="BT525" s="10"/>
      <c r="BU525" s="10"/>
      <c r="BV525" s="10"/>
      <c r="BW525" s="10"/>
      <c r="BX525" s="10"/>
      <c r="BY525" s="9"/>
      <c r="CA525" s="11"/>
      <c r="CB525" s="10"/>
      <c r="CC525" s="10"/>
      <c r="CD525" s="10"/>
      <c r="CE525" s="10"/>
      <c r="CF525" s="10"/>
      <c r="CG525" s="10"/>
      <c r="CH525" s="10"/>
      <c r="CI525" s="10"/>
      <c r="CJ525" s="9"/>
      <c r="CM525" t="s">
        <v>0</v>
      </c>
    </row>
    <row r="526" spans="2:95" ht="15.75" thickBot="1" x14ac:dyDescent="0.3">
      <c r="B526" s="11"/>
      <c r="C526" s="27" t="s">
        <v>8</v>
      </c>
      <c r="D526" s="19" t="s">
        <v>7</v>
      </c>
      <c r="E526" s="18" t="s">
        <v>6</v>
      </c>
      <c r="F526" s="199" t="s">
        <v>31</v>
      </c>
      <c r="G526" s="17" t="s">
        <v>5</v>
      </c>
      <c r="H526" s="16" t="s">
        <v>4</v>
      </c>
      <c r="I526" s="14" t="s">
        <v>3</v>
      </c>
      <c r="J526" s="10"/>
      <c r="K526" s="248" t="s">
        <v>148</v>
      </c>
      <c r="M526" s="11"/>
      <c r="N526" s="21" t="s">
        <v>9</v>
      </c>
      <c r="O526" s="19" t="s">
        <v>7</v>
      </c>
      <c r="P526" s="18" t="s">
        <v>6</v>
      </c>
      <c r="Q526" s="199" t="s">
        <v>31</v>
      </c>
      <c r="R526" s="17" t="s">
        <v>5</v>
      </c>
      <c r="S526" s="16" t="s">
        <v>4</v>
      </c>
      <c r="T526" s="14" t="s">
        <v>3</v>
      </c>
      <c r="U526" s="10"/>
      <c r="V526" s="248" t="s">
        <v>148</v>
      </c>
      <c r="X526" s="11"/>
      <c r="Y526" s="21" t="s">
        <v>9</v>
      </c>
      <c r="Z526" s="27" t="s">
        <v>8</v>
      </c>
      <c r="AA526" s="18" t="s">
        <v>6</v>
      </c>
      <c r="AB526" s="199" t="s">
        <v>31</v>
      </c>
      <c r="AC526" s="17" t="s">
        <v>5</v>
      </c>
      <c r="AD526" s="16" t="s">
        <v>4</v>
      </c>
      <c r="AE526" s="14" t="s">
        <v>3</v>
      </c>
      <c r="AF526" s="10"/>
      <c r="AG526" s="248" t="s">
        <v>145</v>
      </c>
      <c r="AI526" s="11"/>
      <c r="AJ526" s="21" t="s">
        <v>9</v>
      </c>
      <c r="AK526" s="27" t="s">
        <v>8</v>
      </c>
      <c r="AL526" s="19" t="s">
        <v>7</v>
      </c>
      <c r="AM526" s="199" t="s">
        <v>31</v>
      </c>
      <c r="AN526" s="17" t="s">
        <v>5</v>
      </c>
      <c r="AO526" s="16" t="s">
        <v>4</v>
      </c>
      <c r="AP526" s="14" t="s">
        <v>3</v>
      </c>
      <c r="AQ526" s="10"/>
      <c r="AR526" s="248" t="s">
        <v>142</v>
      </c>
      <c r="AT526" s="11"/>
      <c r="AU526" s="21" t="s">
        <v>9</v>
      </c>
      <c r="AV526" s="27" t="s">
        <v>8</v>
      </c>
      <c r="AW526" s="19" t="s">
        <v>7</v>
      </c>
      <c r="AX526" s="18" t="s">
        <v>6</v>
      </c>
      <c r="AY526" s="17" t="s">
        <v>5</v>
      </c>
      <c r="AZ526" s="16" t="s">
        <v>4</v>
      </c>
      <c r="BA526" s="14" t="s">
        <v>3</v>
      </c>
      <c r="BB526" s="10"/>
      <c r="BC526" s="248" t="s">
        <v>142</v>
      </c>
      <c r="BE526" s="11"/>
      <c r="BF526" s="21" t="s">
        <v>9</v>
      </c>
      <c r="BG526" s="27" t="s">
        <v>8</v>
      </c>
      <c r="BH526" s="19" t="s">
        <v>7</v>
      </c>
      <c r="BI526" s="18" t="s">
        <v>6</v>
      </c>
      <c r="BJ526" s="199" t="s">
        <v>31</v>
      </c>
      <c r="BK526" s="16" t="s">
        <v>4</v>
      </c>
      <c r="BL526" s="14" t="s">
        <v>3</v>
      </c>
      <c r="BM526" s="10"/>
      <c r="BN526" s="248" t="s">
        <v>145</v>
      </c>
      <c r="BP526" s="11"/>
      <c r="BQ526" s="21" t="s">
        <v>9</v>
      </c>
      <c r="BR526" s="27" t="s">
        <v>8</v>
      </c>
      <c r="BS526" s="19" t="s">
        <v>7</v>
      </c>
      <c r="BT526" s="18" t="s">
        <v>6</v>
      </c>
      <c r="BU526" s="199" t="s">
        <v>31</v>
      </c>
      <c r="BV526" s="17" t="s">
        <v>5</v>
      </c>
      <c r="BW526" s="14" t="s">
        <v>3</v>
      </c>
      <c r="BX526" s="10"/>
      <c r="BY526" s="248" t="s">
        <v>151</v>
      </c>
      <c r="CA526" s="11"/>
      <c r="CB526" s="21" t="s">
        <v>9</v>
      </c>
      <c r="CC526" s="27" t="s">
        <v>8</v>
      </c>
      <c r="CD526" s="19" t="s">
        <v>7</v>
      </c>
      <c r="CE526" s="18" t="s">
        <v>6</v>
      </c>
      <c r="CF526" s="17" t="s">
        <v>5</v>
      </c>
      <c r="CG526" s="16" t="s">
        <v>4</v>
      </c>
      <c r="CH526" s="199" t="s">
        <v>31</v>
      </c>
      <c r="CI526" s="10"/>
      <c r="CJ526" s="248" t="s">
        <v>151</v>
      </c>
      <c r="CM526" t="s">
        <v>0</v>
      </c>
    </row>
    <row r="527" spans="2:95" ht="15.75" thickBot="1" x14ac:dyDescent="0.3">
      <c r="B527" s="22" t="s">
        <v>328</v>
      </c>
      <c r="C527" s="146" t="s">
        <v>9</v>
      </c>
      <c r="D527" s="146" t="s">
        <v>9</v>
      </c>
      <c r="E527" s="146" t="s">
        <v>9</v>
      </c>
      <c r="F527" s="146" t="s">
        <v>9</v>
      </c>
      <c r="G527" s="146" t="s">
        <v>9</v>
      </c>
      <c r="H527" s="146" t="s">
        <v>9</v>
      </c>
      <c r="I527" s="146" t="s">
        <v>9</v>
      </c>
      <c r="J527" s="10"/>
      <c r="K527" s="234" t="s">
        <v>9</v>
      </c>
      <c r="M527" s="22" t="s">
        <v>328</v>
      </c>
      <c r="N527" s="145" t="s">
        <v>8</v>
      </c>
      <c r="O527" s="145" t="s">
        <v>8</v>
      </c>
      <c r="P527" s="145" t="s">
        <v>8</v>
      </c>
      <c r="Q527" s="145" t="s">
        <v>8</v>
      </c>
      <c r="R527" s="145" t="s">
        <v>8</v>
      </c>
      <c r="S527" s="145" t="s">
        <v>8</v>
      </c>
      <c r="T527" s="145" t="s">
        <v>8</v>
      </c>
      <c r="U527" s="10"/>
      <c r="V527" s="145" t="s">
        <v>8</v>
      </c>
      <c r="X527" s="22" t="s">
        <v>328</v>
      </c>
      <c r="Y527" s="149" t="s">
        <v>7</v>
      </c>
      <c r="Z527" s="149" t="s">
        <v>7</v>
      </c>
      <c r="AA527" s="149" t="s">
        <v>7</v>
      </c>
      <c r="AB527" s="149" t="s">
        <v>7</v>
      </c>
      <c r="AC527" s="149" t="s">
        <v>7</v>
      </c>
      <c r="AD527" s="149" t="s">
        <v>7</v>
      </c>
      <c r="AE527" s="144" t="s">
        <v>7</v>
      </c>
      <c r="AF527" s="10"/>
      <c r="AG527" s="144" t="s">
        <v>7</v>
      </c>
      <c r="AI527" s="22" t="s">
        <v>328</v>
      </c>
      <c r="AJ527" s="195" t="s">
        <v>6</v>
      </c>
      <c r="AK527" s="195" t="s">
        <v>6</v>
      </c>
      <c r="AL527" s="195" t="s">
        <v>6</v>
      </c>
      <c r="AM527" s="195" t="s">
        <v>6</v>
      </c>
      <c r="AN527" s="195" t="s">
        <v>6</v>
      </c>
      <c r="AO527" s="195" t="s">
        <v>6</v>
      </c>
      <c r="AP527" s="195" t="s">
        <v>6</v>
      </c>
      <c r="AQ527" s="10"/>
      <c r="AR527" s="195" t="s">
        <v>6</v>
      </c>
      <c r="AT527" s="22" t="s">
        <v>328</v>
      </c>
      <c r="AU527" s="197" t="s">
        <v>31</v>
      </c>
      <c r="AV527" s="197" t="s">
        <v>31</v>
      </c>
      <c r="AW527" s="197" t="s">
        <v>31</v>
      </c>
      <c r="AX527" s="197" t="s">
        <v>31</v>
      </c>
      <c r="AY527" s="197" t="s">
        <v>31</v>
      </c>
      <c r="AZ527" s="197" t="s">
        <v>31</v>
      </c>
      <c r="BA527" s="197" t="s">
        <v>31</v>
      </c>
      <c r="BB527" s="10"/>
      <c r="BC527" s="197" t="s">
        <v>31</v>
      </c>
      <c r="BE527" s="22" t="s">
        <v>328</v>
      </c>
      <c r="BF527" s="155" t="s">
        <v>134</v>
      </c>
      <c r="BG527" s="155" t="s">
        <v>134</v>
      </c>
      <c r="BH527" s="155" t="s">
        <v>134</v>
      </c>
      <c r="BI527" s="155" t="s">
        <v>134</v>
      </c>
      <c r="BJ527" s="155" t="s">
        <v>134</v>
      </c>
      <c r="BK527" s="155" t="s">
        <v>134</v>
      </c>
      <c r="BL527" s="155" t="s">
        <v>134</v>
      </c>
      <c r="BM527" s="10"/>
      <c r="BN527" s="155" t="s">
        <v>134</v>
      </c>
      <c r="BP527" s="22" t="s">
        <v>328</v>
      </c>
      <c r="BQ527" s="150" t="s">
        <v>4</v>
      </c>
      <c r="BR527" s="150" t="s">
        <v>4</v>
      </c>
      <c r="BS527" s="150" t="s">
        <v>4</v>
      </c>
      <c r="BT527" s="150" t="s">
        <v>4</v>
      </c>
      <c r="BU527" s="150" t="s">
        <v>4</v>
      </c>
      <c r="BV527" s="150" t="s">
        <v>4</v>
      </c>
      <c r="BW527" s="150" t="s">
        <v>4</v>
      </c>
      <c r="BX527" s="10"/>
      <c r="BY527" s="150" t="s">
        <v>4</v>
      </c>
      <c r="CA527" s="22" t="s">
        <v>328</v>
      </c>
      <c r="CB527" s="177" t="s">
        <v>3</v>
      </c>
      <c r="CC527" s="177" t="s">
        <v>3</v>
      </c>
      <c r="CD527" s="177" t="s">
        <v>3</v>
      </c>
      <c r="CE527" s="177" t="s">
        <v>3</v>
      </c>
      <c r="CF527" s="177" t="s">
        <v>3</v>
      </c>
      <c r="CG527" s="177" t="s">
        <v>3</v>
      </c>
      <c r="CH527" s="177" t="s">
        <v>3</v>
      </c>
      <c r="CI527" s="10"/>
      <c r="CJ527" s="177" t="s">
        <v>3</v>
      </c>
      <c r="CM527" t="s">
        <v>0</v>
      </c>
    </row>
    <row r="528" spans="2:95" ht="15.75" thickBot="1" x14ac:dyDescent="0.3">
      <c r="B528" s="8" t="s">
        <v>0</v>
      </c>
      <c r="C528" s="143">
        <v>15</v>
      </c>
      <c r="D528" s="143">
        <v>15</v>
      </c>
      <c r="E528" s="143">
        <v>14</v>
      </c>
      <c r="F528" s="231">
        <v>19</v>
      </c>
      <c r="G528" s="143">
        <v>2</v>
      </c>
      <c r="H528" s="231">
        <v>19</v>
      </c>
      <c r="I528" s="143">
        <v>26</v>
      </c>
      <c r="J528" s="12">
        <v>-56</v>
      </c>
      <c r="K528" s="237">
        <v>34</v>
      </c>
      <c r="L528" t="s">
        <v>0</v>
      </c>
      <c r="M528" s="11" t="s">
        <v>0</v>
      </c>
      <c r="N528" s="231">
        <v>15</v>
      </c>
      <c r="O528" s="231">
        <v>2</v>
      </c>
      <c r="P528" s="143">
        <v>2</v>
      </c>
      <c r="Q528" s="231">
        <v>40</v>
      </c>
      <c r="R528" s="231">
        <v>17</v>
      </c>
      <c r="S528" s="231">
        <v>75</v>
      </c>
      <c r="T528" s="143">
        <v>8</v>
      </c>
      <c r="U528" s="12">
        <v>178</v>
      </c>
      <c r="V528" s="231">
        <v>139</v>
      </c>
      <c r="W528" t="s">
        <v>0</v>
      </c>
      <c r="X528" s="11" t="s">
        <v>0</v>
      </c>
      <c r="Y528" s="231">
        <v>15</v>
      </c>
      <c r="Z528" s="143">
        <v>2</v>
      </c>
      <c r="AA528" s="143">
        <v>5</v>
      </c>
      <c r="AB528" s="231">
        <v>42</v>
      </c>
      <c r="AC528" s="231">
        <v>15</v>
      </c>
      <c r="AD528" s="231">
        <v>79</v>
      </c>
      <c r="AE528" s="143">
        <v>14</v>
      </c>
      <c r="AF528" s="12">
        <v>83</v>
      </c>
      <c r="AG528" s="231">
        <v>130</v>
      </c>
      <c r="AI528" s="11" t="s">
        <v>0</v>
      </c>
      <c r="AJ528" s="231">
        <v>14</v>
      </c>
      <c r="AK528" s="231">
        <v>2</v>
      </c>
      <c r="AL528" s="231">
        <v>5</v>
      </c>
      <c r="AM528" s="231">
        <v>39</v>
      </c>
      <c r="AN528" s="231">
        <v>8</v>
      </c>
      <c r="AO528" s="231">
        <v>27</v>
      </c>
      <c r="AP528" s="143">
        <v>2</v>
      </c>
      <c r="AQ528" s="12">
        <v>-29</v>
      </c>
      <c r="AR528" s="231">
        <v>93</v>
      </c>
      <c r="AS528" t="s">
        <v>0</v>
      </c>
      <c r="AT528" s="11" t="s">
        <v>0</v>
      </c>
      <c r="AU528" s="143">
        <v>19</v>
      </c>
      <c r="AV528" s="143">
        <v>40</v>
      </c>
      <c r="AW528" s="143">
        <v>42</v>
      </c>
      <c r="AX528" s="143">
        <v>39</v>
      </c>
      <c r="AY528" s="143">
        <v>17</v>
      </c>
      <c r="AZ528" s="231">
        <v>7</v>
      </c>
      <c r="BA528" s="143">
        <v>29</v>
      </c>
      <c r="BB528" s="12">
        <v>176</v>
      </c>
      <c r="BC528" s="143">
        <v>179</v>
      </c>
      <c r="BE528" s="11" t="s">
        <v>0</v>
      </c>
      <c r="BF528" s="231">
        <v>2</v>
      </c>
      <c r="BG528" s="143">
        <v>17</v>
      </c>
      <c r="BH528" s="143">
        <v>15</v>
      </c>
      <c r="BI528" s="143">
        <v>8</v>
      </c>
      <c r="BJ528" s="231">
        <v>17</v>
      </c>
      <c r="BK528" s="231">
        <v>35</v>
      </c>
      <c r="BL528" s="143">
        <v>15</v>
      </c>
      <c r="BM528" s="12">
        <v>188</v>
      </c>
      <c r="BN528" s="143">
        <v>1</v>
      </c>
      <c r="BO528" t="s">
        <v>0</v>
      </c>
      <c r="BP528" s="11" t="s">
        <v>0</v>
      </c>
      <c r="BQ528" s="143">
        <v>19</v>
      </c>
      <c r="BR528" s="143">
        <v>75</v>
      </c>
      <c r="BS528" s="143">
        <v>79</v>
      </c>
      <c r="BT528" s="143">
        <v>27</v>
      </c>
      <c r="BU528" s="143">
        <v>7</v>
      </c>
      <c r="BV528" s="143">
        <v>35</v>
      </c>
      <c r="BW528" s="143">
        <v>41</v>
      </c>
      <c r="BX528" s="12">
        <v>-163</v>
      </c>
      <c r="BY528" s="143">
        <v>283</v>
      </c>
      <c r="CA528" s="11" t="s">
        <v>0</v>
      </c>
      <c r="CB528" s="231">
        <v>26</v>
      </c>
      <c r="CC528" s="231">
        <v>8</v>
      </c>
      <c r="CD528" s="231">
        <v>14</v>
      </c>
      <c r="CE528" s="231">
        <v>2</v>
      </c>
      <c r="CF528" s="231">
        <v>15</v>
      </c>
      <c r="CG528" s="231">
        <v>41</v>
      </c>
      <c r="CH528" s="231">
        <v>20</v>
      </c>
      <c r="CI528" s="12">
        <v>-377</v>
      </c>
      <c r="CJ528" s="231">
        <v>126</v>
      </c>
      <c r="CM528" t="s">
        <v>0</v>
      </c>
      <c r="CN528" t="s">
        <v>0</v>
      </c>
      <c r="CP528" t="s">
        <v>0</v>
      </c>
    </row>
    <row r="529" spans="1:94" ht="15.75" thickBot="1" x14ac:dyDescent="0.3">
      <c r="CM529" t="s">
        <v>0</v>
      </c>
    </row>
    <row r="530" spans="1:94" ht="15.75" thickBot="1" x14ac:dyDescent="0.3">
      <c r="A530" t="s">
        <v>0</v>
      </c>
      <c r="C530" t="s">
        <v>0</v>
      </c>
      <c r="D530" t="s">
        <v>0</v>
      </c>
      <c r="E530" t="s">
        <v>0</v>
      </c>
      <c r="F530" t="s">
        <v>0</v>
      </c>
      <c r="G530" s="21" t="s">
        <v>9</v>
      </c>
      <c r="J530" t="s">
        <v>0</v>
      </c>
      <c r="O530" t="s">
        <v>0</v>
      </c>
      <c r="P530" t="s">
        <v>0</v>
      </c>
      <c r="R530" s="27" t="s">
        <v>8</v>
      </c>
      <c r="U530" t="s">
        <v>0</v>
      </c>
      <c r="W530" t="s">
        <v>0</v>
      </c>
      <c r="Z530" t="s">
        <v>0</v>
      </c>
      <c r="AB530" t="s">
        <v>0</v>
      </c>
      <c r="AC530" s="19" t="s">
        <v>7</v>
      </c>
      <c r="AF530" t="s">
        <v>0</v>
      </c>
      <c r="AL530" t="s">
        <v>0</v>
      </c>
      <c r="AN530" s="18" t="s">
        <v>6</v>
      </c>
      <c r="AQ530" t="s">
        <v>0</v>
      </c>
      <c r="AS530" t="s">
        <v>0</v>
      </c>
      <c r="AX530" t="s">
        <v>0</v>
      </c>
      <c r="AY530" s="199" t="s">
        <v>31</v>
      </c>
      <c r="BB530" t="s">
        <v>0</v>
      </c>
      <c r="BI530" t="s">
        <v>0</v>
      </c>
      <c r="BJ530" s="17" t="s">
        <v>5</v>
      </c>
      <c r="BM530" t="s">
        <v>0</v>
      </c>
      <c r="BP530" t="s">
        <v>0</v>
      </c>
      <c r="BR530" t="s">
        <v>0</v>
      </c>
      <c r="BU530" s="16" t="s">
        <v>4</v>
      </c>
      <c r="BV530" t="s">
        <v>0</v>
      </c>
      <c r="BX530" t="s">
        <v>0</v>
      </c>
      <c r="CA530" t="s">
        <v>0</v>
      </c>
      <c r="CF530" s="14" t="s">
        <v>3</v>
      </c>
      <c r="CG530" t="s">
        <v>0</v>
      </c>
      <c r="CH530" t="s">
        <v>0</v>
      </c>
      <c r="CI530" t="s">
        <v>0</v>
      </c>
      <c r="CK530" t="s">
        <v>0</v>
      </c>
      <c r="CM530" t="s">
        <v>0</v>
      </c>
    </row>
    <row r="531" spans="1:94" ht="16.5" thickBot="1" x14ac:dyDescent="0.3">
      <c r="B531" s="134" t="s">
        <v>22</v>
      </c>
      <c r="C531" s="28" t="s">
        <v>0</v>
      </c>
      <c r="D531" s="28" t="s">
        <v>0</v>
      </c>
      <c r="E531" s="28" t="s">
        <v>0</v>
      </c>
      <c r="F531" s="28" t="s">
        <v>0</v>
      </c>
      <c r="G531" s="28"/>
      <c r="H531" s="28"/>
      <c r="I531" s="28" t="s">
        <v>0</v>
      </c>
      <c r="J531" s="28"/>
      <c r="K531" s="22" t="s">
        <v>15</v>
      </c>
      <c r="M531" s="134" t="s">
        <v>22</v>
      </c>
      <c r="N531" s="28" t="s">
        <v>0</v>
      </c>
      <c r="O531" s="28" t="s">
        <v>0</v>
      </c>
      <c r="P531" s="28" t="s">
        <v>0</v>
      </c>
      <c r="Q531" s="28" t="s">
        <v>0</v>
      </c>
      <c r="R531" s="28"/>
      <c r="S531" s="28"/>
      <c r="T531" s="28" t="s">
        <v>0</v>
      </c>
      <c r="U531" s="28"/>
      <c r="V531" s="22" t="s">
        <v>15</v>
      </c>
      <c r="X531" s="134" t="s">
        <v>22</v>
      </c>
      <c r="Y531" s="28" t="s">
        <v>0</v>
      </c>
      <c r="Z531" s="28" t="s">
        <v>0</v>
      </c>
      <c r="AA531" s="28" t="s">
        <v>0</v>
      </c>
      <c r="AB531" s="28" t="s">
        <v>0</v>
      </c>
      <c r="AC531" s="28"/>
      <c r="AD531" s="28"/>
      <c r="AE531" s="28" t="s">
        <v>0</v>
      </c>
      <c r="AF531" s="28"/>
      <c r="AG531" s="22" t="s">
        <v>15</v>
      </c>
      <c r="AH531" t="s">
        <v>0</v>
      </c>
      <c r="AI531" s="134" t="s">
        <v>22</v>
      </c>
      <c r="AJ531" s="28" t="s">
        <v>0</v>
      </c>
      <c r="AK531" s="28" t="s">
        <v>0</v>
      </c>
      <c r="AL531" s="28" t="s">
        <v>0</v>
      </c>
      <c r="AM531" s="28" t="s">
        <v>0</v>
      </c>
      <c r="AN531" s="28"/>
      <c r="AO531" s="28"/>
      <c r="AP531" s="28" t="s">
        <v>0</v>
      </c>
      <c r="AQ531" s="28"/>
      <c r="AR531" s="22" t="s">
        <v>15</v>
      </c>
      <c r="AT531" s="134" t="s">
        <v>22</v>
      </c>
      <c r="AU531" s="28" t="s">
        <v>0</v>
      </c>
      <c r="AV531" s="28" t="s">
        <v>0</v>
      </c>
      <c r="AW531" s="28" t="s">
        <v>0</v>
      </c>
      <c r="AX531" s="28" t="s">
        <v>0</v>
      </c>
      <c r="AY531" s="28"/>
      <c r="AZ531" s="28"/>
      <c r="BA531" s="28" t="s">
        <v>0</v>
      </c>
      <c r="BB531" s="28"/>
      <c r="BC531" s="22" t="s">
        <v>15</v>
      </c>
      <c r="BE531" s="134" t="s">
        <v>22</v>
      </c>
      <c r="BF531" s="28" t="s">
        <v>0</v>
      </c>
      <c r="BG531" s="28" t="s">
        <v>0</v>
      </c>
      <c r="BH531" s="28" t="s">
        <v>0</v>
      </c>
      <c r="BI531" s="28" t="s">
        <v>0</v>
      </c>
      <c r="BJ531" s="28"/>
      <c r="BK531" s="28"/>
      <c r="BL531" s="28" t="s">
        <v>0</v>
      </c>
      <c r="BM531" s="28"/>
      <c r="BN531" s="22" t="s">
        <v>15</v>
      </c>
      <c r="BO531" t="s">
        <v>0</v>
      </c>
      <c r="BP531" s="134" t="s">
        <v>22</v>
      </c>
      <c r="BQ531" s="28" t="s">
        <v>0</v>
      </c>
      <c r="BR531" s="28" t="s">
        <v>0</v>
      </c>
      <c r="BS531" s="28" t="s">
        <v>0</v>
      </c>
      <c r="BT531" s="28" t="s">
        <v>0</v>
      </c>
      <c r="BU531" s="28"/>
      <c r="BV531" s="28"/>
      <c r="BW531" s="28" t="s">
        <v>0</v>
      </c>
      <c r="BX531" s="28"/>
      <c r="BY531" s="22" t="s">
        <v>15</v>
      </c>
      <c r="CA531" s="134" t="s">
        <v>22</v>
      </c>
      <c r="CB531" s="28" t="s">
        <v>0</v>
      </c>
      <c r="CC531" s="28" t="s">
        <v>0</v>
      </c>
      <c r="CD531" s="28" t="s">
        <v>0</v>
      </c>
      <c r="CE531" s="28" t="s">
        <v>0</v>
      </c>
      <c r="CF531" s="28"/>
      <c r="CG531" s="28" t="s">
        <v>0</v>
      </c>
      <c r="CH531" s="28" t="s">
        <v>0</v>
      </c>
      <c r="CI531" s="28"/>
      <c r="CJ531" s="22" t="s">
        <v>15</v>
      </c>
      <c r="CM531" t="s">
        <v>0</v>
      </c>
    </row>
    <row r="532" spans="1:94" ht="15.75" thickBot="1" x14ac:dyDescent="0.3">
      <c r="B532" s="11"/>
      <c r="C532" s="27" t="s">
        <v>8</v>
      </c>
      <c r="D532" s="19" t="s">
        <v>7</v>
      </c>
      <c r="E532" s="18" t="s">
        <v>6</v>
      </c>
      <c r="F532" s="199" t="s">
        <v>31</v>
      </c>
      <c r="G532" s="17" t="s">
        <v>5</v>
      </c>
      <c r="H532" s="16" t="s">
        <v>4</v>
      </c>
      <c r="I532" s="14" t="s">
        <v>3</v>
      </c>
      <c r="J532" s="10"/>
      <c r="K532" s="248" t="s">
        <v>148</v>
      </c>
      <c r="M532" s="11"/>
      <c r="N532" s="21" t="s">
        <v>9</v>
      </c>
      <c r="O532" s="19" t="s">
        <v>7</v>
      </c>
      <c r="P532" s="18" t="s">
        <v>6</v>
      </c>
      <c r="Q532" s="199" t="s">
        <v>31</v>
      </c>
      <c r="R532" s="17" t="s">
        <v>5</v>
      </c>
      <c r="S532" s="16" t="s">
        <v>4</v>
      </c>
      <c r="T532" s="14" t="s">
        <v>3</v>
      </c>
      <c r="U532" s="10"/>
      <c r="V532" s="248" t="s">
        <v>148</v>
      </c>
      <c r="X532" s="11"/>
      <c r="Y532" s="21" t="s">
        <v>9</v>
      </c>
      <c r="Z532" s="27" t="s">
        <v>8</v>
      </c>
      <c r="AA532" s="18" t="s">
        <v>6</v>
      </c>
      <c r="AB532" s="199" t="s">
        <v>31</v>
      </c>
      <c r="AC532" s="17" t="s">
        <v>5</v>
      </c>
      <c r="AD532" s="16" t="s">
        <v>4</v>
      </c>
      <c r="AE532" s="14" t="s">
        <v>3</v>
      </c>
      <c r="AF532" s="10"/>
      <c r="AG532" s="248" t="s">
        <v>145</v>
      </c>
      <c r="AI532" s="11"/>
      <c r="AJ532" s="21" t="s">
        <v>9</v>
      </c>
      <c r="AK532" s="27" t="s">
        <v>8</v>
      </c>
      <c r="AL532" s="19" t="s">
        <v>7</v>
      </c>
      <c r="AM532" s="199" t="s">
        <v>31</v>
      </c>
      <c r="AN532" s="17" t="s">
        <v>5</v>
      </c>
      <c r="AO532" s="16" t="s">
        <v>4</v>
      </c>
      <c r="AP532" s="14" t="s">
        <v>3</v>
      </c>
      <c r="AQ532" s="10"/>
      <c r="AR532" s="248" t="s">
        <v>142</v>
      </c>
      <c r="AT532" s="11"/>
      <c r="AU532" s="21" t="s">
        <v>9</v>
      </c>
      <c r="AV532" s="27" t="s">
        <v>8</v>
      </c>
      <c r="AW532" s="19" t="s">
        <v>7</v>
      </c>
      <c r="AX532" s="18" t="s">
        <v>6</v>
      </c>
      <c r="AY532" s="17" t="s">
        <v>5</v>
      </c>
      <c r="AZ532" s="16" t="s">
        <v>4</v>
      </c>
      <c r="BA532" s="14" t="s">
        <v>3</v>
      </c>
      <c r="BB532" s="10"/>
      <c r="BC532" s="248" t="s">
        <v>142</v>
      </c>
      <c r="BE532" s="11"/>
      <c r="BF532" s="21" t="s">
        <v>9</v>
      </c>
      <c r="BG532" s="27" t="s">
        <v>8</v>
      </c>
      <c r="BH532" s="19" t="s">
        <v>7</v>
      </c>
      <c r="BI532" s="18" t="s">
        <v>6</v>
      </c>
      <c r="BJ532" s="199" t="s">
        <v>31</v>
      </c>
      <c r="BK532" s="16" t="s">
        <v>4</v>
      </c>
      <c r="BL532" s="14" t="s">
        <v>3</v>
      </c>
      <c r="BM532" s="10"/>
      <c r="BN532" s="248" t="s">
        <v>144</v>
      </c>
      <c r="BP532" s="11"/>
      <c r="BQ532" s="21" t="s">
        <v>9</v>
      </c>
      <c r="BR532" s="27" t="s">
        <v>8</v>
      </c>
      <c r="BS532" s="19" t="s">
        <v>7</v>
      </c>
      <c r="BT532" s="18" t="s">
        <v>6</v>
      </c>
      <c r="BU532" s="199" t="s">
        <v>31</v>
      </c>
      <c r="BV532" s="17" t="s">
        <v>5</v>
      </c>
      <c r="BW532" s="14" t="s">
        <v>3</v>
      </c>
      <c r="BX532" s="10"/>
      <c r="BY532" s="248" t="s">
        <v>151</v>
      </c>
      <c r="CA532" s="11"/>
      <c r="CB532" s="21" t="s">
        <v>9</v>
      </c>
      <c r="CC532" s="27" t="s">
        <v>8</v>
      </c>
      <c r="CD532" s="19" t="s">
        <v>7</v>
      </c>
      <c r="CE532" s="18" t="s">
        <v>6</v>
      </c>
      <c r="CF532" s="17" t="s">
        <v>5</v>
      </c>
      <c r="CG532" s="16" t="s">
        <v>4</v>
      </c>
      <c r="CH532" s="199" t="s">
        <v>31</v>
      </c>
      <c r="CI532" s="10"/>
      <c r="CJ532" s="248" t="s">
        <v>151</v>
      </c>
      <c r="CM532" t="s">
        <v>0</v>
      </c>
    </row>
    <row r="533" spans="1:94" ht="15.75" thickBot="1" x14ac:dyDescent="0.3">
      <c r="B533" s="22" t="s">
        <v>333</v>
      </c>
      <c r="C533" s="146" t="s">
        <v>9</v>
      </c>
      <c r="D533" s="146" t="s">
        <v>9</v>
      </c>
      <c r="E533" s="146" t="s">
        <v>9</v>
      </c>
      <c r="F533" s="146" t="s">
        <v>9</v>
      </c>
      <c r="G533" s="146" t="s">
        <v>9</v>
      </c>
      <c r="H533" s="146" t="s">
        <v>9</v>
      </c>
      <c r="I533" s="146" t="s">
        <v>9</v>
      </c>
      <c r="J533" s="10"/>
      <c r="K533" s="234" t="s">
        <v>9</v>
      </c>
      <c r="M533" s="22" t="s">
        <v>333</v>
      </c>
      <c r="N533" s="145" t="s">
        <v>8</v>
      </c>
      <c r="O533" s="145" t="s">
        <v>8</v>
      </c>
      <c r="P533" s="145" t="s">
        <v>8</v>
      </c>
      <c r="Q533" s="145" t="s">
        <v>8</v>
      </c>
      <c r="R533" s="145" t="s">
        <v>8</v>
      </c>
      <c r="S533" s="145" t="s">
        <v>8</v>
      </c>
      <c r="T533" s="145" t="s">
        <v>8</v>
      </c>
      <c r="U533" s="10"/>
      <c r="V533" s="145" t="s">
        <v>8</v>
      </c>
      <c r="X533" s="22" t="s">
        <v>333</v>
      </c>
      <c r="Y533" s="149" t="s">
        <v>7</v>
      </c>
      <c r="Z533" s="149" t="s">
        <v>7</v>
      </c>
      <c r="AA533" s="149" t="s">
        <v>7</v>
      </c>
      <c r="AB533" s="149" t="s">
        <v>7</v>
      </c>
      <c r="AC533" s="149" t="s">
        <v>7</v>
      </c>
      <c r="AD533" s="149" t="s">
        <v>7</v>
      </c>
      <c r="AE533" s="144" t="s">
        <v>7</v>
      </c>
      <c r="AF533" s="10"/>
      <c r="AG533" s="144" t="s">
        <v>7</v>
      </c>
      <c r="AI533" s="22" t="s">
        <v>333</v>
      </c>
      <c r="AJ533" s="195" t="s">
        <v>6</v>
      </c>
      <c r="AK533" s="195" t="s">
        <v>6</v>
      </c>
      <c r="AL533" s="195" t="s">
        <v>6</v>
      </c>
      <c r="AM533" s="195" t="s">
        <v>6</v>
      </c>
      <c r="AN533" s="195" t="s">
        <v>6</v>
      </c>
      <c r="AO533" s="195" t="s">
        <v>6</v>
      </c>
      <c r="AP533" s="195" t="s">
        <v>6</v>
      </c>
      <c r="AQ533" s="10"/>
      <c r="AR533" s="195" t="s">
        <v>6</v>
      </c>
      <c r="AT533" s="22" t="s">
        <v>333</v>
      </c>
      <c r="AU533" s="197" t="s">
        <v>31</v>
      </c>
      <c r="AV533" s="197" t="s">
        <v>31</v>
      </c>
      <c r="AW533" s="197" t="s">
        <v>31</v>
      </c>
      <c r="AX533" s="197" t="s">
        <v>31</v>
      </c>
      <c r="AY533" s="197" t="s">
        <v>31</v>
      </c>
      <c r="AZ533" s="197" t="s">
        <v>31</v>
      </c>
      <c r="BA533" s="197" t="s">
        <v>31</v>
      </c>
      <c r="BB533" s="10"/>
      <c r="BC533" s="197" t="s">
        <v>31</v>
      </c>
      <c r="BE533" s="22" t="s">
        <v>333</v>
      </c>
      <c r="BF533" s="155" t="s">
        <v>134</v>
      </c>
      <c r="BG533" s="155" t="s">
        <v>134</v>
      </c>
      <c r="BH533" s="155" t="s">
        <v>134</v>
      </c>
      <c r="BI533" s="155" t="s">
        <v>134</v>
      </c>
      <c r="BJ533" s="155" t="s">
        <v>134</v>
      </c>
      <c r="BK533" s="155" t="s">
        <v>134</v>
      </c>
      <c r="BL533" s="155" t="s">
        <v>134</v>
      </c>
      <c r="BM533" s="10"/>
      <c r="BN533" s="155" t="s">
        <v>134</v>
      </c>
      <c r="BP533" s="22" t="s">
        <v>333</v>
      </c>
      <c r="BQ533" s="150" t="s">
        <v>4</v>
      </c>
      <c r="BR533" s="150" t="s">
        <v>4</v>
      </c>
      <c r="BS533" s="150" t="s">
        <v>4</v>
      </c>
      <c r="BT533" s="150" t="s">
        <v>4</v>
      </c>
      <c r="BU533" s="150" t="s">
        <v>4</v>
      </c>
      <c r="BV533" s="150" t="s">
        <v>4</v>
      </c>
      <c r="BW533" s="150" t="s">
        <v>4</v>
      </c>
      <c r="BX533" s="10"/>
      <c r="BY533" s="150" t="s">
        <v>4</v>
      </c>
      <c r="CA533" s="22" t="s">
        <v>333</v>
      </c>
      <c r="CB533" s="177" t="s">
        <v>3</v>
      </c>
      <c r="CC533" s="177" t="s">
        <v>3</v>
      </c>
      <c r="CD533" s="177" t="s">
        <v>3</v>
      </c>
      <c r="CE533" s="177" t="s">
        <v>3</v>
      </c>
      <c r="CF533" s="177" t="s">
        <v>3</v>
      </c>
      <c r="CG533" s="177" t="s">
        <v>3</v>
      </c>
      <c r="CH533" s="177" t="s">
        <v>3</v>
      </c>
      <c r="CI533" s="10"/>
      <c r="CJ533" s="177" t="s">
        <v>3</v>
      </c>
      <c r="CM533" t="s">
        <v>0</v>
      </c>
    </row>
    <row r="534" spans="1:94" ht="15.75" thickBot="1" x14ac:dyDescent="0.3">
      <c r="B534" s="11" t="s">
        <v>0</v>
      </c>
      <c r="C534" s="143">
        <v>21</v>
      </c>
      <c r="D534" s="143">
        <v>17</v>
      </c>
      <c r="E534" s="143">
        <v>17</v>
      </c>
      <c r="F534" s="231">
        <v>8</v>
      </c>
      <c r="G534" s="143">
        <v>9</v>
      </c>
      <c r="H534" s="231">
        <v>17</v>
      </c>
      <c r="I534" s="143">
        <v>28</v>
      </c>
      <c r="J534" s="12">
        <v>-242</v>
      </c>
      <c r="K534" s="237">
        <v>67</v>
      </c>
      <c r="L534" t="s">
        <v>0</v>
      </c>
      <c r="M534" s="11" t="s">
        <v>0</v>
      </c>
      <c r="N534" s="231">
        <v>21</v>
      </c>
      <c r="O534" s="231">
        <v>5</v>
      </c>
      <c r="P534" s="143">
        <v>1</v>
      </c>
      <c r="Q534" s="231">
        <v>32</v>
      </c>
      <c r="R534" s="231">
        <v>9</v>
      </c>
      <c r="S534" s="231">
        <v>77</v>
      </c>
      <c r="T534" s="143">
        <v>5</v>
      </c>
      <c r="U534" s="12">
        <v>-94</v>
      </c>
      <c r="V534" s="231">
        <v>138</v>
      </c>
      <c r="W534" t="s">
        <v>0</v>
      </c>
      <c r="X534" s="11" t="s">
        <v>0</v>
      </c>
      <c r="Y534" s="231">
        <v>17</v>
      </c>
      <c r="Z534" s="143">
        <v>5</v>
      </c>
      <c r="AA534" s="143">
        <v>7</v>
      </c>
      <c r="AB534" s="231">
        <v>29</v>
      </c>
      <c r="AC534" s="231">
        <v>1</v>
      </c>
      <c r="AD534" s="231">
        <v>74</v>
      </c>
      <c r="AE534" s="143">
        <v>15</v>
      </c>
      <c r="AF534" s="12">
        <v>-212</v>
      </c>
      <c r="AG534" s="231">
        <v>94</v>
      </c>
      <c r="AI534" s="11" t="s">
        <v>0</v>
      </c>
      <c r="AJ534" s="231">
        <v>17</v>
      </c>
      <c r="AK534" s="231">
        <v>1</v>
      </c>
      <c r="AL534" s="231">
        <v>7</v>
      </c>
      <c r="AM534" s="231">
        <v>31</v>
      </c>
      <c r="AN534" s="231">
        <v>5</v>
      </c>
      <c r="AO534" s="231">
        <v>26</v>
      </c>
      <c r="AP534" s="143">
        <v>1</v>
      </c>
      <c r="AQ534" s="12">
        <v>-20</v>
      </c>
      <c r="AR534" s="231">
        <v>86</v>
      </c>
      <c r="AS534" t="s">
        <v>0</v>
      </c>
      <c r="AT534" s="11" t="s">
        <v>0</v>
      </c>
      <c r="AU534" s="143">
        <v>8</v>
      </c>
      <c r="AV534" s="143">
        <v>32</v>
      </c>
      <c r="AW534" s="143">
        <v>29</v>
      </c>
      <c r="AX534" s="143">
        <v>31</v>
      </c>
      <c r="AY534" s="143">
        <v>16</v>
      </c>
      <c r="AZ534" s="231">
        <v>12</v>
      </c>
      <c r="BA534" s="143">
        <v>23</v>
      </c>
      <c r="BB534" s="12">
        <v>218</v>
      </c>
      <c r="BC534" s="143">
        <v>127</v>
      </c>
      <c r="BE534" s="11" t="s">
        <v>0</v>
      </c>
      <c r="BF534" s="231">
        <v>9</v>
      </c>
      <c r="BG534" s="143">
        <v>9</v>
      </c>
      <c r="BH534" s="143">
        <v>1</v>
      </c>
      <c r="BI534" s="143">
        <v>5</v>
      </c>
      <c r="BJ534" s="231">
        <v>16</v>
      </c>
      <c r="BK534" s="231">
        <v>41</v>
      </c>
      <c r="BL534" s="143">
        <v>8</v>
      </c>
      <c r="BM534" s="12">
        <v>269</v>
      </c>
      <c r="BN534" s="231">
        <v>43</v>
      </c>
      <c r="BO534" t="s">
        <v>0</v>
      </c>
      <c r="BP534" s="11" t="s">
        <v>0</v>
      </c>
      <c r="BQ534" s="143">
        <v>17</v>
      </c>
      <c r="BR534" s="143">
        <v>77</v>
      </c>
      <c r="BS534" s="143">
        <v>74</v>
      </c>
      <c r="BT534" s="143">
        <v>26</v>
      </c>
      <c r="BU534" s="143">
        <v>12</v>
      </c>
      <c r="BV534" s="143">
        <v>41</v>
      </c>
      <c r="BW534" s="143">
        <v>41</v>
      </c>
      <c r="BX534" s="12">
        <v>-33</v>
      </c>
      <c r="BY534" s="143">
        <v>288</v>
      </c>
      <c r="CA534" s="11" t="s">
        <v>0</v>
      </c>
      <c r="CB534" s="231">
        <v>28</v>
      </c>
      <c r="CC534" s="231">
        <v>5</v>
      </c>
      <c r="CD534" s="231">
        <v>15</v>
      </c>
      <c r="CE534" s="231">
        <v>1</v>
      </c>
      <c r="CF534" s="231">
        <v>23</v>
      </c>
      <c r="CG534" s="231">
        <v>8</v>
      </c>
      <c r="CH534" s="231">
        <v>41</v>
      </c>
      <c r="CI534" s="12">
        <v>114</v>
      </c>
      <c r="CJ534" s="231">
        <v>121</v>
      </c>
      <c r="CM534" t="s">
        <v>0</v>
      </c>
      <c r="CO534" t="s">
        <v>0</v>
      </c>
    </row>
    <row r="535" spans="1:94" ht="15.75" thickBot="1" x14ac:dyDescent="0.3">
      <c r="B535" s="11"/>
      <c r="C535" s="10"/>
      <c r="D535" s="10"/>
      <c r="E535" s="10"/>
      <c r="F535" s="10"/>
      <c r="G535" s="10"/>
      <c r="H535" s="10"/>
      <c r="I535" s="10"/>
      <c r="J535" s="10" t="s">
        <v>0</v>
      </c>
      <c r="K535" s="9"/>
      <c r="M535" s="11"/>
      <c r="N535" s="10"/>
      <c r="O535" s="10"/>
      <c r="P535" s="10"/>
      <c r="Q535" s="10" t="s">
        <v>0</v>
      </c>
      <c r="R535" s="10"/>
      <c r="S535" s="10"/>
      <c r="T535" s="10"/>
      <c r="U535" s="10" t="s">
        <v>0</v>
      </c>
      <c r="V535" s="9"/>
      <c r="X535" s="11"/>
      <c r="Y535" s="10"/>
      <c r="Z535" s="10"/>
      <c r="AA535" s="10"/>
      <c r="AB535" s="10"/>
      <c r="AC535" s="10"/>
      <c r="AD535" s="10"/>
      <c r="AE535" s="10"/>
      <c r="AF535" s="10" t="s">
        <v>0</v>
      </c>
      <c r="AG535" s="9"/>
      <c r="AI535" s="11"/>
      <c r="AJ535" s="10"/>
      <c r="AK535" s="10"/>
      <c r="AL535" s="10"/>
      <c r="AM535" s="10"/>
      <c r="AN535" s="10"/>
      <c r="AO535" s="10"/>
      <c r="AP535" s="10"/>
      <c r="AQ535" s="10" t="s">
        <v>0</v>
      </c>
      <c r="AR535" s="9"/>
      <c r="AT535" s="11"/>
      <c r="AU535" s="10"/>
      <c r="AV535" s="10"/>
      <c r="AW535" s="10"/>
      <c r="AX535" s="10"/>
      <c r="AY535" s="10"/>
      <c r="AZ535" s="10"/>
      <c r="BA535" s="10"/>
      <c r="BB535" s="10" t="s">
        <v>0</v>
      </c>
      <c r="BC535" s="9"/>
      <c r="BE535" s="11"/>
      <c r="BF535" s="10"/>
      <c r="BG535" s="10"/>
      <c r="BH535" s="10"/>
      <c r="BI535" s="10"/>
      <c r="BJ535" s="10"/>
      <c r="BK535" s="10"/>
      <c r="BL535" s="10"/>
      <c r="BM535" s="10" t="s">
        <v>0</v>
      </c>
      <c r="BN535" s="9"/>
      <c r="BP535" s="11"/>
      <c r="BQ535" s="10"/>
      <c r="BR535" s="10"/>
      <c r="BS535" s="10"/>
      <c r="BT535" s="10"/>
      <c r="BU535" s="10"/>
      <c r="BV535" s="10"/>
      <c r="BW535" s="10"/>
      <c r="BX535" s="10" t="s">
        <v>0</v>
      </c>
      <c r="BY535" s="9"/>
      <c r="CA535" s="11"/>
      <c r="CB535" s="10" t="s">
        <v>0</v>
      </c>
      <c r="CC535" s="10"/>
      <c r="CD535" s="10"/>
      <c r="CE535" s="10"/>
      <c r="CF535" s="10"/>
      <c r="CG535" s="10"/>
      <c r="CH535" s="10"/>
      <c r="CI535" s="10" t="s">
        <v>0</v>
      </c>
      <c r="CJ535" s="9"/>
      <c r="CM535" t="s">
        <v>0</v>
      </c>
      <c r="CN535" t="s">
        <v>0</v>
      </c>
      <c r="CP535" t="s">
        <v>0</v>
      </c>
    </row>
    <row r="536" spans="1:94" ht="15.75" thickBot="1" x14ac:dyDescent="0.3">
      <c r="B536" s="11"/>
      <c r="C536" s="27" t="s">
        <v>8</v>
      </c>
      <c r="D536" s="19" t="s">
        <v>7</v>
      </c>
      <c r="E536" s="18" t="s">
        <v>6</v>
      </c>
      <c r="F536" s="199" t="s">
        <v>31</v>
      </c>
      <c r="G536" s="17" t="s">
        <v>5</v>
      </c>
      <c r="H536" s="16" t="s">
        <v>4</v>
      </c>
      <c r="I536" s="14" t="s">
        <v>3</v>
      </c>
      <c r="J536" s="10"/>
      <c r="K536" s="248" t="s">
        <v>142</v>
      </c>
      <c r="M536" s="11"/>
      <c r="N536" s="21" t="s">
        <v>9</v>
      </c>
      <c r="O536" s="19" t="s">
        <v>7</v>
      </c>
      <c r="P536" s="18" t="s">
        <v>6</v>
      </c>
      <c r="Q536" s="199" t="s">
        <v>31</v>
      </c>
      <c r="R536" s="17" t="s">
        <v>5</v>
      </c>
      <c r="S536" s="16" t="s">
        <v>4</v>
      </c>
      <c r="T536" s="14" t="s">
        <v>3</v>
      </c>
      <c r="U536" s="10"/>
      <c r="V536" s="248" t="s">
        <v>142</v>
      </c>
      <c r="X536" s="11"/>
      <c r="Y536" s="21" t="s">
        <v>9</v>
      </c>
      <c r="Z536" s="27" t="s">
        <v>8</v>
      </c>
      <c r="AA536" s="18" t="s">
        <v>6</v>
      </c>
      <c r="AB536" s="199" t="s">
        <v>31</v>
      </c>
      <c r="AC536" s="17" t="s">
        <v>5</v>
      </c>
      <c r="AD536" s="16" t="s">
        <v>4</v>
      </c>
      <c r="AE536" s="14" t="s">
        <v>3</v>
      </c>
      <c r="AF536" s="10"/>
      <c r="AG536" s="248" t="s">
        <v>151</v>
      </c>
      <c r="AI536" s="11"/>
      <c r="AJ536" s="21" t="s">
        <v>9</v>
      </c>
      <c r="AK536" s="27" t="s">
        <v>8</v>
      </c>
      <c r="AL536" s="19" t="s">
        <v>7</v>
      </c>
      <c r="AM536" s="199" t="s">
        <v>31</v>
      </c>
      <c r="AN536" s="17" t="s">
        <v>5</v>
      </c>
      <c r="AO536" s="16" t="s">
        <v>4</v>
      </c>
      <c r="AP536" s="14" t="s">
        <v>3</v>
      </c>
      <c r="AQ536" s="10"/>
      <c r="AR536" s="248" t="s">
        <v>145</v>
      </c>
      <c r="AT536" s="11"/>
      <c r="AU536" s="21" t="s">
        <v>9</v>
      </c>
      <c r="AV536" s="27" t="s">
        <v>8</v>
      </c>
      <c r="AW536" s="19" t="s">
        <v>7</v>
      </c>
      <c r="AX536" s="18" t="s">
        <v>6</v>
      </c>
      <c r="AY536" s="17" t="s">
        <v>5</v>
      </c>
      <c r="AZ536" s="16" t="s">
        <v>4</v>
      </c>
      <c r="BA536" s="14" t="s">
        <v>3</v>
      </c>
      <c r="BB536" s="10"/>
      <c r="BC536" s="248" t="s">
        <v>148</v>
      </c>
      <c r="BE536" s="11"/>
      <c r="BF536" s="21" t="s">
        <v>9</v>
      </c>
      <c r="BG536" s="27" t="s">
        <v>8</v>
      </c>
      <c r="BH536" s="19" t="s">
        <v>7</v>
      </c>
      <c r="BI536" s="18" t="s">
        <v>6</v>
      </c>
      <c r="BJ536" s="199" t="s">
        <v>31</v>
      </c>
      <c r="BK536" s="16" t="s">
        <v>4</v>
      </c>
      <c r="BL536" s="14" t="s">
        <v>3</v>
      </c>
      <c r="BM536" s="10"/>
      <c r="BN536" s="248" t="s">
        <v>144</v>
      </c>
      <c r="BP536" s="11"/>
      <c r="BQ536" s="21" t="s">
        <v>9</v>
      </c>
      <c r="BR536" s="27" t="s">
        <v>8</v>
      </c>
      <c r="BS536" s="19" t="s">
        <v>7</v>
      </c>
      <c r="BT536" s="18" t="s">
        <v>6</v>
      </c>
      <c r="BU536" s="199" t="s">
        <v>31</v>
      </c>
      <c r="BV536" s="17" t="s">
        <v>5</v>
      </c>
      <c r="BW536" s="14" t="s">
        <v>3</v>
      </c>
      <c r="BX536" s="10"/>
      <c r="BY536" s="248" t="s">
        <v>151</v>
      </c>
      <c r="CA536" s="11"/>
      <c r="CB536" s="21" t="s">
        <v>9</v>
      </c>
      <c r="CC536" s="27" t="s">
        <v>8</v>
      </c>
      <c r="CD536" s="19" t="s">
        <v>7</v>
      </c>
      <c r="CE536" s="18" t="s">
        <v>6</v>
      </c>
      <c r="CF536" s="17" t="s">
        <v>5</v>
      </c>
      <c r="CG536" s="16" t="s">
        <v>4</v>
      </c>
      <c r="CH536" s="199" t="s">
        <v>31</v>
      </c>
      <c r="CI536" s="10"/>
      <c r="CJ536" s="248" t="s">
        <v>148</v>
      </c>
      <c r="CM536" t="s">
        <v>0</v>
      </c>
    </row>
    <row r="537" spans="1:94" ht="15.75" thickBot="1" x14ac:dyDescent="0.3">
      <c r="B537" s="22" t="s">
        <v>334</v>
      </c>
      <c r="C537" s="146" t="s">
        <v>9</v>
      </c>
      <c r="D537" s="146" t="s">
        <v>9</v>
      </c>
      <c r="E537" s="146" t="s">
        <v>9</v>
      </c>
      <c r="F537" s="146" t="s">
        <v>9</v>
      </c>
      <c r="G537" s="146" t="s">
        <v>9</v>
      </c>
      <c r="H537" s="146" t="s">
        <v>9</v>
      </c>
      <c r="I537" s="146" t="s">
        <v>9</v>
      </c>
      <c r="J537" s="10"/>
      <c r="K537" s="234" t="s">
        <v>9</v>
      </c>
      <c r="M537" s="22" t="s">
        <v>334</v>
      </c>
      <c r="N537" s="145" t="s">
        <v>8</v>
      </c>
      <c r="O537" s="145" t="s">
        <v>8</v>
      </c>
      <c r="P537" s="145" t="s">
        <v>8</v>
      </c>
      <c r="Q537" s="145" t="s">
        <v>8</v>
      </c>
      <c r="R537" s="145" t="s">
        <v>8</v>
      </c>
      <c r="S537" s="145" t="s">
        <v>8</v>
      </c>
      <c r="T537" s="145" t="s">
        <v>8</v>
      </c>
      <c r="U537" s="10"/>
      <c r="V537" s="145" t="s">
        <v>8</v>
      </c>
      <c r="X537" s="22" t="s">
        <v>334</v>
      </c>
      <c r="Y537" s="149" t="s">
        <v>7</v>
      </c>
      <c r="Z537" s="149" t="s">
        <v>7</v>
      </c>
      <c r="AA537" s="149" t="s">
        <v>7</v>
      </c>
      <c r="AB537" s="149" t="s">
        <v>7</v>
      </c>
      <c r="AC537" s="149" t="s">
        <v>7</v>
      </c>
      <c r="AD537" s="149" t="s">
        <v>7</v>
      </c>
      <c r="AE537" s="144" t="s">
        <v>7</v>
      </c>
      <c r="AF537" s="10"/>
      <c r="AG537" s="144" t="s">
        <v>7</v>
      </c>
      <c r="AI537" s="22" t="s">
        <v>334</v>
      </c>
      <c r="AJ537" s="195" t="s">
        <v>6</v>
      </c>
      <c r="AK537" s="195" t="s">
        <v>6</v>
      </c>
      <c r="AL537" s="195" t="s">
        <v>6</v>
      </c>
      <c r="AM537" s="195" t="s">
        <v>6</v>
      </c>
      <c r="AN537" s="195" t="s">
        <v>6</v>
      </c>
      <c r="AO537" s="195" t="s">
        <v>6</v>
      </c>
      <c r="AP537" s="195" t="s">
        <v>6</v>
      </c>
      <c r="AQ537" s="10"/>
      <c r="AR537" s="195" t="s">
        <v>6</v>
      </c>
      <c r="AT537" s="22" t="s">
        <v>334</v>
      </c>
      <c r="AU537" s="197" t="s">
        <v>31</v>
      </c>
      <c r="AV537" s="197" t="s">
        <v>31</v>
      </c>
      <c r="AW537" s="197" t="s">
        <v>31</v>
      </c>
      <c r="AX537" s="197" t="s">
        <v>31</v>
      </c>
      <c r="AY537" s="197" t="s">
        <v>31</v>
      </c>
      <c r="AZ537" s="197" t="s">
        <v>31</v>
      </c>
      <c r="BA537" s="197" t="s">
        <v>31</v>
      </c>
      <c r="BB537" s="10"/>
      <c r="BC537" s="197" t="s">
        <v>31</v>
      </c>
      <c r="BE537" s="22" t="s">
        <v>334</v>
      </c>
      <c r="BF537" s="155" t="s">
        <v>134</v>
      </c>
      <c r="BG537" s="155" t="s">
        <v>134</v>
      </c>
      <c r="BH537" s="155" t="s">
        <v>134</v>
      </c>
      <c r="BI537" s="155" t="s">
        <v>134</v>
      </c>
      <c r="BJ537" s="155" t="s">
        <v>134</v>
      </c>
      <c r="BK537" s="155" t="s">
        <v>134</v>
      </c>
      <c r="BL537" s="155" t="s">
        <v>134</v>
      </c>
      <c r="BM537" s="10"/>
      <c r="BN537" s="155" t="s">
        <v>134</v>
      </c>
      <c r="BP537" s="22" t="s">
        <v>334</v>
      </c>
      <c r="BQ537" s="150" t="s">
        <v>4</v>
      </c>
      <c r="BR537" s="150" t="s">
        <v>4</v>
      </c>
      <c r="BS537" s="150" t="s">
        <v>4</v>
      </c>
      <c r="BT537" s="150" t="s">
        <v>4</v>
      </c>
      <c r="BU537" s="150" t="s">
        <v>4</v>
      </c>
      <c r="BV537" s="150" t="s">
        <v>4</v>
      </c>
      <c r="BW537" s="150" t="s">
        <v>4</v>
      </c>
      <c r="BX537" s="10"/>
      <c r="BY537" s="150" t="s">
        <v>4</v>
      </c>
      <c r="CA537" s="22" t="s">
        <v>334</v>
      </c>
      <c r="CB537" s="177" t="s">
        <v>3</v>
      </c>
      <c r="CC537" s="177" t="s">
        <v>3</v>
      </c>
      <c r="CD537" s="177" t="s">
        <v>3</v>
      </c>
      <c r="CE537" s="177" t="s">
        <v>3</v>
      </c>
      <c r="CF537" s="177" t="s">
        <v>3</v>
      </c>
      <c r="CG537" s="177" t="s">
        <v>3</v>
      </c>
      <c r="CH537" s="177" t="s">
        <v>3</v>
      </c>
      <c r="CI537" s="10"/>
      <c r="CJ537" s="177" t="s">
        <v>3</v>
      </c>
      <c r="CM537" t="s">
        <v>0</v>
      </c>
      <c r="CN537" t="s">
        <v>0</v>
      </c>
      <c r="CP537" t="s">
        <v>0</v>
      </c>
    </row>
    <row r="538" spans="1:94" ht="15.75" thickBot="1" x14ac:dyDescent="0.3">
      <c r="B538" s="11" t="s">
        <v>0</v>
      </c>
      <c r="C538" s="143">
        <v>31</v>
      </c>
      <c r="D538" s="143">
        <v>34</v>
      </c>
      <c r="E538" s="143">
        <v>22</v>
      </c>
      <c r="F538" s="143">
        <v>6</v>
      </c>
      <c r="G538" s="143">
        <v>16</v>
      </c>
      <c r="H538" s="231">
        <v>9</v>
      </c>
      <c r="I538" s="143">
        <v>34</v>
      </c>
      <c r="J538" s="12">
        <v>-398</v>
      </c>
      <c r="K538" s="237">
        <v>134</v>
      </c>
      <c r="L538" t="s">
        <v>0</v>
      </c>
      <c r="M538" s="11" t="s">
        <v>0</v>
      </c>
      <c r="N538" s="231">
        <v>31</v>
      </c>
      <c r="O538" s="143">
        <v>0</v>
      </c>
      <c r="P538" s="231">
        <v>2</v>
      </c>
      <c r="Q538" s="231">
        <v>26</v>
      </c>
      <c r="R538" s="231">
        <v>7</v>
      </c>
      <c r="S538" s="231">
        <v>69</v>
      </c>
      <c r="T538" s="231">
        <v>1</v>
      </c>
      <c r="U538" s="12">
        <v>50</v>
      </c>
      <c r="V538" s="231">
        <v>136</v>
      </c>
      <c r="W538" t="s">
        <v>0</v>
      </c>
      <c r="X538" s="11" t="s">
        <v>0</v>
      </c>
      <c r="Y538" s="231">
        <v>34</v>
      </c>
      <c r="Z538" s="231">
        <v>0</v>
      </c>
      <c r="AA538" s="231">
        <v>3</v>
      </c>
      <c r="AB538" s="231">
        <v>28</v>
      </c>
      <c r="AC538" s="231">
        <v>8</v>
      </c>
      <c r="AD538" s="231">
        <v>76</v>
      </c>
      <c r="AE538" s="231">
        <v>1</v>
      </c>
      <c r="AF538" s="12">
        <v>633</v>
      </c>
      <c r="AG538" s="231">
        <v>150</v>
      </c>
      <c r="AI538" s="11" t="s">
        <v>0</v>
      </c>
      <c r="AJ538" s="231">
        <v>22</v>
      </c>
      <c r="AK538" s="143">
        <v>2</v>
      </c>
      <c r="AL538" s="143">
        <v>3</v>
      </c>
      <c r="AM538" s="231">
        <v>21</v>
      </c>
      <c r="AN538" s="231">
        <v>2</v>
      </c>
      <c r="AO538" s="231">
        <v>22</v>
      </c>
      <c r="AP538" s="143">
        <v>1</v>
      </c>
      <c r="AQ538" s="12">
        <v>-132</v>
      </c>
      <c r="AR538" s="231">
        <v>61</v>
      </c>
      <c r="AS538" t="s">
        <v>0</v>
      </c>
      <c r="AT538" s="11" t="s">
        <v>0</v>
      </c>
      <c r="AU538" s="231">
        <v>6</v>
      </c>
      <c r="AV538" s="143">
        <v>26</v>
      </c>
      <c r="AW538" s="143">
        <v>28</v>
      </c>
      <c r="AX538" s="143">
        <v>21</v>
      </c>
      <c r="AY538" s="143">
        <v>12</v>
      </c>
      <c r="AZ538" s="231">
        <v>13</v>
      </c>
      <c r="BA538" s="143">
        <v>16</v>
      </c>
      <c r="BB538" s="12">
        <v>52</v>
      </c>
      <c r="BC538" s="143">
        <v>84</v>
      </c>
      <c r="BE538" s="11" t="s">
        <v>0</v>
      </c>
      <c r="BF538" s="231">
        <v>16</v>
      </c>
      <c r="BG538" s="143">
        <v>7</v>
      </c>
      <c r="BH538" s="143">
        <v>8</v>
      </c>
      <c r="BI538" s="143">
        <v>2</v>
      </c>
      <c r="BJ538" s="231">
        <v>12</v>
      </c>
      <c r="BK538" s="231">
        <v>37</v>
      </c>
      <c r="BL538" s="143">
        <v>4</v>
      </c>
      <c r="BM538" s="12">
        <v>-133</v>
      </c>
      <c r="BN538" s="231">
        <v>44</v>
      </c>
      <c r="BO538" t="s">
        <v>0</v>
      </c>
      <c r="BP538" s="11" t="s">
        <v>0</v>
      </c>
      <c r="BQ538" s="143">
        <v>9</v>
      </c>
      <c r="BR538" s="143">
        <v>69</v>
      </c>
      <c r="BS538" s="143">
        <v>76</v>
      </c>
      <c r="BT538" s="143">
        <v>22</v>
      </c>
      <c r="BU538" s="143">
        <v>13</v>
      </c>
      <c r="BV538" s="143">
        <v>37</v>
      </c>
      <c r="BW538" s="143">
        <v>33</v>
      </c>
      <c r="BX538" s="12">
        <v>67</v>
      </c>
      <c r="BY538" s="143">
        <v>259</v>
      </c>
      <c r="CA538" s="11" t="s">
        <v>0</v>
      </c>
      <c r="CB538" s="231">
        <v>34</v>
      </c>
      <c r="CC538" s="143">
        <v>1</v>
      </c>
      <c r="CD538" s="143">
        <v>1</v>
      </c>
      <c r="CE538" s="231">
        <v>1</v>
      </c>
      <c r="CF538" s="231">
        <v>4</v>
      </c>
      <c r="CG538" s="231">
        <v>33</v>
      </c>
      <c r="CH538" s="231">
        <v>16</v>
      </c>
      <c r="CI538" s="12">
        <v>-139</v>
      </c>
      <c r="CJ538" s="231">
        <v>86</v>
      </c>
      <c r="CM538" t="s">
        <v>0</v>
      </c>
      <c r="CO538" t="s">
        <v>0</v>
      </c>
    </row>
    <row r="539" spans="1:94" ht="15.75" thickBot="1" x14ac:dyDescent="0.3">
      <c r="B539" s="11"/>
      <c r="C539" s="2"/>
      <c r="D539" s="2"/>
      <c r="E539" s="2"/>
      <c r="F539" s="2"/>
      <c r="G539" s="2"/>
      <c r="H539" s="2"/>
      <c r="I539" s="2"/>
      <c r="J539" s="10"/>
      <c r="K539" s="235"/>
      <c r="M539" s="11"/>
      <c r="N539" s="10"/>
      <c r="O539" s="10"/>
      <c r="P539" s="10"/>
      <c r="Q539" s="10"/>
      <c r="R539" s="10"/>
      <c r="S539" s="10"/>
      <c r="T539" s="10"/>
      <c r="U539" s="10"/>
      <c r="V539" s="9"/>
      <c r="X539" s="11"/>
      <c r="Y539" s="10"/>
      <c r="Z539" s="10"/>
      <c r="AA539" s="10"/>
      <c r="AB539" s="10"/>
      <c r="AC539" s="10"/>
      <c r="AD539" s="10"/>
      <c r="AE539" s="10"/>
      <c r="AF539" s="10"/>
      <c r="AG539" s="9"/>
      <c r="AI539" s="11"/>
      <c r="AJ539" s="10"/>
      <c r="AK539" s="10"/>
      <c r="AL539" s="10"/>
      <c r="AM539" s="10"/>
      <c r="AN539" s="10"/>
      <c r="AO539" s="10"/>
      <c r="AP539" s="10"/>
      <c r="AQ539" s="10"/>
      <c r="AR539" s="9"/>
      <c r="AT539" s="11"/>
      <c r="AU539" s="10"/>
      <c r="AV539" s="10"/>
      <c r="AW539" s="10"/>
      <c r="AX539" s="10"/>
      <c r="AY539" s="10"/>
      <c r="AZ539" s="10"/>
      <c r="BA539" s="10"/>
      <c r="BB539" s="10"/>
      <c r="BC539" s="9"/>
      <c r="BE539" s="11"/>
      <c r="BF539" s="10"/>
      <c r="BG539" s="10"/>
      <c r="BH539" s="10"/>
      <c r="BI539" s="10"/>
      <c r="BJ539" s="10"/>
      <c r="BK539" s="10"/>
      <c r="BL539" s="10"/>
      <c r="BM539" s="10"/>
      <c r="BN539" s="9"/>
      <c r="BP539" s="11"/>
      <c r="BQ539" s="10"/>
      <c r="BR539" s="10"/>
      <c r="BS539" s="10"/>
      <c r="BT539" s="10"/>
      <c r="BU539" s="10"/>
      <c r="BV539" s="10"/>
      <c r="BW539" s="10"/>
      <c r="BX539" s="10"/>
      <c r="BY539" s="9"/>
      <c r="CA539" s="11"/>
      <c r="CB539" s="10"/>
      <c r="CC539" s="10"/>
      <c r="CD539" s="10"/>
      <c r="CE539" s="10"/>
      <c r="CF539" s="10"/>
      <c r="CG539" s="10"/>
      <c r="CH539" s="10"/>
      <c r="CI539" s="10"/>
      <c r="CJ539" s="9"/>
      <c r="CM539" t="s">
        <v>0</v>
      </c>
    </row>
    <row r="540" spans="1:94" ht="15.75" thickBot="1" x14ac:dyDescent="0.3">
      <c r="B540" s="11"/>
      <c r="C540" s="27" t="s">
        <v>8</v>
      </c>
      <c r="D540" s="19" t="s">
        <v>7</v>
      </c>
      <c r="E540" s="18" t="s">
        <v>6</v>
      </c>
      <c r="F540" s="199" t="s">
        <v>31</v>
      </c>
      <c r="G540" s="17" t="s">
        <v>5</v>
      </c>
      <c r="H540" s="16" t="s">
        <v>4</v>
      </c>
      <c r="I540" s="14" t="s">
        <v>3</v>
      </c>
      <c r="J540" s="10"/>
      <c r="K540" s="248" t="s">
        <v>142</v>
      </c>
      <c r="M540" s="11"/>
      <c r="N540" s="21" t="s">
        <v>9</v>
      </c>
      <c r="O540" s="19" t="s">
        <v>7</v>
      </c>
      <c r="P540" s="18" t="s">
        <v>6</v>
      </c>
      <c r="Q540" s="199" t="s">
        <v>31</v>
      </c>
      <c r="R540" s="17" t="s">
        <v>5</v>
      </c>
      <c r="S540" s="16" t="s">
        <v>4</v>
      </c>
      <c r="T540" s="14" t="s">
        <v>3</v>
      </c>
      <c r="U540" s="10"/>
      <c r="V540" s="248" t="s">
        <v>142</v>
      </c>
      <c r="X540" s="11"/>
      <c r="Y540" s="21" t="s">
        <v>9</v>
      </c>
      <c r="Z540" s="27" t="s">
        <v>8</v>
      </c>
      <c r="AA540" s="18" t="s">
        <v>6</v>
      </c>
      <c r="AB540" s="199" t="s">
        <v>31</v>
      </c>
      <c r="AC540" s="17" t="s">
        <v>5</v>
      </c>
      <c r="AD540" s="16" t="s">
        <v>4</v>
      </c>
      <c r="AE540" s="14" t="s">
        <v>3</v>
      </c>
      <c r="AF540" s="10"/>
      <c r="AG540" s="248" t="s">
        <v>148</v>
      </c>
      <c r="AI540" s="11"/>
      <c r="AJ540" s="21" t="s">
        <v>9</v>
      </c>
      <c r="AK540" s="27" t="s">
        <v>8</v>
      </c>
      <c r="AL540" s="19" t="s">
        <v>7</v>
      </c>
      <c r="AM540" s="199" t="s">
        <v>31</v>
      </c>
      <c r="AN540" s="17" t="s">
        <v>5</v>
      </c>
      <c r="AO540" s="16" t="s">
        <v>4</v>
      </c>
      <c r="AP540" s="14" t="s">
        <v>3</v>
      </c>
      <c r="AQ540" s="10"/>
      <c r="AR540" s="248" t="s">
        <v>145</v>
      </c>
      <c r="AT540" s="11"/>
      <c r="AU540" s="21" t="s">
        <v>9</v>
      </c>
      <c r="AV540" s="27" t="s">
        <v>8</v>
      </c>
      <c r="AW540" s="19" t="s">
        <v>7</v>
      </c>
      <c r="AX540" s="18" t="s">
        <v>6</v>
      </c>
      <c r="AY540" s="17" t="s">
        <v>5</v>
      </c>
      <c r="AZ540" s="16" t="s">
        <v>4</v>
      </c>
      <c r="BA540" s="14" t="s">
        <v>3</v>
      </c>
      <c r="BB540" s="10"/>
      <c r="BC540" s="248" t="s">
        <v>148</v>
      </c>
      <c r="BE540" s="11"/>
      <c r="BF540" s="21" t="s">
        <v>9</v>
      </c>
      <c r="BG540" s="27" t="s">
        <v>8</v>
      </c>
      <c r="BH540" s="19" t="s">
        <v>7</v>
      </c>
      <c r="BI540" s="18" t="s">
        <v>6</v>
      </c>
      <c r="BJ540" s="199" t="s">
        <v>31</v>
      </c>
      <c r="BK540" s="16" t="s">
        <v>4</v>
      </c>
      <c r="BL540" s="14" t="s">
        <v>3</v>
      </c>
      <c r="BM540" s="10"/>
      <c r="BN540" s="248" t="s">
        <v>145</v>
      </c>
      <c r="BP540" s="11"/>
      <c r="BQ540" s="21" t="s">
        <v>9</v>
      </c>
      <c r="BR540" s="27" t="s">
        <v>8</v>
      </c>
      <c r="BS540" s="19" t="s">
        <v>7</v>
      </c>
      <c r="BT540" s="18" t="s">
        <v>6</v>
      </c>
      <c r="BU540" s="199" t="s">
        <v>31</v>
      </c>
      <c r="BV540" s="17" t="s">
        <v>5</v>
      </c>
      <c r="BW540" s="14" t="s">
        <v>3</v>
      </c>
      <c r="BX540" s="10"/>
      <c r="BY540" s="248" t="s">
        <v>151</v>
      </c>
      <c r="CA540" s="11"/>
      <c r="CB540" s="21" t="s">
        <v>9</v>
      </c>
      <c r="CC540" s="27" t="s">
        <v>8</v>
      </c>
      <c r="CD540" s="19" t="s">
        <v>7</v>
      </c>
      <c r="CE540" s="18" t="s">
        <v>6</v>
      </c>
      <c r="CF540" s="17" t="s">
        <v>5</v>
      </c>
      <c r="CG540" s="16" t="s">
        <v>4</v>
      </c>
      <c r="CH540" s="199" t="s">
        <v>31</v>
      </c>
      <c r="CI540" s="10"/>
      <c r="CJ540" s="248" t="s">
        <v>151</v>
      </c>
      <c r="CM540" t="s">
        <v>0</v>
      </c>
    </row>
    <row r="541" spans="1:94" ht="15.75" thickBot="1" x14ac:dyDescent="0.3">
      <c r="B541" s="22" t="s">
        <v>335</v>
      </c>
      <c r="C541" s="146" t="s">
        <v>9</v>
      </c>
      <c r="D541" s="146" t="s">
        <v>9</v>
      </c>
      <c r="E541" s="146" t="s">
        <v>9</v>
      </c>
      <c r="F541" s="146" t="s">
        <v>9</v>
      </c>
      <c r="G541" s="146" t="s">
        <v>9</v>
      </c>
      <c r="H541" s="146" t="s">
        <v>9</v>
      </c>
      <c r="I541" s="146" t="s">
        <v>9</v>
      </c>
      <c r="J541" s="10"/>
      <c r="K541" s="234" t="s">
        <v>9</v>
      </c>
      <c r="M541" s="22" t="s">
        <v>335</v>
      </c>
      <c r="N541" s="145" t="s">
        <v>8</v>
      </c>
      <c r="O541" s="145" t="s">
        <v>8</v>
      </c>
      <c r="P541" s="145" t="s">
        <v>8</v>
      </c>
      <c r="Q541" s="145" t="s">
        <v>8</v>
      </c>
      <c r="R541" s="145" t="s">
        <v>8</v>
      </c>
      <c r="S541" s="145" t="s">
        <v>8</v>
      </c>
      <c r="T541" s="145" t="s">
        <v>8</v>
      </c>
      <c r="U541" s="10"/>
      <c r="V541" s="145" t="s">
        <v>8</v>
      </c>
      <c r="X541" s="22" t="s">
        <v>335</v>
      </c>
      <c r="Y541" s="149" t="s">
        <v>7</v>
      </c>
      <c r="Z541" s="149" t="s">
        <v>7</v>
      </c>
      <c r="AA541" s="149" t="s">
        <v>7</v>
      </c>
      <c r="AB541" s="149" t="s">
        <v>7</v>
      </c>
      <c r="AC541" s="149" t="s">
        <v>7</v>
      </c>
      <c r="AD541" s="149" t="s">
        <v>7</v>
      </c>
      <c r="AE541" s="144" t="s">
        <v>7</v>
      </c>
      <c r="AF541" s="10"/>
      <c r="AG541" s="144" t="s">
        <v>7</v>
      </c>
      <c r="AI541" s="22" t="s">
        <v>335</v>
      </c>
      <c r="AJ541" s="195" t="s">
        <v>6</v>
      </c>
      <c r="AK541" s="195" t="s">
        <v>6</v>
      </c>
      <c r="AL541" s="195" t="s">
        <v>6</v>
      </c>
      <c r="AM541" s="195" t="s">
        <v>6</v>
      </c>
      <c r="AN541" s="195" t="s">
        <v>6</v>
      </c>
      <c r="AO541" s="195" t="s">
        <v>6</v>
      </c>
      <c r="AP541" s="195" t="s">
        <v>6</v>
      </c>
      <c r="AQ541" s="10"/>
      <c r="AR541" s="195" t="s">
        <v>6</v>
      </c>
      <c r="AT541" s="22" t="s">
        <v>335</v>
      </c>
      <c r="AU541" s="197" t="s">
        <v>31</v>
      </c>
      <c r="AV541" s="197" t="s">
        <v>31</v>
      </c>
      <c r="AW541" s="197" t="s">
        <v>31</v>
      </c>
      <c r="AX541" s="197" t="s">
        <v>31</v>
      </c>
      <c r="AY541" s="197" t="s">
        <v>31</v>
      </c>
      <c r="AZ541" s="197" t="s">
        <v>31</v>
      </c>
      <c r="BA541" s="197" t="s">
        <v>31</v>
      </c>
      <c r="BB541" s="10"/>
      <c r="BC541" s="197" t="s">
        <v>31</v>
      </c>
      <c r="BE541" s="22" t="s">
        <v>335</v>
      </c>
      <c r="BF541" s="155" t="s">
        <v>134</v>
      </c>
      <c r="BG541" s="155" t="s">
        <v>134</v>
      </c>
      <c r="BH541" s="155" t="s">
        <v>134</v>
      </c>
      <c r="BI541" s="155" t="s">
        <v>134</v>
      </c>
      <c r="BJ541" s="155" t="s">
        <v>134</v>
      </c>
      <c r="BK541" s="155" t="s">
        <v>134</v>
      </c>
      <c r="BL541" s="155" t="s">
        <v>134</v>
      </c>
      <c r="BM541" s="10"/>
      <c r="BN541" s="155" t="s">
        <v>134</v>
      </c>
      <c r="BP541" s="22" t="s">
        <v>335</v>
      </c>
      <c r="BQ541" s="150" t="s">
        <v>4</v>
      </c>
      <c r="BR541" s="150" t="s">
        <v>4</v>
      </c>
      <c r="BS541" s="150" t="s">
        <v>4</v>
      </c>
      <c r="BT541" s="150" t="s">
        <v>4</v>
      </c>
      <c r="BU541" s="150" t="s">
        <v>4</v>
      </c>
      <c r="BV541" s="150" t="s">
        <v>4</v>
      </c>
      <c r="BW541" s="150" t="s">
        <v>4</v>
      </c>
      <c r="BX541" s="10"/>
      <c r="BY541" s="150" t="s">
        <v>4</v>
      </c>
      <c r="CA541" s="22" t="s">
        <v>335</v>
      </c>
      <c r="CB541" s="177" t="s">
        <v>3</v>
      </c>
      <c r="CC541" s="177" t="s">
        <v>3</v>
      </c>
      <c r="CD541" s="177" t="s">
        <v>3</v>
      </c>
      <c r="CE541" s="177" t="s">
        <v>3</v>
      </c>
      <c r="CF541" s="177" t="s">
        <v>3</v>
      </c>
      <c r="CG541" s="177" t="s">
        <v>3</v>
      </c>
      <c r="CH541" s="177" t="s">
        <v>3</v>
      </c>
      <c r="CI541" s="10"/>
      <c r="CJ541" s="177" t="s">
        <v>3</v>
      </c>
      <c r="CM541" t="s">
        <v>0</v>
      </c>
      <c r="CN541" t="s">
        <v>0</v>
      </c>
      <c r="CP541" t="s">
        <v>0</v>
      </c>
    </row>
    <row r="542" spans="1:94" ht="15.75" thickBot="1" x14ac:dyDescent="0.3">
      <c r="B542" s="11" t="s">
        <v>0</v>
      </c>
      <c r="C542" s="143">
        <v>21</v>
      </c>
      <c r="D542" s="143">
        <v>23</v>
      </c>
      <c r="E542" s="143">
        <v>8</v>
      </c>
      <c r="F542" s="143">
        <v>4</v>
      </c>
      <c r="G542" s="143">
        <v>10</v>
      </c>
      <c r="H542" s="231">
        <v>9</v>
      </c>
      <c r="I542" s="143">
        <v>28</v>
      </c>
      <c r="J542" s="12">
        <v>566</v>
      </c>
      <c r="K542" s="237">
        <v>85</v>
      </c>
      <c r="L542" t="s">
        <v>0</v>
      </c>
      <c r="M542" s="11" t="s">
        <v>0</v>
      </c>
      <c r="N542" s="231">
        <v>21</v>
      </c>
      <c r="O542" s="231">
        <v>1</v>
      </c>
      <c r="P542" s="231">
        <v>10</v>
      </c>
      <c r="Q542" s="231">
        <v>17</v>
      </c>
      <c r="R542" s="231">
        <v>7</v>
      </c>
      <c r="S542" s="231">
        <v>56</v>
      </c>
      <c r="T542" s="143">
        <v>4</v>
      </c>
      <c r="U542" s="12">
        <v>-111</v>
      </c>
      <c r="V542" s="231">
        <v>108</v>
      </c>
      <c r="W542" t="s">
        <v>0</v>
      </c>
      <c r="X542" s="11" t="s">
        <v>0</v>
      </c>
      <c r="Y542" s="231">
        <v>23</v>
      </c>
      <c r="Z542" s="143">
        <v>1</v>
      </c>
      <c r="AA542" s="231">
        <v>11</v>
      </c>
      <c r="AB542" s="231">
        <v>19</v>
      </c>
      <c r="AC542" s="231">
        <v>6</v>
      </c>
      <c r="AD542" s="231">
        <v>61</v>
      </c>
      <c r="AE542" s="143">
        <v>6</v>
      </c>
      <c r="AF542" s="12">
        <v>-444</v>
      </c>
      <c r="AG542" s="231">
        <v>113</v>
      </c>
      <c r="AI542" s="11" t="s">
        <v>0</v>
      </c>
      <c r="AJ542" s="231">
        <v>8</v>
      </c>
      <c r="AK542" s="143">
        <v>10</v>
      </c>
      <c r="AL542" s="143">
        <v>11</v>
      </c>
      <c r="AM542" s="231">
        <v>5</v>
      </c>
      <c r="AN542" s="143">
        <v>3</v>
      </c>
      <c r="AO542" s="231">
        <v>13</v>
      </c>
      <c r="AP542" s="143">
        <v>9</v>
      </c>
      <c r="AQ542" s="12">
        <v>-374</v>
      </c>
      <c r="AR542" s="143">
        <v>7</v>
      </c>
      <c r="AS542" t="s">
        <v>0</v>
      </c>
      <c r="AT542" s="11" t="s">
        <v>0</v>
      </c>
      <c r="AU542" s="231">
        <v>4</v>
      </c>
      <c r="AV542" s="143">
        <v>17</v>
      </c>
      <c r="AW542" s="143">
        <v>19</v>
      </c>
      <c r="AX542" s="143">
        <v>5</v>
      </c>
      <c r="AY542" s="143">
        <v>8</v>
      </c>
      <c r="AZ542" s="231">
        <v>12</v>
      </c>
      <c r="BA542" s="143">
        <v>14</v>
      </c>
      <c r="BB542" s="12">
        <v>61</v>
      </c>
      <c r="BC542" s="143">
        <v>47</v>
      </c>
      <c r="BE542" s="11" t="s">
        <v>0</v>
      </c>
      <c r="BF542" s="231">
        <v>10</v>
      </c>
      <c r="BG542" s="143">
        <v>7</v>
      </c>
      <c r="BH542" s="143">
        <v>6</v>
      </c>
      <c r="BI542" s="231">
        <v>3</v>
      </c>
      <c r="BJ542" s="231">
        <v>8</v>
      </c>
      <c r="BK542" s="231">
        <v>30</v>
      </c>
      <c r="BL542" s="143">
        <v>7</v>
      </c>
      <c r="BM542" s="12">
        <v>-75</v>
      </c>
      <c r="BN542" s="231">
        <v>31</v>
      </c>
      <c r="BO542" t="s">
        <v>0</v>
      </c>
      <c r="BP542" s="11" t="s">
        <v>0</v>
      </c>
      <c r="BQ542" s="143">
        <v>9</v>
      </c>
      <c r="BR542" s="143">
        <v>56</v>
      </c>
      <c r="BS542" s="143">
        <v>61</v>
      </c>
      <c r="BT542" s="143">
        <v>13</v>
      </c>
      <c r="BU542" s="143">
        <v>12</v>
      </c>
      <c r="BV542" s="143">
        <v>30</v>
      </c>
      <c r="BW542" s="143">
        <v>31</v>
      </c>
      <c r="BX542" s="12">
        <v>97</v>
      </c>
      <c r="BY542" s="143">
        <v>212</v>
      </c>
      <c r="CA542" s="11" t="s">
        <v>0</v>
      </c>
      <c r="CB542" s="231">
        <v>28</v>
      </c>
      <c r="CC542" s="231">
        <v>4</v>
      </c>
      <c r="CD542" s="231">
        <v>6</v>
      </c>
      <c r="CE542" s="231">
        <v>9</v>
      </c>
      <c r="CF542" s="231">
        <v>7</v>
      </c>
      <c r="CG542" s="231">
        <v>31</v>
      </c>
      <c r="CH542" s="231">
        <v>14</v>
      </c>
      <c r="CI542" s="12">
        <v>280</v>
      </c>
      <c r="CJ542" s="231">
        <v>99</v>
      </c>
      <c r="CM542" t="s">
        <v>0</v>
      </c>
    </row>
    <row r="543" spans="1:94" ht="15.75" thickBot="1" x14ac:dyDescent="0.3"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M543" s="11"/>
      <c r="N543" s="10"/>
      <c r="O543" s="10"/>
      <c r="P543" s="10"/>
      <c r="Q543" s="10"/>
      <c r="R543" s="10"/>
      <c r="S543" s="10"/>
      <c r="T543" s="10"/>
      <c r="U543" s="10"/>
      <c r="V543" s="9"/>
      <c r="X543" s="11"/>
      <c r="Y543" s="10"/>
      <c r="Z543" s="10"/>
      <c r="AA543" s="10"/>
      <c r="AB543" s="10"/>
      <c r="AC543" s="10"/>
      <c r="AD543" s="10"/>
      <c r="AE543" s="10"/>
      <c r="AF543" s="10"/>
      <c r="AG543" s="9"/>
      <c r="AI543" s="11"/>
      <c r="AJ543" s="10"/>
      <c r="AK543" s="10"/>
      <c r="AL543" s="10"/>
      <c r="AM543" s="10"/>
      <c r="AN543" s="10"/>
      <c r="AO543" s="10"/>
      <c r="AP543" s="10"/>
      <c r="AQ543" s="10"/>
      <c r="AR543" s="9"/>
      <c r="AT543" s="11"/>
      <c r="AU543" s="10"/>
      <c r="AV543" s="10"/>
      <c r="AW543" s="10"/>
      <c r="AX543" s="10"/>
      <c r="AY543" s="10"/>
      <c r="AZ543" s="10"/>
      <c r="BA543" s="10"/>
      <c r="BB543" s="10"/>
      <c r="BC543" s="9"/>
      <c r="BE543" s="11"/>
      <c r="BF543" s="10"/>
      <c r="BG543" s="10"/>
      <c r="BH543" s="10"/>
      <c r="BI543" s="10"/>
      <c r="BJ543" s="10"/>
      <c r="BK543" s="10"/>
      <c r="BL543" s="10"/>
      <c r="BM543" s="10"/>
      <c r="BN543" s="9"/>
      <c r="BP543" s="11"/>
      <c r="BQ543" s="10"/>
      <c r="BR543" s="10"/>
      <c r="BS543" s="10"/>
      <c r="BT543" s="10"/>
      <c r="BU543" s="10"/>
      <c r="BV543" s="10"/>
      <c r="BW543" s="10"/>
      <c r="BX543" s="10"/>
      <c r="BY543" s="9"/>
      <c r="CA543" s="11"/>
      <c r="CB543" s="10"/>
      <c r="CC543" s="10"/>
      <c r="CD543" s="10"/>
      <c r="CE543" s="10"/>
      <c r="CF543" s="10"/>
      <c r="CG543" s="10"/>
      <c r="CH543" s="10"/>
      <c r="CI543" s="10"/>
      <c r="CJ543" s="9"/>
      <c r="CM543" t="s">
        <v>0</v>
      </c>
      <c r="CN543" t="s">
        <v>0</v>
      </c>
      <c r="CP543" t="s">
        <v>0</v>
      </c>
    </row>
    <row r="544" spans="1:94" ht="15.75" thickBot="1" x14ac:dyDescent="0.3">
      <c r="B544" s="11"/>
      <c r="C544" s="27" t="s">
        <v>8</v>
      </c>
      <c r="D544" s="19" t="s">
        <v>7</v>
      </c>
      <c r="E544" s="18" t="s">
        <v>6</v>
      </c>
      <c r="F544" s="199" t="s">
        <v>31</v>
      </c>
      <c r="G544" s="17" t="s">
        <v>5</v>
      </c>
      <c r="H544" s="16" t="s">
        <v>4</v>
      </c>
      <c r="I544" s="14" t="s">
        <v>3</v>
      </c>
      <c r="J544" s="10"/>
      <c r="K544" s="248" t="s">
        <v>142</v>
      </c>
      <c r="M544" s="11"/>
      <c r="N544" s="21" t="s">
        <v>9</v>
      </c>
      <c r="O544" s="19" t="s">
        <v>7</v>
      </c>
      <c r="P544" s="18" t="s">
        <v>6</v>
      </c>
      <c r="Q544" s="199" t="s">
        <v>31</v>
      </c>
      <c r="R544" s="17" t="s">
        <v>5</v>
      </c>
      <c r="S544" s="16" t="s">
        <v>4</v>
      </c>
      <c r="T544" s="14" t="s">
        <v>3</v>
      </c>
      <c r="U544" s="10"/>
      <c r="V544" s="248" t="s">
        <v>148</v>
      </c>
      <c r="X544" s="11"/>
      <c r="Y544" s="21" t="s">
        <v>9</v>
      </c>
      <c r="Z544" s="27" t="s">
        <v>8</v>
      </c>
      <c r="AA544" s="18" t="s">
        <v>6</v>
      </c>
      <c r="AB544" s="199" t="s">
        <v>31</v>
      </c>
      <c r="AC544" s="17" t="s">
        <v>5</v>
      </c>
      <c r="AD544" s="16" t="s">
        <v>4</v>
      </c>
      <c r="AE544" s="14" t="s">
        <v>3</v>
      </c>
      <c r="AF544" s="10"/>
      <c r="AG544" s="248" t="s">
        <v>151</v>
      </c>
      <c r="AI544" s="11"/>
      <c r="AJ544" s="21" t="s">
        <v>9</v>
      </c>
      <c r="AK544" s="27" t="s">
        <v>8</v>
      </c>
      <c r="AL544" s="19" t="s">
        <v>7</v>
      </c>
      <c r="AM544" s="199" t="s">
        <v>31</v>
      </c>
      <c r="AN544" s="17" t="s">
        <v>5</v>
      </c>
      <c r="AO544" s="16" t="s">
        <v>4</v>
      </c>
      <c r="AP544" s="14" t="s">
        <v>3</v>
      </c>
      <c r="AQ544" s="10"/>
      <c r="AR544" s="248" t="s">
        <v>144</v>
      </c>
      <c r="AT544" s="11"/>
      <c r="AU544" s="21" t="s">
        <v>9</v>
      </c>
      <c r="AV544" s="27" t="s">
        <v>8</v>
      </c>
      <c r="AW544" s="19" t="s">
        <v>7</v>
      </c>
      <c r="AX544" s="18" t="s">
        <v>6</v>
      </c>
      <c r="AY544" s="17" t="s">
        <v>5</v>
      </c>
      <c r="AZ544" s="16" t="s">
        <v>4</v>
      </c>
      <c r="BA544" s="14" t="s">
        <v>3</v>
      </c>
      <c r="BB544" s="10"/>
      <c r="BC544" s="248" t="s">
        <v>148</v>
      </c>
      <c r="BE544" s="11"/>
      <c r="BF544" s="21" t="s">
        <v>9</v>
      </c>
      <c r="BG544" s="27" t="s">
        <v>8</v>
      </c>
      <c r="BH544" s="19" t="s">
        <v>7</v>
      </c>
      <c r="BI544" s="18" t="s">
        <v>6</v>
      </c>
      <c r="BJ544" s="199" t="s">
        <v>31</v>
      </c>
      <c r="BK544" s="16" t="s">
        <v>4</v>
      </c>
      <c r="BL544" s="14" t="s">
        <v>3</v>
      </c>
      <c r="BM544" s="10"/>
      <c r="BN544" s="248" t="s">
        <v>145</v>
      </c>
      <c r="BP544" s="11"/>
      <c r="BQ544" s="21" t="s">
        <v>9</v>
      </c>
      <c r="BR544" s="27" t="s">
        <v>8</v>
      </c>
      <c r="BS544" s="19" t="s">
        <v>7</v>
      </c>
      <c r="BT544" s="18" t="s">
        <v>6</v>
      </c>
      <c r="BU544" s="199" t="s">
        <v>31</v>
      </c>
      <c r="BV544" s="17" t="s">
        <v>5</v>
      </c>
      <c r="BW544" s="14" t="s">
        <v>3</v>
      </c>
      <c r="BX544" s="10"/>
      <c r="BY544" s="248" t="s">
        <v>151</v>
      </c>
      <c r="CA544" s="11"/>
      <c r="CB544" s="21" t="s">
        <v>9</v>
      </c>
      <c r="CC544" s="27" t="s">
        <v>8</v>
      </c>
      <c r="CD544" s="19" t="s">
        <v>7</v>
      </c>
      <c r="CE544" s="18" t="s">
        <v>6</v>
      </c>
      <c r="CF544" s="17" t="s">
        <v>5</v>
      </c>
      <c r="CG544" s="16" t="s">
        <v>4</v>
      </c>
      <c r="CH544" s="199" t="s">
        <v>31</v>
      </c>
      <c r="CI544" s="10"/>
      <c r="CJ544" s="248" t="s">
        <v>142</v>
      </c>
      <c r="CM544" t="s">
        <v>0</v>
      </c>
      <c r="CO544" t="s">
        <v>0</v>
      </c>
    </row>
    <row r="545" spans="2:94" ht="15.75" thickBot="1" x14ac:dyDescent="0.3">
      <c r="B545" s="22" t="s">
        <v>336</v>
      </c>
      <c r="C545" s="146" t="s">
        <v>9</v>
      </c>
      <c r="D545" s="146" t="s">
        <v>9</v>
      </c>
      <c r="E545" s="146" t="s">
        <v>9</v>
      </c>
      <c r="F545" s="146" t="s">
        <v>9</v>
      </c>
      <c r="G545" s="146" t="s">
        <v>9</v>
      </c>
      <c r="H545" s="146" t="s">
        <v>9</v>
      </c>
      <c r="I545" s="146" t="s">
        <v>9</v>
      </c>
      <c r="J545" s="10"/>
      <c r="K545" s="234" t="s">
        <v>9</v>
      </c>
      <c r="M545" s="22" t="s">
        <v>336</v>
      </c>
      <c r="N545" s="145" t="s">
        <v>8</v>
      </c>
      <c r="O545" s="145" t="s">
        <v>8</v>
      </c>
      <c r="P545" s="145" t="s">
        <v>8</v>
      </c>
      <c r="Q545" s="145" t="s">
        <v>8</v>
      </c>
      <c r="R545" s="145" t="s">
        <v>8</v>
      </c>
      <c r="S545" s="145" t="s">
        <v>8</v>
      </c>
      <c r="T545" s="145" t="s">
        <v>8</v>
      </c>
      <c r="U545" s="10"/>
      <c r="V545" s="145" t="s">
        <v>8</v>
      </c>
      <c r="X545" s="22" t="s">
        <v>336</v>
      </c>
      <c r="Y545" s="149" t="s">
        <v>7</v>
      </c>
      <c r="Z545" s="149" t="s">
        <v>7</v>
      </c>
      <c r="AA545" s="149" t="s">
        <v>7</v>
      </c>
      <c r="AB545" s="149" t="s">
        <v>7</v>
      </c>
      <c r="AC545" s="149" t="s">
        <v>7</v>
      </c>
      <c r="AD545" s="149" t="s">
        <v>7</v>
      </c>
      <c r="AE545" s="144" t="s">
        <v>7</v>
      </c>
      <c r="AF545" s="10"/>
      <c r="AG545" s="144" t="s">
        <v>7</v>
      </c>
      <c r="AI545" s="22" t="s">
        <v>336</v>
      </c>
      <c r="AJ545" s="195" t="s">
        <v>6</v>
      </c>
      <c r="AK545" s="195" t="s">
        <v>6</v>
      </c>
      <c r="AL545" s="195" t="s">
        <v>6</v>
      </c>
      <c r="AM545" s="195" t="s">
        <v>6</v>
      </c>
      <c r="AN545" s="195" t="s">
        <v>6</v>
      </c>
      <c r="AO545" s="195" t="s">
        <v>6</v>
      </c>
      <c r="AP545" s="195" t="s">
        <v>6</v>
      </c>
      <c r="AQ545" s="10"/>
      <c r="AR545" s="195" t="s">
        <v>6</v>
      </c>
      <c r="AT545" s="22" t="s">
        <v>336</v>
      </c>
      <c r="AU545" s="197" t="s">
        <v>31</v>
      </c>
      <c r="AV545" s="197" t="s">
        <v>31</v>
      </c>
      <c r="AW545" s="197" t="s">
        <v>31</v>
      </c>
      <c r="AX545" s="197" t="s">
        <v>31</v>
      </c>
      <c r="AY545" s="197" t="s">
        <v>31</v>
      </c>
      <c r="AZ545" s="197" t="s">
        <v>31</v>
      </c>
      <c r="BA545" s="197" t="s">
        <v>31</v>
      </c>
      <c r="BB545" s="10"/>
      <c r="BC545" s="197" t="s">
        <v>31</v>
      </c>
      <c r="BE545" s="22" t="s">
        <v>336</v>
      </c>
      <c r="BF545" s="155" t="s">
        <v>134</v>
      </c>
      <c r="BG545" s="155" t="s">
        <v>134</v>
      </c>
      <c r="BH545" s="155" t="s">
        <v>134</v>
      </c>
      <c r="BI545" s="155" t="s">
        <v>134</v>
      </c>
      <c r="BJ545" s="155" t="s">
        <v>134</v>
      </c>
      <c r="BK545" s="155" t="s">
        <v>134</v>
      </c>
      <c r="BL545" s="155" t="s">
        <v>134</v>
      </c>
      <c r="BM545" s="10"/>
      <c r="BN545" s="155" t="s">
        <v>134</v>
      </c>
      <c r="BP545" s="22" t="s">
        <v>336</v>
      </c>
      <c r="BQ545" s="150" t="s">
        <v>4</v>
      </c>
      <c r="BR545" s="150" t="s">
        <v>4</v>
      </c>
      <c r="BS545" s="150" t="s">
        <v>4</v>
      </c>
      <c r="BT545" s="150" t="s">
        <v>4</v>
      </c>
      <c r="BU545" s="150" t="s">
        <v>4</v>
      </c>
      <c r="BV545" s="150" t="s">
        <v>4</v>
      </c>
      <c r="BW545" s="150" t="s">
        <v>4</v>
      </c>
      <c r="BX545" s="10"/>
      <c r="BY545" s="150" t="s">
        <v>4</v>
      </c>
      <c r="CA545" s="22" t="s">
        <v>336</v>
      </c>
      <c r="CB545" s="177" t="s">
        <v>3</v>
      </c>
      <c r="CC545" s="177" t="s">
        <v>3</v>
      </c>
      <c r="CD545" s="177" t="s">
        <v>3</v>
      </c>
      <c r="CE545" s="177" t="s">
        <v>3</v>
      </c>
      <c r="CF545" s="177" t="s">
        <v>3</v>
      </c>
      <c r="CG545" s="177" t="s">
        <v>3</v>
      </c>
      <c r="CH545" s="177" t="s">
        <v>3</v>
      </c>
      <c r="CI545" s="10"/>
      <c r="CJ545" s="177" t="s">
        <v>3</v>
      </c>
      <c r="CM545" t="s">
        <v>0</v>
      </c>
      <c r="CO545" t="s">
        <v>0</v>
      </c>
    </row>
    <row r="546" spans="2:94" ht="15.75" thickBot="1" x14ac:dyDescent="0.3">
      <c r="B546" s="11" t="s">
        <v>0</v>
      </c>
      <c r="C546" s="143">
        <v>18</v>
      </c>
      <c r="D546" s="143">
        <v>31</v>
      </c>
      <c r="E546" s="143">
        <v>10</v>
      </c>
      <c r="F546" s="143">
        <v>6</v>
      </c>
      <c r="G546" s="143">
        <v>8</v>
      </c>
      <c r="H546" s="231">
        <v>12</v>
      </c>
      <c r="I546" s="143">
        <v>27</v>
      </c>
      <c r="J546" s="12">
        <v>-262</v>
      </c>
      <c r="K546" s="237">
        <v>88</v>
      </c>
      <c r="L546" t="s">
        <v>0</v>
      </c>
      <c r="M546" s="11" t="s">
        <v>0</v>
      </c>
      <c r="N546" s="231">
        <v>18</v>
      </c>
      <c r="O546" s="143">
        <v>8</v>
      </c>
      <c r="P546" s="231">
        <v>5</v>
      </c>
      <c r="Q546" s="231">
        <v>11</v>
      </c>
      <c r="R546" s="231">
        <v>7</v>
      </c>
      <c r="S546" s="231">
        <v>60</v>
      </c>
      <c r="T546" s="143">
        <v>8</v>
      </c>
      <c r="U546" s="12">
        <v>-25</v>
      </c>
      <c r="V546" s="231">
        <v>85</v>
      </c>
      <c r="W546" t="s">
        <v>0</v>
      </c>
      <c r="X546" s="11" t="s">
        <v>0</v>
      </c>
      <c r="Y546" s="231">
        <v>31</v>
      </c>
      <c r="Z546" s="231">
        <v>8</v>
      </c>
      <c r="AA546" s="231">
        <v>16</v>
      </c>
      <c r="AB546" s="231">
        <v>24</v>
      </c>
      <c r="AC546" s="231">
        <v>23</v>
      </c>
      <c r="AD546" s="231">
        <v>83</v>
      </c>
      <c r="AE546" s="231">
        <v>5</v>
      </c>
      <c r="AF546" s="12">
        <v>765</v>
      </c>
      <c r="AG546" s="231">
        <v>190</v>
      </c>
      <c r="AI546" s="11" t="s">
        <v>0</v>
      </c>
      <c r="AJ546" s="231">
        <v>10</v>
      </c>
      <c r="AK546" s="143">
        <v>5</v>
      </c>
      <c r="AL546" s="143">
        <v>16</v>
      </c>
      <c r="AM546" s="231">
        <v>5</v>
      </c>
      <c r="AN546" s="143">
        <v>0</v>
      </c>
      <c r="AO546" s="231">
        <v>17</v>
      </c>
      <c r="AP546" s="143">
        <v>7</v>
      </c>
      <c r="AQ546" s="12">
        <v>350</v>
      </c>
      <c r="AR546" s="231">
        <v>4</v>
      </c>
      <c r="AS546" t="s">
        <v>0</v>
      </c>
      <c r="AT546" s="11" t="s">
        <v>0</v>
      </c>
      <c r="AU546" s="231">
        <v>6</v>
      </c>
      <c r="AV546" s="143">
        <v>11</v>
      </c>
      <c r="AW546" s="143">
        <v>24</v>
      </c>
      <c r="AX546" s="143">
        <v>5</v>
      </c>
      <c r="AY546" s="143">
        <v>4</v>
      </c>
      <c r="AZ546" s="231">
        <v>17</v>
      </c>
      <c r="BA546" s="143">
        <v>12</v>
      </c>
      <c r="BB546" s="12">
        <v>-42</v>
      </c>
      <c r="BC546" s="143">
        <v>33</v>
      </c>
      <c r="BE546" s="11" t="s">
        <v>0</v>
      </c>
      <c r="BF546" s="231">
        <v>8</v>
      </c>
      <c r="BG546" s="143">
        <v>7</v>
      </c>
      <c r="BH546" s="143">
        <v>23</v>
      </c>
      <c r="BI546" s="231">
        <v>0</v>
      </c>
      <c r="BJ546" s="231">
        <v>4</v>
      </c>
      <c r="BK546" s="231">
        <v>32</v>
      </c>
      <c r="BL546" s="143">
        <v>9</v>
      </c>
      <c r="BM546" s="12">
        <v>-151</v>
      </c>
      <c r="BN546" s="231">
        <v>5</v>
      </c>
      <c r="BO546" t="s">
        <v>0</v>
      </c>
      <c r="BP546" s="11" t="s">
        <v>0</v>
      </c>
      <c r="BQ546" s="143">
        <v>12</v>
      </c>
      <c r="BR546" s="143">
        <v>60</v>
      </c>
      <c r="BS546" s="143">
        <v>83</v>
      </c>
      <c r="BT546" s="143">
        <v>17</v>
      </c>
      <c r="BU546" s="143">
        <v>17</v>
      </c>
      <c r="BV546" s="143">
        <v>32</v>
      </c>
      <c r="BW546" s="143">
        <v>33</v>
      </c>
      <c r="BX546" s="12">
        <v>-579</v>
      </c>
      <c r="BY546" s="143">
        <v>254</v>
      </c>
      <c r="CA546" s="11" t="s">
        <v>0</v>
      </c>
      <c r="CB546" s="231">
        <v>27</v>
      </c>
      <c r="CC546" s="231">
        <v>8</v>
      </c>
      <c r="CD546" s="143">
        <v>5</v>
      </c>
      <c r="CE546" s="231">
        <v>7</v>
      </c>
      <c r="CF546" s="231">
        <v>9</v>
      </c>
      <c r="CG546" s="231">
        <v>33</v>
      </c>
      <c r="CH546" s="231">
        <v>12</v>
      </c>
      <c r="CI546" s="12">
        <v>-56</v>
      </c>
      <c r="CJ546" s="231">
        <v>91</v>
      </c>
      <c r="CM546" t="s">
        <v>0</v>
      </c>
      <c r="CO546" t="s">
        <v>0</v>
      </c>
    </row>
    <row r="547" spans="2:94" ht="15.75" thickBot="1" x14ac:dyDescent="0.3"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M547" s="11"/>
      <c r="N547" s="10"/>
      <c r="O547" s="10"/>
      <c r="P547" s="10"/>
      <c r="Q547" s="10"/>
      <c r="R547" s="10"/>
      <c r="S547" s="10"/>
      <c r="T547" s="10"/>
      <c r="U547" s="10"/>
      <c r="V547" s="9"/>
      <c r="X547" s="11"/>
      <c r="Y547" s="10"/>
      <c r="Z547" s="10"/>
      <c r="AA547" s="10"/>
      <c r="AB547" s="10"/>
      <c r="AC547" s="10"/>
      <c r="AD547" s="10"/>
      <c r="AE547" s="10"/>
      <c r="AF547" s="10"/>
      <c r="AG547" s="9"/>
      <c r="AI547" s="11"/>
      <c r="AJ547" s="10"/>
      <c r="AK547" s="10"/>
      <c r="AL547" s="10"/>
      <c r="AM547" s="10"/>
      <c r="AN547" s="10"/>
      <c r="AO547" s="10"/>
      <c r="AP547" s="10"/>
      <c r="AQ547" s="10"/>
      <c r="AR547" s="9"/>
      <c r="AT547" s="11"/>
      <c r="AU547" s="10"/>
      <c r="AV547" s="10"/>
      <c r="AW547" s="10"/>
      <c r="AX547" s="10"/>
      <c r="AY547" s="10"/>
      <c r="AZ547" s="10"/>
      <c r="BA547" s="10"/>
      <c r="BB547" s="10"/>
      <c r="BC547" s="9"/>
      <c r="BE547" s="11"/>
      <c r="BF547" s="10"/>
      <c r="BG547" s="10"/>
      <c r="BH547" s="10"/>
      <c r="BI547" s="10"/>
      <c r="BJ547" s="10"/>
      <c r="BK547" s="10"/>
      <c r="BL547" s="10"/>
      <c r="BM547" s="10"/>
      <c r="BN547" s="9"/>
      <c r="BP547" s="11"/>
      <c r="BQ547" s="10"/>
      <c r="BR547" s="10"/>
      <c r="BS547" s="10"/>
      <c r="BT547" s="10"/>
      <c r="BU547" s="10"/>
      <c r="BV547" s="10"/>
      <c r="BW547" s="10"/>
      <c r="BX547" s="10"/>
      <c r="BY547" s="9"/>
      <c r="CA547" s="11"/>
      <c r="CB547" s="10"/>
      <c r="CC547" s="10"/>
      <c r="CD547" s="10"/>
      <c r="CE547" s="10"/>
      <c r="CF547" s="10"/>
      <c r="CG547" s="10"/>
      <c r="CH547" s="10"/>
      <c r="CI547" s="10"/>
      <c r="CJ547" s="9"/>
      <c r="CM547" t="s">
        <v>0</v>
      </c>
      <c r="CN547" t="s">
        <v>0</v>
      </c>
      <c r="CO547" t="s">
        <v>0</v>
      </c>
      <c r="CP547" t="s">
        <v>0</v>
      </c>
    </row>
    <row r="548" spans="2:94" ht="15.75" thickBot="1" x14ac:dyDescent="0.3">
      <c r="B548" s="11"/>
      <c r="C548" s="27" t="s">
        <v>8</v>
      </c>
      <c r="D548" s="19" t="s">
        <v>7</v>
      </c>
      <c r="E548" s="18" t="s">
        <v>6</v>
      </c>
      <c r="F548" s="199" t="s">
        <v>31</v>
      </c>
      <c r="G548" s="17" t="s">
        <v>5</v>
      </c>
      <c r="H548" s="16" t="s">
        <v>4</v>
      </c>
      <c r="I548" s="14" t="s">
        <v>3</v>
      </c>
      <c r="J548" s="10"/>
      <c r="K548" s="248" t="s">
        <v>149</v>
      </c>
      <c r="M548" s="11"/>
      <c r="N548" s="21" t="s">
        <v>9</v>
      </c>
      <c r="O548" s="19" t="s">
        <v>7</v>
      </c>
      <c r="P548" s="18" t="s">
        <v>6</v>
      </c>
      <c r="Q548" s="199" t="s">
        <v>31</v>
      </c>
      <c r="R548" s="17" t="s">
        <v>5</v>
      </c>
      <c r="S548" s="16" t="s">
        <v>4</v>
      </c>
      <c r="T548" s="14" t="s">
        <v>3</v>
      </c>
      <c r="U548" s="10"/>
      <c r="V548" s="248" t="s">
        <v>145</v>
      </c>
      <c r="X548" s="11"/>
      <c r="Y548" s="21" t="s">
        <v>9</v>
      </c>
      <c r="Z548" s="27" t="s">
        <v>8</v>
      </c>
      <c r="AA548" s="18" t="s">
        <v>6</v>
      </c>
      <c r="AB548" s="199" t="s">
        <v>31</v>
      </c>
      <c r="AC548" s="17" t="s">
        <v>5</v>
      </c>
      <c r="AD548" s="16" t="s">
        <v>4</v>
      </c>
      <c r="AE548" s="14" t="s">
        <v>3</v>
      </c>
      <c r="AF548" s="10"/>
      <c r="AG548" s="248" t="s">
        <v>142</v>
      </c>
      <c r="AI548" s="11"/>
      <c r="AJ548" s="21" t="s">
        <v>9</v>
      </c>
      <c r="AK548" s="27" t="s">
        <v>8</v>
      </c>
      <c r="AL548" s="19" t="s">
        <v>7</v>
      </c>
      <c r="AM548" s="199" t="s">
        <v>31</v>
      </c>
      <c r="AN548" s="17" t="s">
        <v>5</v>
      </c>
      <c r="AO548" s="16" t="s">
        <v>4</v>
      </c>
      <c r="AP548" s="14" t="s">
        <v>3</v>
      </c>
      <c r="AQ548" s="10"/>
      <c r="AR548" s="248" t="s">
        <v>145</v>
      </c>
      <c r="AT548" s="11"/>
      <c r="AU548" s="21" t="s">
        <v>9</v>
      </c>
      <c r="AV548" s="27" t="s">
        <v>8</v>
      </c>
      <c r="AW548" s="19" t="s">
        <v>7</v>
      </c>
      <c r="AX548" s="18" t="s">
        <v>6</v>
      </c>
      <c r="AY548" s="17" t="s">
        <v>5</v>
      </c>
      <c r="AZ548" s="16" t="s">
        <v>4</v>
      </c>
      <c r="BA548" s="14" t="s">
        <v>3</v>
      </c>
      <c r="BB548" s="10"/>
      <c r="BC548" s="248" t="s">
        <v>148</v>
      </c>
      <c r="BE548" s="11"/>
      <c r="BF548" s="21" t="s">
        <v>9</v>
      </c>
      <c r="BG548" s="27" t="s">
        <v>8</v>
      </c>
      <c r="BH548" s="19" t="s">
        <v>7</v>
      </c>
      <c r="BI548" s="18" t="s">
        <v>6</v>
      </c>
      <c r="BJ548" s="199" t="s">
        <v>31</v>
      </c>
      <c r="BK548" s="16" t="s">
        <v>4</v>
      </c>
      <c r="BL548" s="14" t="s">
        <v>3</v>
      </c>
      <c r="BM548" s="10"/>
      <c r="BN548" s="248" t="s">
        <v>148</v>
      </c>
      <c r="BP548" s="11"/>
      <c r="BQ548" s="21" t="s">
        <v>9</v>
      </c>
      <c r="BR548" s="27" t="s">
        <v>8</v>
      </c>
      <c r="BS548" s="19" t="s">
        <v>7</v>
      </c>
      <c r="BT548" s="18" t="s">
        <v>6</v>
      </c>
      <c r="BU548" s="199" t="s">
        <v>31</v>
      </c>
      <c r="BV548" s="17" t="s">
        <v>5</v>
      </c>
      <c r="BW548" s="14" t="s">
        <v>3</v>
      </c>
      <c r="BX548" s="10"/>
      <c r="BY548" s="248" t="s">
        <v>151</v>
      </c>
      <c r="CA548" s="11"/>
      <c r="CB548" s="21" t="s">
        <v>9</v>
      </c>
      <c r="CC548" s="27" t="s">
        <v>8</v>
      </c>
      <c r="CD548" s="19" t="s">
        <v>7</v>
      </c>
      <c r="CE548" s="18" t="s">
        <v>6</v>
      </c>
      <c r="CF548" s="17" t="s">
        <v>5</v>
      </c>
      <c r="CG548" s="16" t="s">
        <v>4</v>
      </c>
      <c r="CH548" s="199" t="s">
        <v>31</v>
      </c>
      <c r="CI548" s="10"/>
      <c r="CJ548" s="248" t="s">
        <v>151</v>
      </c>
    </row>
    <row r="549" spans="2:94" ht="15.75" thickBot="1" x14ac:dyDescent="0.3">
      <c r="B549" s="22" t="s">
        <v>337</v>
      </c>
      <c r="C549" s="146" t="s">
        <v>9</v>
      </c>
      <c r="D549" s="146" t="s">
        <v>9</v>
      </c>
      <c r="E549" s="146" t="s">
        <v>9</v>
      </c>
      <c r="F549" s="146" t="s">
        <v>9</v>
      </c>
      <c r="G549" s="146" t="s">
        <v>9</v>
      </c>
      <c r="H549" s="146" t="s">
        <v>9</v>
      </c>
      <c r="I549" s="146" t="s">
        <v>9</v>
      </c>
      <c r="J549" s="10"/>
      <c r="K549" s="234" t="s">
        <v>9</v>
      </c>
      <c r="M549" s="22" t="s">
        <v>337</v>
      </c>
      <c r="N549" s="145" t="s">
        <v>8</v>
      </c>
      <c r="O549" s="145" t="s">
        <v>8</v>
      </c>
      <c r="P549" s="145" t="s">
        <v>8</v>
      </c>
      <c r="Q549" s="145" t="s">
        <v>8</v>
      </c>
      <c r="R549" s="145" t="s">
        <v>8</v>
      </c>
      <c r="S549" s="145" t="s">
        <v>8</v>
      </c>
      <c r="T549" s="145" t="s">
        <v>8</v>
      </c>
      <c r="U549" s="10"/>
      <c r="V549" s="145" t="s">
        <v>8</v>
      </c>
      <c r="X549" s="22" t="s">
        <v>337</v>
      </c>
      <c r="Y549" s="149" t="s">
        <v>7</v>
      </c>
      <c r="Z549" s="149" t="s">
        <v>7</v>
      </c>
      <c r="AA549" s="149" t="s">
        <v>7</v>
      </c>
      <c r="AB549" s="149" t="s">
        <v>7</v>
      </c>
      <c r="AC549" s="149" t="s">
        <v>7</v>
      </c>
      <c r="AD549" s="149" t="s">
        <v>7</v>
      </c>
      <c r="AE549" s="144" t="s">
        <v>7</v>
      </c>
      <c r="AF549" s="10"/>
      <c r="AG549" s="144" t="s">
        <v>7</v>
      </c>
      <c r="AI549" s="22" t="s">
        <v>337</v>
      </c>
      <c r="AJ549" s="195" t="s">
        <v>6</v>
      </c>
      <c r="AK549" s="195" t="s">
        <v>6</v>
      </c>
      <c r="AL549" s="195" t="s">
        <v>6</v>
      </c>
      <c r="AM549" s="195" t="s">
        <v>6</v>
      </c>
      <c r="AN549" s="195" t="s">
        <v>6</v>
      </c>
      <c r="AO549" s="195" t="s">
        <v>6</v>
      </c>
      <c r="AP549" s="195" t="s">
        <v>6</v>
      </c>
      <c r="AQ549" s="10"/>
      <c r="AR549" s="195" t="s">
        <v>6</v>
      </c>
      <c r="AT549" s="22" t="s">
        <v>337</v>
      </c>
      <c r="AU549" s="197" t="s">
        <v>31</v>
      </c>
      <c r="AV549" s="197" t="s">
        <v>31</v>
      </c>
      <c r="AW549" s="197" t="s">
        <v>31</v>
      </c>
      <c r="AX549" s="197" t="s">
        <v>31</v>
      </c>
      <c r="AY549" s="197" t="s">
        <v>31</v>
      </c>
      <c r="AZ549" s="197" t="s">
        <v>31</v>
      </c>
      <c r="BA549" s="197" t="s">
        <v>31</v>
      </c>
      <c r="BB549" s="10"/>
      <c r="BC549" s="197" t="s">
        <v>31</v>
      </c>
      <c r="BE549" s="22" t="s">
        <v>337</v>
      </c>
      <c r="BF549" s="155" t="s">
        <v>134</v>
      </c>
      <c r="BG549" s="155" t="s">
        <v>134</v>
      </c>
      <c r="BH549" s="155" t="s">
        <v>134</v>
      </c>
      <c r="BI549" s="155" t="s">
        <v>134</v>
      </c>
      <c r="BJ549" s="155" t="s">
        <v>134</v>
      </c>
      <c r="BK549" s="155" t="s">
        <v>134</v>
      </c>
      <c r="BL549" s="155" t="s">
        <v>134</v>
      </c>
      <c r="BM549" s="10"/>
      <c r="BN549" s="155" t="s">
        <v>134</v>
      </c>
      <c r="BP549" s="22" t="s">
        <v>337</v>
      </c>
      <c r="BQ549" s="150" t="s">
        <v>4</v>
      </c>
      <c r="BR549" s="150" t="s">
        <v>4</v>
      </c>
      <c r="BS549" s="150" t="s">
        <v>4</v>
      </c>
      <c r="BT549" s="150" t="s">
        <v>4</v>
      </c>
      <c r="BU549" s="150" t="s">
        <v>4</v>
      </c>
      <c r="BV549" s="150" t="s">
        <v>4</v>
      </c>
      <c r="BW549" s="150" t="s">
        <v>4</v>
      </c>
      <c r="BX549" s="10"/>
      <c r="BY549" s="150" t="s">
        <v>4</v>
      </c>
      <c r="CA549" s="22" t="s">
        <v>337</v>
      </c>
      <c r="CB549" s="177" t="s">
        <v>3</v>
      </c>
      <c r="CC549" s="177" t="s">
        <v>3</v>
      </c>
      <c r="CD549" s="177" t="s">
        <v>3</v>
      </c>
      <c r="CE549" s="177" t="s">
        <v>3</v>
      </c>
      <c r="CF549" s="177" t="s">
        <v>3</v>
      </c>
      <c r="CG549" s="177" t="s">
        <v>3</v>
      </c>
      <c r="CH549" s="177" t="s">
        <v>3</v>
      </c>
      <c r="CI549" s="10"/>
      <c r="CJ549" s="177" t="s">
        <v>3</v>
      </c>
      <c r="CM549" t="s">
        <v>0</v>
      </c>
    </row>
    <row r="550" spans="2:94" ht="15.75" thickBot="1" x14ac:dyDescent="0.3">
      <c r="B550" s="8" t="s">
        <v>0</v>
      </c>
      <c r="C550" s="143">
        <v>6</v>
      </c>
      <c r="D550" s="143">
        <v>16</v>
      </c>
      <c r="E550" s="143">
        <v>4</v>
      </c>
      <c r="F550" s="143">
        <v>8</v>
      </c>
      <c r="G550" s="143">
        <v>2</v>
      </c>
      <c r="H550" s="231">
        <v>12</v>
      </c>
      <c r="I550" s="143">
        <v>27</v>
      </c>
      <c r="J550" s="12">
        <v>244</v>
      </c>
      <c r="K550" s="237">
        <v>51</v>
      </c>
      <c r="L550" t="s">
        <v>0</v>
      </c>
      <c r="M550" s="11" t="s">
        <v>0</v>
      </c>
      <c r="N550" s="231">
        <v>6</v>
      </c>
      <c r="O550" s="143">
        <v>7</v>
      </c>
      <c r="P550" s="231">
        <v>1</v>
      </c>
      <c r="Q550" s="143">
        <v>2</v>
      </c>
      <c r="R550" s="231">
        <v>4</v>
      </c>
      <c r="S550" s="231">
        <v>42</v>
      </c>
      <c r="T550" s="143">
        <v>23</v>
      </c>
      <c r="U550" s="12">
        <v>-334</v>
      </c>
      <c r="V550" s="231">
        <v>21</v>
      </c>
      <c r="W550" t="s">
        <v>0</v>
      </c>
      <c r="X550" s="11" t="s">
        <v>0</v>
      </c>
      <c r="Y550" s="231">
        <v>16</v>
      </c>
      <c r="Z550" s="231">
        <v>7</v>
      </c>
      <c r="AA550" s="231">
        <v>9</v>
      </c>
      <c r="AB550" s="231">
        <v>7</v>
      </c>
      <c r="AC550" s="231">
        <v>18</v>
      </c>
      <c r="AD550" s="231">
        <v>61</v>
      </c>
      <c r="AE550" s="143">
        <v>13</v>
      </c>
      <c r="AF550" s="12">
        <v>-832</v>
      </c>
      <c r="AG550" s="231">
        <v>105</v>
      </c>
      <c r="AI550" s="11" t="s">
        <v>0</v>
      </c>
      <c r="AJ550" s="231">
        <v>4</v>
      </c>
      <c r="AK550" s="143">
        <v>1</v>
      </c>
      <c r="AL550" s="143">
        <v>9</v>
      </c>
      <c r="AM550" s="143">
        <v>3</v>
      </c>
      <c r="AN550" s="231">
        <v>1</v>
      </c>
      <c r="AO550" s="231">
        <v>14</v>
      </c>
      <c r="AP550" s="143">
        <v>10</v>
      </c>
      <c r="AQ550" s="12">
        <v>-81</v>
      </c>
      <c r="AR550" s="143">
        <v>4</v>
      </c>
      <c r="AS550" t="s">
        <v>0</v>
      </c>
      <c r="AT550" s="11" t="s">
        <v>0</v>
      </c>
      <c r="AU550" s="231">
        <v>8</v>
      </c>
      <c r="AV550" s="231">
        <v>2</v>
      </c>
      <c r="AW550" s="143">
        <v>7</v>
      </c>
      <c r="AX550" s="231">
        <v>3</v>
      </c>
      <c r="AY550" s="231">
        <v>3</v>
      </c>
      <c r="AZ550" s="231">
        <v>18</v>
      </c>
      <c r="BA550" s="143">
        <v>10</v>
      </c>
      <c r="BB550" s="12">
        <v>266</v>
      </c>
      <c r="BC550" s="231">
        <v>17</v>
      </c>
      <c r="BE550" s="11" t="s">
        <v>0</v>
      </c>
      <c r="BF550" s="231">
        <v>2</v>
      </c>
      <c r="BG550" s="143">
        <v>4</v>
      </c>
      <c r="BH550" s="143">
        <v>18</v>
      </c>
      <c r="BI550" s="143">
        <v>1</v>
      </c>
      <c r="BJ550" s="143">
        <v>3</v>
      </c>
      <c r="BK550" s="231">
        <v>23</v>
      </c>
      <c r="BL550" s="143">
        <v>16</v>
      </c>
      <c r="BM550" s="12">
        <v>-57</v>
      </c>
      <c r="BN550" s="143">
        <v>17</v>
      </c>
      <c r="BP550" s="11"/>
      <c r="BQ550" s="143">
        <v>12</v>
      </c>
      <c r="BR550" s="143">
        <v>42</v>
      </c>
      <c r="BS550" s="143">
        <v>61</v>
      </c>
      <c r="BT550" s="143">
        <v>14</v>
      </c>
      <c r="BU550" s="143">
        <v>18</v>
      </c>
      <c r="BV550" s="143">
        <v>23</v>
      </c>
      <c r="BW550" s="143">
        <v>33</v>
      </c>
      <c r="BX550" s="12">
        <v>409</v>
      </c>
      <c r="BY550" s="143">
        <v>203</v>
      </c>
      <c r="CA550" s="11" t="s">
        <v>0</v>
      </c>
      <c r="CB550" s="231">
        <v>27</v>
      </c>
      <c r="CC550" s="231">
        <v>23</v>
      </c>
      <c r="CD550" s="231">
        <v>13</v>
      </c>
      <c r="CE550" s="231">
        <v>10</v>
      </c>
      <c r="CF550" s="231">
        <v>16</v>
      </c>
      <c r="CG550" s="231">
        <v>33</v>
      </c>
      <c r="CH550" s="231">
        <v>10</v>
      </c>
      <c r="CI550" s="12">
        <v>385</v>
      </c>
      <c r="CJ550" s="231">
        <v>132</v>
      </c>
      <c r="CM550" t="s">
        <v>0</v>
      </c>
    </row>
    <row r="551" spans="2:94" ht="15.75" thickBot="1" x14ac:dyDescent="0.3">
      <c r="CO551" t="s">
        <v>0</v>
      </c>
    </row>
    <row r="552" spans="2:94" ht="15.75" thickBot="1" x14ac:dyDescent="0.3">
      <c r="C552" t="s">
        <v>0</v>
      </c>
      <c r="D552" t="s">
        <v>0</v>
      </c>
      <c r="E552" t="s">
        <v>0</v>
      </c>
      <c r="F552" t="s">
        <v>0</v>
      </c>
      <c r="G552" s="21" t="s">
        <v>9</v>
      </c>
      <c r="J552" t="s">
        <v>0</v>
      </c>
      <c r="O552" t="s">
        <v>0</v>
      </c>
      <c r="P552" t="s">
        <v>0</v>
      </c>
      <c r="R552" s="27" t="s">
        <v>8</v>
      </c>
      <c r="U552" t="s">
        <v>0</v>
      </c>
      <c r="W552" t="s">
        <v>0</v>
      </c>
      <c r="Z552" t="s">
        <v>0</v>
      </c>
      <c r="AB552" t="s">
        <v>0</v>
      </c>
      <c r="AC552" s="19" t="s">
        <v>7</v>
      </c>
      <c r="AF552" t="s">
        <v>0</v>
      </c>
      <c r="AL552" t="s">
        <v>0</v>
      </c>
      <c r="AN552" s="18" t="s">
        <v>6</v>
      </c>
      <c r="AQ552" t="s">
        <v>0</v>
      </c>
      <c r="AS552" t="s">
        <v>0</v>
      </c>
      <c r="AX552" t="s">
        <v>0</v>
      </c>
      <c r="AY552" s="199" t="s">
        <v>31</v>
      </c>
      <c r="BB552" t="s">
        <v>0</v>
      </c>
      <c r="BI552" t="s">
        <v>0</v>
      </c>
      <c r="BJ552" s="17" t="s">
        <v>5</v>
      </c>
      <c r="BM552" t="s">
        <v>0</v>
      </c>
      <c r="BP552" t="s">
        <v>0</v>
      </c>
      <c r="BR552" t="s">
        <v>0</v>
      </c>
      <c r="BU552" s="16" t="s">
        <v>4</v>
      </c>
      <c r="BV552" t="s">
        <v>0</v>
      </c>
      <c r="BX552" t="s">
        <v>0</v>
      </c>
      <c r="CA552" t="s">
        <v>0</v>
      </c>
      <c r="CF552" s="14" t="s">
        <v>3</v>
      </c>
      <c r="CG552" t="s">
        <v>0</v>
      </c>
      <c r="CH552" t="s">
        <v>0</v>
      </c>
      <c r="CI552" t="s">
        <v>0</v>
      </c>
      <c r="CK552" t="s">
        <v>0</v>
      </c>
      <c r="CM552" t="s">
        <v>0</v>
      </c>
    </row>
    <row r="553" spans="2:94" ht="16.5" thickBot="1" x14ac:dyDescent="0.3">
      <c r="B553" s="134" t="s">
        <v>22</v>
      </c>
      <c r="C553" s="28" t="s">
        <v>0</v>
      </c>
      <c r="D553" s="28" t="s">
        <v>0</v>
      </c>
      <c r="E553" s="28" t="s">
        <v>0</v>
      </c>
      <c r="F553" s="28" t="s">
        <v>0</v>
      </c>
      <c r="G553" s="28"/>
      <c r="H553" s="28"/>
      <c r="I553" s="28" t="s">
        <v>0</v>
      </c>
      <c r="J553" s="28"/>
      <c r="K553" s="22" t="s">
        <v>15</v>
      </c>
      <c r="M553" s="134" t="s">
        <v>22</v>
      </c>
      <c r="N553" s="28" t="s">
        <v>0</v>
      </c>
      <c r="O553" s="28" t="s">
        <v>0</v>
      </c>
      <c r="P553" s="28" t="s">
        <v>0</v>
      </c>
      <c r="Q553" s="28" t="s">
        <v>0</v>
      </c>
      <c r="R553" s="28"/>
      <c r="S553" s="28"/>
      <c r="T553" s="28" t="s">
        <v>0</v>
      </c>
      <c r="U553" s="28"/>
      <c r="V553" s="22" t="s">
        <v>15</v>
      </c>
      <c r="X553" s="134" t="s">
        <v>22</v>
      </c>
      <c r="Y553" s="28" t="s">
        <v>0</v>
      </c>
      <c r="Z553" s="28" t="s">
        <v>0</v>
      </c>
      <c r="AA553" s="28" t="s">
        <v>0</v>
      </c>
      <c r="AB553" s="28" t="s">
        <v>0</v>
      </c>
      <c r="AC553" s="28"/>
      <c r="AD553" s="28"/>
      <c r="AE553" s="28" t="s">
        <v>0</v>
      </c>
      <c r="AF553" s="28"/>
      <c r="AG553" s="22" t="s">
        <v>15</v>
      </c>
      <c r="AH553" t="s">
        <v>0</v>
      </c>
      <c r="AI553" s="134" t="s">
        <v>22</v>
      </c>
      <c r="AJ553" s="28" t="s">
        <v>0</v>
      </c>
      <c r="AK553" s="28" t="s">
        <v>0</v>
      </c>
      <c r="AL553" s="28" t="s">
        <v>0</v>
      </c>
      <c r="AM553" s="28" t="s">
        <v>0</v>
      </c>
      <c r="AN553" s="28"/>
      <c r="AO553" s="28"/>
      <c r="AP553" s="28" t="s">
        <v>0</v>
      </c>
      <c r="AQ553" s="28"/>
      <c r="AR553" s="22" t="s">
        <v>15</v>
      </c>
      <c r="AT553" s="134" t="s">
        <v>22</v>
      </c>
      <c r="AU553" s="28" t="s">
        <v>0</v>
      </c>
      <c r="AV553" s="28" t="s">
        <v>0</v>
      </c>
      <c r="AW553" s="28" t="s">
        <v>0</v>
      </c>
      <c r="AX553" s="28" t="s">
        <v>0</v>
      </c>
      <c r="AY553" s="28"/>
      <c r="AZ553" s="28"/>
      <c r="BA553" s="28" t="s">
        <v>0</v>
      </c>
      <c r="BB553" s="28"/>
      <c r="BC553" s="22" t="s">
        <v>15</v>
      </c>
      <c r="BE553" s="134" t="s">
        <v>22</v>
      </c>
      <c r="BF553" s="28" t="s">
        <v>0</v>
      </c>
      <c r="BG553" s="28" t="s">
        <v>0</v>
      </c>
      <c r="BH553" s="28" t="s">
        <v>0</v>
      </c>
      <c r="BI553" s="28" t="s">
        <v>0</v>
      </c>
      <c r="BJ553" s="28"/>
      <c r="BK553" s="28"/>
      <c r="BL553" s="28" t="s">
        <v>0</v>
      </c>
      <c r="BM553" s="28"/>
      <c r="BN553" s="22" t="s">
        <v>15</v>
      </c>
      <c r="BO553" t="s">
        <v>0</v>
      </c>
      <c r="BP553" s="134" t="s">
        <v>22</v>
      </c>
      <c r="BQ553" s="28" t="s">
        <v>0</v>
      </c>
      <c r="BR553" s="28" t="s">
        <v>0</v>
      </c>
      <c r="BS553" s="28" t="s">
        <v>0</v>
      </c>
      <c r="BT553" s="28" t="s">
        <v>0</v>
      </c>
      <c r="BU553" s="28"/>
      <c r="BV553" s="28"/>
      <c r="BW553" s="28" t="s">
        <v>0</v>
      </c>
      <c r="BX553" s="28"/>
      <c r="BY553" s="22" t="s">
        <v>15</v>
      </c>
      <c r="CA553" s="134" t="s">
        <v>22</v>
      </c>
      <c r="CB553" s="28" t="s">
        <v>0</v>
      </c>
      <c r="CC553" s="28" t="s">
        <v>0</v>
      </c>
      <c r="CD553" s="28" t="s">
        <v>0</v>
      </c>
      <c r="CE553" s="28" t="s">
        <v>0</v>
      </c>
      <c r="CF553" s="28"/>
      <c r="CG553" s="28" t="s">
        <v>0</v>
      </c>
      <c r="CH553" s="28" t="s">
        <v>0</v>
      </c>
      <c r="CI553" s="28"/>
      <c r="CJ553" s="22" t="s">
        <v>15</v>
      </c>
      <c r="CM553" t="s">
        <v>0</v>
      </c>
    </row>
    <row r="554" spans="2:94" ht="15.75" thickBot="1" x14ac:dyDescent="0.3">
      <c r="B554" s="11"/>
      <c r="C554" s="27" t="s">
        <v>8</v>
      </c>
      <c r="D554" s="19" t="s">
        <v>7</v>
      </c>
      <c r="E554" s="18" t="s">
        <v>6</v>
      </c>
      <c r="F554" s="199" t="s">
        <v>31</v>
      </c>
      <c r="G554" s="17" t="s">
        <v>5</v>
      </c>
      <c r="H554" s="16" t="s">
        <v>4</v>
      </c>
      <c r="I554" s="14" t="s">
        <v>3</v>
      </c>
      <c r="J554" s="10"/>
      <c r="K554" s="249" t="s">
        <v>145</v>
      </c>
      <c r="M554" s="11"/>
      <c r="N554" s="21" t="s">
        <v>9</v>
      </c>
      <c r="O554" s="19" t="s">
        <v>7</v>
      </c>
      <c r="P554" s="18" t="s">
        <v>6</v>
      </c>
      <c r="Q554" s="199" t="s">
        <v>31</v>
      </c>
      <c r="R554" s="17" t="s">
        <v>5</v>
      </c>
      <c r="S554" s="16" t="s">
        <v>4</v>
      </c>
      <c r="T554" s="14" t="s">
        <v>3</v>
      </c>
      <c r="U554" s="10"/>
      <c r="V554" s="249" t="s">
        <v>148</v>
      </c>
      <c r="X554" s="11"/>
      <c r="Y554" s="21" t="s">
        <v>9</v>
      </c>
      <c r="Z554" s="27" t="s">
        <v>8</v>
      </c>
      <c r="AA554" s="18" t="s">
        <v>6</v>
      </c>
      <c r="AB554" s="199" t="s">
        <v>31</v>
      </c>
      <c r="AC554" s="17" t="s">
        <v>5</v>
      </c>
      <c r="AD554" s="16" t="s">
        <v>4</v>
      </c>
      <c r="AE554" s="14" t="s">
        <v>3</v>
      </c>
      <c r="AF554" s="10"/>
      <c r="AG554" s="249" t="s">
        <v>148</v>
      </c>
      <c r="AI554" s="11"/>
      <c r="AJ554" s="21" t="s">
        <v>9</v>
      </c>
      <c r="AK554" s="27" t="s">
        <v>8</v>
      </c>
      <c r="AL554" s="19" t="s">
        <v>7</v>
      </c>
      <c r="AM554" s="199" t="s">
        <v>31</v>
      </c>
      <c r="AN554" s="17" t="s">
        <v>5</v>
      </c>
      <c r="AO554" s="16" t="s">
        <v>4</v>
      </c>
      <c r="AP554" s="14" t="s">
        <v>3</v>
      </c>
      <c r="AQ554" s="10"/>
      <c r="AR554" s="249" t="s">
        <v>145</v>
      </c>
      <c r="AT554" s="11"/>
      <c r="AU554" s="21" t="s">
        <v>9</v>
      </c>
      <c r="AV554" s="27" t="s">
        <v>8</v>
      </c>
      <c r="AW554" s="19" t="s">
        <v>7</v>
      </c>
      <c r="AX554" s="18" t="s">
        <v>6</v>
      </c>
      <c r="AY554" s="17" t="s">
        <v>5</v>
      </c>
      <c r="AZ554" s="16" t="s">
        <v>4</v>
      </c>
      <c r="BA554" s="14" t="s">
        <v>3</v>
      </c>
      <c r="BB554" s="10"/>
      <c r="BC554" s="249" t="s">
        <v>142</v>
      </c>
      <c r="BE554" s="11"/>
      <c r="BF554" s="21" t="s">
        <v>9</v>
      </c>
      <c r="BG554" s="27" t="s">
        <v>8</v>
      </c>
      <c r="BH554" s="19" t="s">
        <v>7</v>
      </c>
      <c r="BI554" s="18" t="s">
        <v>6</v>
      </c>
      <c r="BJ554" s="199" t="s">
        <v>31</v>
      </c>
      <c r="BK554" s="16" t="s">
        <v>4</v>
      </c>
      <c r="BL554" s="14" t="s">
        <v>3</v>
      </c>
      <c r="BM554" s="10"/>
      <c r="BN554" s="249" t="s">
        <v>142</v>
      </c>
      <c r="BP554" s="11"/>
      <c r="BQ554" s="21" t="s">
        <v>9</v>
      </c>
      <c r="BR554" s="27" t="s">
        <v>8</v>
      </c>
      <c r="BS554" s="19" t="s">
        <v>7</v>
      </c>
      <c r="BT554" s="18" t="s">
        <v>6</v>
      </c>
      <c r="BU554" s="199" t="s">
        <v>31</v>
      </c>
      <c r="BV554" s="17" t="s">
        <v>5</v>
      </c>
      <c r="BW554" s="14" t="s">
        <v>3</v>
      </c>
      <c r="BX554" s="10"/>
      <c r="BY554" s="249" t="s">
        <v>151</v>
      </c>
      <c r="CA554" s="11"/>
      <c r="CB554" s="21" t="s">
        <v>9</v>
      </c>
      <c r="CC554" s="27" t="s">
        <v>8</v>
      </c>
      <c r="CD554" s="19" t="s">
        <v>7</v>
      </c>
      <c r="CE554" s="18" t="s">
        <v>6</v>
      </c>
      <c r="CF554" s="17" t="s">
        <v>5</v>
      </c>
      <c r="CG554" s="16" t="s">
        <v>4</v>
      </c>
      <c r="CH554" s="199" t="s">
        <v>31</v>
      </c>
      <c r="CI554" s="10"/>
      <c r="CJ554" s="249" t="s">
        <v>151</v>
      </c>
    </row>
    <row r="555" spans="2:94" ht="15.75" thickBot="1" x14ac:dyDescent="0.3">
      <c r="B555" s="22" t="s">
        <v>349</v>
      </c>
      <c r="C555" s="146" t="s">
        <v>9</v>
      </c>
      <c r="D555" s="146" t="s">
        <v>9</v>
      </c>
      <c r="E555" s="146" t="s">
        <v>9</v>
      </c>
      <c r="F555" s="146" t="s">
        <v>9</v>
      </c>
      <c r="G555" s="146" t="s">
        <v>9</v>
      </c>
      <c r="H555" s="146" t="s">
        <v>9</v>
      </c>
      <c r="I555" s="146" t="s">
        <v>9</v>
      </c>
      <c r="J555" s="10"/>
      <c r="K555" s="234" t="s">
        <v>9</v>
      </c>
      <c r="M555" s="22" t="s">
        <v>349</v>
      </c>
      <c r="N555" s="145" t="s">
        <v>8</v>
      </c>
      <c r="O555" s="145" t="s">
        <v>8</v>
      </c>
      <c r="P555" s="145" t="s">
        <v>8</v>
      </c>
      <c r="Q555" s="145" t="s">
        <v>8</v>
      </c>
      <c r="R555" s="145" t="s">
        <v>8</v>
      </c>
      <c r="S555" s="145" t="s">
        <v>8</v>
      </c>
      <c r="T555" s="145" t="s">
        <v>8</v>
      </c>
      <c r="U555" s="10"/>
      <c r="V555" s="145" t="s">
        <v>8</v>
      </c>
      <c r="X555" s="22" t="s">
        <v>349</v>
      </c>
      <c r="Y555" s="149" t="s">
        <v>7</v>
      </c>
      <c r="Z555" s="149" t="s">
        <v>7</v>
      </c>
      <c r="AA555" s="149" t="s">
        <v>7</v>
      </c>
      <c r="AB555" s="149" t="s">
        <v>7</v>
      </c>
      <c r="AC555" s="149" t="s">
        <v>7</v>
      </c>
      <c r="AD555" s="149" t="s">
        <v>7</v>
      </c>
      <c r="AE555" s="144" t="s">
        <v>7</v>
      </c>
      <c r="AF555" s="10"/>
      <c r="AG555" s="144" t="s">
        <v>7</v>
      </c>
      <c r="AI555" s="22" t="s">
        <v>349</v>
      </c>
      <c r="AJ555" s="195" t="s">
        <v>6</v>
      </c>
      <c r="AK555" s="195" t="s">
        <v>6</v>
      </c>
      <c r="AL555" s="195" t="s">
        <v>6</v>
      </c>
      <c r="AM555" s="195" t="s">
        <v>6</v>
      </c>
      <c r="AN555" s="195" t="s">
        <v>6</v>
      </c>
      <c r="AO555" s="195" t="s">
        <v>6</v>
      </c>
      <c r="AP555" s="195" t="s">
        <v>6</v>
      </c>
      <c r="AQ555" s="10"/>
      <c r="AR555" s="195" t="s">
        <v>6</v>
      </c>
      <c r="AT555" s="22" t="s">
        <v>349</v>
      </c>
      <c r="AU555" s="197" t="s">
        <v>31</v>
      </c>
      <c r="AV555" s="197" t="s">
        <v>31</v>
      </c>
      <c r="AW555" s="197" t="s">
        <v>31</v>
      </c>
      <c r="AX555" s="197" t="s">
        <v>31</v>
      </c>
      <c r="AY555" s="197" t="s">
        <v>31</v>
      </c>
      <c r="AZ555" s="197" t="s">
        <v>31</v>
      </c>
      <c r="BA555" s="197" t="s">
        <v>31</v>
      </c>
      <c r="BB555" s="10"/>
      <c r="BC555" s="197" t="s">
        <v>31</v>
      </c>
      <c r="BE555" s="22" t="s">
        <v>349</v>
      </c>
      <c r="BF555" s="155" t="s">
        <v>134</v>
      </c>
      <c r="BG555" s="155" t="s">
        <v>134</v>
      </c>
      <c r="BH555" s="155" t="s">
        <v>134</v>
      </c>
      <c r="BI555" s="155" t="s">
        <v>134</v>
      </c>
      <c r="BJ555" s="155" t="s">
        <v>134</v>
      </c>
      <c r="BK555" s="155" t="s">
        <v>134</v>
      </c>
      <c r="BL555" s="155" t="s">
        <v>134</v>
      </c>
      <c r="BM555" s="10"/>
      <c r="BN555" s="155" t="s">
        <v>134</v>
      </c>
      <c r="BP555" s="22" t="s">
        <v>349</v>
      </c>
      <c r="BQ555" s="150" t="s">
        <v>4</v>
      </c>
      <c r="BR555" s="150" t="s">
        <v>4</v>
      </c>
      <c r="BS555" s="150" t="s">
        <v>4</v>
      </c>
      <c r="BT555" s="150" t="s">
        <v>4</v>
      </c>
      <c r="BU555" s="150" t="s">
        <v>4</v>
      </c>
      <c r="BV555" s="150" t="s">
        <v>4</v>
      </c>
      <c r="BW555" s="150" t="s">
        <v>4</v>
      </c>
      <c r="BX555" s="10"/>
      <c r="BY555" s="150" t="s">
        <v>4</v>
      </c>
      <c r="CA555" s="22" t="s">
        <v>349</v>
      </c>
      <c r="CB555" s="177" t="s">
        <v>3</v>
      </c>
      <c r="CC555" s="177" t="s">
        <v>3</v>
      </c>
      <c r="CD555" s="177" t="s">
        <v>3</v>
      </c>
      <c r="CE555" s="177" t="s">
        <v>3</v>
      </c>
      <c r="CF555" s="177" t="s">
        <v>3</v>
      </c>
      <c r="CG555" s="177" t="s">
        <v>3</v>
      </c>
      <c r="CH555" s="177" t="s">
        <v>3</v>
      </c>
      <c r="CI555" s="10"/>
      <c r="CJ555" s="177" t="s">
        <v>3</v>
      </c>
      <c r="CM555" t="s">
        <v>0</v>
      </c>
    </row>
    <row r="556" spans="2:94" ht="15.75" thickBot="1" x14ac:dyDescent="0.3">
      <c r="B556" s="11" t="s">
        <v>0</v>
      </c>
      <c r="C556" s="231">
        <v>1</v>
      </c>
      <c r="D556" s="143">
        <v>4</v>
      </c>
      <c r="E556" s="143">
        <v>1</v>
      </c>
      <c r="F556" s="143">
        <v>5</v>
      </c>
      <c r="G556" s="231">
        <v>2</v>
      </c>
      <c r="H556" s="231">
        <v>14</v>
      </c>
      <c r="I556" s="143">
        <v>19</v>
      </c>
      <c r="J556" s="12">
        <v>107</v>
      </c>
      <c r="K556" s="237">
        <v>12</v>
      </c>
      <c r="L556" t="s">
        <v>0</v>
      </c>
      <c r="M556" s="11" t="s">
        <v>0</v>
      </c>
      <c r="N556" s="143">
        <v>1</v>
      </c>
      <c r="O556" s="143">
        <v>4</v>
      </c>
      <c r="P556" s="143">
        <v>3</v>
      </c>
      <c r="Q556" s="143">
        <v>8</v>
      </c>
      <c r="R556" s="231">
        <v>0</v>
      </c>
      <c r="S556" s="231">
        <v>33</v>
      </c>
      <c r="T556" s="143">
        <v>24</v>
      </c>
      <c r="U556" s="12">
        <v>63</v>
      </c>
      <c r="V556" s="143">
        <v>7</v>
      </c>
      <c r="W556" t="s">
        <v>0</v>
      </c>
      <c r="X556" s="11" t="s">
        <v>0</v>
      </c>
      <c r="Y556" s="231">
        <v>4</v>
      </c>
      <c r="Z556" s="231">
        <v>4</v>
      </c>
      <c r="AA556" s="231">
        <v>2</v>
      </c>
      <c r="AB556" s="143">
        <v>3</v>
      </c>
      <c r="AC556" s="231">
        <v>9</v>
      </c>
      <c r="AD556" s="231">
        <v>45</v>
      </c>
      <c r="AE556" s="143">
        <v>20</v>
      </c>
      <c r="AF556" s="12">
        <v>-75</v>
      </c>
      <c r="AG556" s="231">
        <v>41</v>
      </c>
      <c r="AI556" s="11" t="s">
        <v>0</v>
      </c>
      <c r="AJ556" s="231">
        <v>1</v>
      </c>
      <c r="AK556" s="231">
        <v>3</v>
      </c>
      <c r="AL556" s="143">
        <v>2</v>
      </c>
      <c r="AM556" s="143">
        <v>5</v>
      </c>
      <c r="AN556" s="231">
        <v>2</v>
      </c>
      <c r="AO556" s="231">
        <v>13</v>
      </c>
      <c r="AP556" s="143">
        <v>9</v>
      </c>
      <c r="AQ556" s="12">
        <v>57</v>
      </c>
      <c r="AR556" s="231">
        <v>3</v>
      </c>
      <c r="AS556" t="s">
        <v>0</v>
      </c>
      <c r="AT556" s="11" t="s">
        <v>0</v>
      </c>
      <c r="AU556" s="231">
        <v>5</v>
      </c>
      <c r="AV556" s="231">
        <v>8</v>
      </c>
      <c r="AW556" s="231">
        <v>3</v>
      </c>
      <c r="AX556" s="231">
        <v>5</v>
      </c>
      <c r="AY556" s="231">
        <v>5</v>
      </c>
      <c r="AZ556" s="231">
        <v>18</v>
      </c>
      <c r="BA556" s="143">
        <v>7</v>
      </c>
      <c r="BB556" s="12">
        <v>-37</v>
      </c>
      <c r="BC556" s="231">
        <v>37</v>
      </c>
      <c r="BE556" s="11" t="s">
        <v>0</v>
      </c>
      <c r="BF556" s="143">
        <v>2</v>
      </c>
      <c r="BG556" s="143">
        <v>0</v>
      </c>
      <c r="BH556" s="143">
        <v>9</v>
      </c>
      <c r="BI556" s="143">
        <v>2</v>
      </c>
      <c r="BJ556" s="143">
        <v>5</v>
      </c>
      <c r="BK556" s="231">
        <v>20</v>
      </c>
      <c r="BL556" s="143">
        <v>15</v>
      </c>
      <c r="BM556" s="12">
        <v>129</v>
      </c>
      <c r="BN556" s="143">
        <v>13</v>
      </c>
      <c r="BP556" s="11"/>
      <c r="BQ556" s="143">
        <v>14</v>
      </c>
      <c r="BR556" s="143">
        <v>33</v>
      </c>
      <c r="BS556" s="143">
        <v>45</v>
      </c>
      <c r="BT556" s="143">
        <v>13</v>
      </c>
      <c r="BU556" s="143">
        <v>18</v>
      </c>
      <c r="BV556" s="143">
        <v>20</v>
      </c>
      <c r="BW556" s="143">
        <v>30</v>
      </c>
      <c r="BX556" s="12">
        <v>-71</v>
      </c>
      <c r="BY556" s="143">
        <v>173</v>
      </c>
      <c r="CA556" s="11" t="s">
        <v>0</v>
      </c>
      <c r="CB556" s="231">
        <v>19</v>
      </c>
      <c r="CC556" s="231">
        <v>24</v>
      </c>
      <c r="CD556" s="231">
        <v>20</v>
      </c>
      <c r="CE556" s="231">
        <v>9</v>
      </c>
      <c r="CF556" s="231">
        <v>15</v>
      </c>
      <c r="CG556" s="231">
        <v>30</v>
      </c>
      <c r="CH556" s="231">
        <v>7</v>
      </c>
      <c r="CI556" s="12">
        <v>-173</v>
      </c>
      <c r="CJ556" s="231">
        <v>124</v>
      </c>
      <c r="CM556" t="s">
        <v>0</v>
      </c>
    </row>
    <row r="557" spans="2:94" ht="15.75" thickBot="1" x14ac:dyDescent="0.3">
      <c r="B557" s="11"/>
      <c r="C557" s="10"/>
      <c r="D557" s="10"/>
      <c r="E557" s="10"/>
      <c r="F557" s="10"/>
      <c r="G557" s="10"/>
      <c r="H557" s="10"/>
      <c r="I557" s="10"/>
      <c r="J557" s="10" t="s">
        <v>0</v>
      </c>
      <c r="K557" s="9"/>
      <c r="M557" s="11"/>
      <c r="N557" s="10"/>
      <c r="O557" s="10"/>
      <c r="P557" s="10"/>
      <c r="Q557" s="10" t="s">
        <v>0</v>
      </c>
      <c r="R557" s="10"/>
      <c r="S557" s="10"/>
      <c r="T557" s="10"/>
      <c r="U557" s="10" t="s">
        <v>0</v>
      </c>
      <c r="V557" s="9"/>
      <c r="X557" s="11"/>
      <c r="Y557" s="10"/>
      <c r="Z557" s="10"/>
      <c r="AA557" s="10"/>
      <c r="AB557" s="10"/>
      <c r="AC557" s="10"/>
      <c r="AD557" s="10"/>
      <c r="AE557" s="10"/>
      <c r="AF557" s="10" t="s">
        <v>0</v>
      </c>
      <c r="AG557" s="9"/>
      <c r="AI557" s="11"/>
      <c r="AJ557" s="10"/>
      <c r="AK557" s="10"/>
      <c r="AL557" s="10"/>
      <c r="AM557" s="10"/>
      <c r="AN557" s="10"/>
      <c r="AO557" s="10"/>
      <c r="AP557" s="10"/>
      <c r="AQ557" s="10" t="s">
        <v>0</v>
      </c>
      <c r="AR557" s="9"/>
      <c r="AT557" s="11"/>
      <c r="AU557" s="10"/>
      <c r="AV557" s="10"/>
      <c r="AW557" s="10"/>
      <c r="AX557" s="10"/>
      <c r="AY557" s="10"/>
      <c r="AZ557" s="10"/>
      <c r="BA557" s="10"/>
      <c r="BB557" s="10" t="s">
        <v>0</v>
      </c>
      <c r="BC557" s="9"/>
      <c r="BE557" s="11"/>
      <c r="BF557" s="10"/>
      <c r="BG557" s="10"/>
      <c r="BH557" s="10"/>
      <c r="BI557" s="10"/>
      <c r="BJ557" s="10"/>
      <c r="BK557" s="10"/>
      <c r="BL557" s="10"/>
      <c r="BM557" s="10" t="s">
        <v>0</v>
      </c>
      <c r="BN557" s="9"/>
      <c r="BP557" s="11"/>
      <c r="BQ557" s="10"/>
      <c r="BR557" s="10"/>
      <c r="BS557" s="10"/>
      <c r="BT557" s="10"/>
      <c r="BU557" s="10"/>
      <c r="BV557" s="10"/>
      <c r="BW557" s="10"/>
      <c r="BX557" s="10" t="s">
        <v>0</v>
      </c>
      <c r="BY557" s="9"/>
      <c r="CA557" s="11"/>
      <c r="CB557" s="10" t="s">
        <v>0</v>
      </c>
      <c r="CC557" s="10"/>
      <c r="CD557" s="10"/>
      <c r="CE557" s="10"/>
      <c r="CF557" s="10"/>
      <c r="CG557" s="10"/>
      <c r="CH557" s="10"/>
      <c r="CI557" s="10" t="s">
        <v>0</v>
      </c>
      <c r="CJ557" s="9"/>
    </row>
    <row r="558" spans="2:94" ht="15.75" thickBot="1" x14ac:dyDescent="0.3">
      <c r="B558" s="11"/>
      <c r="C558" s="27" t="s">
        <v>8</v>
      </c>
      <c r="D558" s="19" t="s">
        <v>7</v>
      </c>
      <c r="E558" s="18" t="s">
        <v>6</v>
      </c>
      <c r="F558" s="199" t="s">
        <v>31</v>
      </c>
      <c r="G558" s="17" t="s">
        <v>5</v>
      </c>
      <c r="H558" s="16" t="s">
        <v>4</v>
      </c>
      <c r="I558" s="14" t="s">
        <v>3</v>
      </c>
      <c r="J558" s="10"/>
      <c r="K558" s="249" t="s">
        <v>148</v>
      </c>
      <c r="M558" s="11"/>
      <c r="N558" s="21" t="s">
        <v>9</v>
      </c>
      <c r="O558" s="19" t="s">
        <v>7</v>
      </c>
      <c r="P558" s="18" t="s">
        <v>6</v>
      </c>
      <c r="Q558" s="199" t="s">
        <v>31</v>
      </c>
      <c r="R558" s="17" t="s">
        <v>5</v>
      </c>
      <c r="S558" s="16" t="s">
        <v>4</v>
      </c>
      <c r="T558" s="14" t="s">
        <v>3</v>
      </c>
      <c r="U558" s="10"/>
      <c r="V558" s="249" t="s">
        <v>145</v>
      </c>
      <c r="X558" s="11"/>
      <c r="Y558" s="21" t="s">
        <v>9</v>
      </c>
      <c r="Z558" s="27" t="s">
        <v>8</v>
      </c>
      <c r="AA558" s="18" t="s">
        <v>6</v>
      </c>
      <c r="AB558" s="199" t="s">
        <v>31</v>
      </c>
      <c r="AC558" s="17" t="s">
        <v>5</v>
      </c>
      <c r="AD558" s="16" t="s">
        <v>4</v>
      </c>
      <c r="AE558" s="14" t="s">
        <v>3</v>
      </c>
      <c r="AF558" s="10"/>
      <c r="AG558" s="249" t="s">
        <v>142</v>
      </c>
      <c r="AI558" s="11"/>
      <c r="AJ558" s="21" t="s">
        <v>9</v>
      </c>
      <c r="AK558" s="27" t="s">
        <v>8</v>
      </c>
      <c r="AL558" s="19" t="s">
        <v>7</v>
      </c>
      <c r="AM558" s="199" t="s">
        <v>31</v>
      </c>
      <c r="AN558" s="17" t="s">
        <v>5</v>
      </c>
      <c r="AO558" s="16" t="s">
        <v>4</v>
      </c>
      <c r="AP558" s="14" t="s">
        <v>3</v>
      </c>
      <c r="AQ558" s="10"/>
      <c r="AR558" s="249" t="s">
        <v>148</v>
      </c>
      <c r="AT558" s="11"/>
      <c r="AU558" s="21" t="s">
        <v>9</v>
      </c>
      <c r="AV558" s="27" t="s">
        <v>8</v>
      </c>
      <c r="AW558" s="19" t="s">
        <v>7</v>
      </c>
      <c r="AX558" s="18" t="s">
        <v>6</v>
      </c>
      <c r="AY558" s="17" t="s">
        <v>5</v>
      </c>
      <c r="AZ558" s="16" t="s">
        <v>4</v>
      </c>
      <c r="BA558" s="14" t="s">
        <v>3</v>
      </c>
      <c r="BB558" s="10"/>
      <c r="BC558" s="249" t="s">
        <v>142</v>
      </c>
      <c r="BE558" s="11"/>
      <c r="BF558" s="21" t="s">
        <v>9</v>
      </c>
      <c r="BG558" s="27" t="s">
        <v>8</v>
      </c>
      <c r="BH558" s="19" t="s">
        <v>7</v>
      </c>
      <c r="BI558" s="18" t="s">
        <v>6</v>
      </c>
      <c r="BJ558" s="199" t="s">
        <v>31</v>
      </c>
      <c r="BK558" s="16" t="s">
        <v>4</v>
      </c>
      <c r="BL558" s="14" t="s">
        <v>3</v>
      </c>
      <c r="BM558" s="10"/>
      <c r="BN558" s="249" t="s">
        <v>145</v>
      </c>
      <c r="BP558" s="11"/>
      <c r="BQ558" s="21" t="s">
        <v>9</v>
      </c>
      <c r="BR558" s="27" t="s">
        <v>8</v>
      </c>
      <c r="BS558" s="19" t="s">
        <v>7</v>
      </c>
      <c r="BT558" s="18" t="s">
        <v>6</v>
      </c>
      <c r="BU558" s="199" t="s">
        <v>31</v>
      </c>
      <c r="BV558" s="17" t="s">
        <v>5</v>
      </c>
      <c r="BW558" s="14" t="s">
        <v>3</v>
      </c>
      <c r="BX558" s="10"/>
      <c r="BY558" s="249" t="s">
        <v>151</v>
      </c>
      <c r="CA558" s="11"/>
      <c r="CB558" s="21" t="s">
        <v>9</v>
      </c>
      <c r="CC558" s="27" t="s">
        <v>8</v>
      </c>
      <c r="CD558" s="19" t="s">
        <v>7</v>
      </c>
      <c r="CE558" s="18" t="s">
        <v>6</v>
      </c>
      <c r="CF558" s="17" t="s">
        <v>5</v>
      </c>
      <c r="CG558" s="16" t="s">
        <v>4</v>
      </c>
      <c r="CH558" s="199" t="s">
        <v>31</v>
      </c>
      <c r="CI558" s="10"/>
      <c r="CJ558" s="249" t="s">
        <v>151</v>
      </c>
      <c r="CM558" t="s">
        <v>0</v>
      </c>
    </row>
    <row r="559" spans="2:94" ht="15.75" thickBot="1" x14ac:dyDescent="0.3">
      <c r="B559" s="22" t="s">
        <v>350</v>
      </c>
      <c r="C559" s="146" t="s">
        <v>9</v>
      </c>
      <c r="D559" s="146" t="s">
        <v>9</v>
      </c>
      <c r="E559" s="146" t="s">
        <v>9</v>
      </c>
      <c r="F559" s="146" t="s">
        <v>9</v>
      </c>
      <c r="G559" s="146" t="s">
        <v>9</v>
      </c>
      <c r="H559" s="146" t="s">
        <v>9</v>
      </c>
      <c r="I559" s="146" t="s">
        <v>9</v>
      </c>
      <c r="J559" s="10"/>
      <c r="K559" s="234" t="s">
        <v>9</v>
      </c>
      <c r="M559" s="22" t="s">
        <v>350</v>
      </c>
      <c r="N559" s="145" t="s">
        <v>8</v>
      </c>
      <c r="O559" s="145" t="s">
        <v>8</v>
      </c>
      <c r="P559" s="145" t="s">
        <v>8</v>
      </c>
      <c r="Q559" s="145" t="s">
        <v>8</v>
      </c>
      <c r="R559" s="145" t="s">
        <v>8</v>
      </c>
      <c r="S559" s="145" t="s">
        <v>8</v>
      </c>
      <c r="T559" s="145" t="s">
        <v>8</v>
      </c>
      <c r="U559" s="10"/>
      <c r="V559" s="145" t="s">
        <v>8</v>
      </c>
      <c r="X559" s="22" t="s">
        <v>350</v>
      </c>
      <c r="Y559" s="149" t="s">
        <v>7</v>
      </c>
      <c r="Z559" s="149" t="s">
        <v>7</v>
      </c>
      <c r="AA559" s="149" t="s">
        <v>7</v>
      </c>
      <c r="AB559" s="149" t="s">
        <v>7</v>
      </c>
      <c r="AC559" s="149" t="s">
        <v>7</v>
      </c>
      <c r="AD559" s="149" t="s">
        <v>7</v>
      </c>
      <c r="AE559" s="144" t="s">
        <v>7</v>
      </c>
      <c r="AF559" s="10"/>
      <c r="AG559" s="144" t="s">
        <v>7</v>
      </c>
      <c r="AI559" s="22" t="s">
        <v>350</v>
      </c>
      <c r="AJ559" s="195" t="s">
        <v>6</v>
      </c>
      <c r="AK559" s="195" t="s">
        <v>6</v>
      </c>
      <c r="AL559" s="195" t="s">
        <v>6</v>
      </c>
      <c r="AM559" s="195" t="s">
        <v>6</v>
      </c>
      <c r="AN559" s="195" t="s">
        <v>6</v>
      </c>
      <c r="AO559" s="195" t="s">
        <v>6</v>
      </c>
      <c r="AP559" s="195" t="s">
        <v>6</v>
      </c>
      <c r="AQ559" s="10"/>
      <c r="AR559" s="195" t="s">
        <v>6</v>
      </c>
      <c r="AT559" s="22" t="s">
        <v>350</v>
      </c>
      <c r="AU559" s="197" t="s">
        <v>31</v>
      </c>
      <c r="AV559" s="197" t="s">
        <v>31</v>
      </c>
      <c r="AW559" s="197" t="s">
        <v>31</v>
      </c>
      <c r="AX559" s="197" t="s">
        <v>31</v>
      </c>
      <c r="AY559" s="197" t="s">
        <v>31</v>
      </c>
      <c r="AZ559" s="197" t="s">
        <v>31</v>
      </c>
      <c r="BA559" s="197" t="s">
        <v>31</v>
      </c>
      <c r="BB559" s="10"/>
      <c r="BC559" s="197" t="s">
        <v>31</v>
      </c>
      <c r="BE559" s="22" t="s">
        <v>350</v>
      </c>
      <c r="BF559" s="155" t="s">
        <v>134</v>
      </c>
      <c r="BG559" s="155" t="s">
        <v>134</v>
      </c>
      <c r="BH559" s="155" t="s">
        <v>134</v>
      </c>
      <c r="BI559" s="155" t="s">
        <v>134</v>
      </c>
      <c r="BJ559" s="155" t="s">
        <v>134</v>
      </c>
      <c r="BK559" s="155" t="s">
        <v>134</v>
      </c>
      <c r="BL559" s="155" t="s">
        <v>134</v>
      </c>
      <c r="BM559" s="10"/>
      <c r="BN559" s="155" t="s">
        <v>134</v>
      </c>
      <c r="BP559" s="22" t="s">
        <v>350</v>
      </c>
      <c r="BQ559" s="150" t="s">
        <v>4</v>
      </c>
      <c r="BR559" s="150" t="s">
        <v>4</v>
      </c>
      <c r="BS559" s="150" t="s">
        <v>4</v>
      </c>
      <c r="BT559" s="150" t="s">
        <v>4</v>
      </c>
      <c r="BU559" s="150" t="s">
        <v>4</v>
      </c>
      <c r="BV559" s="150" t="s">
        <v>4</v>
      </c>
      <c r="BW559" s="150" t="s">
        <v>4</v>
      </c>
      <c r="BX559" s="10"/>
      <c r="BY559" s="150" t="s">
        <v>4</v>
      </c>
      <c r="CA559" s="22" t="s">
        <v>350</v>
      </c>
      <c r="CB559" s="177" t="s">
        <v>3</v>
      </c>
      <c r="CC559" s="177" t="s">
        <v>3</v>
      </c>
      <c r="CD559" s="177" t="s">
        <v>3</v>
      </c>
      <c r="CE559" s="177" t="s">
        <v>3</v>
      </c>
      <c r="CF559" s="177" t="s">
        <v>3</v>
      </c>
      <c r="CG559" s="177" t="s">
        <v>3</v>
      </c>
      <c r="CH559" s="177" t="s">
        <v>3</v>
      </c>
      <c r="CI559" s="10"/>
      <c r="CJ559" s="177" t="s">
        <v>3</v>
      </c>
      <c r="CM559" t="s">
        <v>0</v>
      </c>
    </row>
    <row r="560" spans="2:94" ht="15.75" thickBot="1" x14ac:dyDescent="0.3">
      <c r="B560" s="11" t="s">
        <v>0</v>
      </c>
      <c r="C560" s="143">
        <v>0</v>
      </c>
      <c r="D560" s="143">
        <v>9</v>
      </c>
      <c r="E560" s="143">
        <v>5</v>
      </c>
      <c r="F560" s="231">
        <v>2</v>
      </c>
      <c r="G560" s="143">
        <v>2</v>
      </c>
      <c r="H560" s="231">
        <v>10</v>
      </c>
      <c r="I560" s="143">
        <v>20</v>
      </c>
      <c r="J560" s="12">
        <v>-232</v>
      </c>
      <c r="K560" s="237">
        <v>24</v>
      </c>
      <c r="L560" t="s">
        <v>0</v>
      </c>
      <c r="M560" s="11" t="s">
        <v>0</v>
      </c>
      <c r="N560" s="231">
        <v>0</v>
      </c>
      <c r="O560" s="143">
        <v>6</v>
      </c>
      <c r="P560" s="143">
        <v>5</v>
      </c>
      <c r="Q560" s="231">
        <v>2</v>
      </c>
      <c r="R560" s="143">
        <v>2</v>
      </c>
      <c r="S560" s="231">
        <v>28</v>
      </c>
      <c r="T560" s="143">
        <v>22</v>
      </c>
      <c r="U560" s="12">
        <v>126</v>
      </c>
      <c r="V560" s="143">
        <v>5</v>
      </c>
      <c r="W560" t="s">
        <v>0</v>
      </c>
      <c r="X560" s="11" t="s">
        <v>0</v>
      </c>
      <c r="Y560" s="231">
        <v>9</v>
      </c>
      <c r="Z560" s="231">
        <v>6</v>
      </c>
      <c r="AA560" s="231">
        <v>2</v>
      </c>
      <c r="AB560" s="231">
        <v>11</v>
      </c>
      <c r="AC560" s="231">
        <v>8</v>
      </c>
      <c r="AD560" s="231">
        <v>43</v>
      </c>
      <c r="AE560" s="143">
        <v>13</v>
      </c>
      <c r="AF560" s="12">
        <v>448</v>
      </c>
      <c r="AG560" s="231">
        <v>66</v>
      </c>
      <c r="AI560" s="11" t="s">
        <v>0</v>
      </c>
      <c r="AJ560" s="231">
        <v>5</v>
      </c>
      <c r="AK560" s="231">
        <v>5</v>
      </c>
      <c r="AL560" s="143">
        <v>2</v>
      </c>
      <c r="AM560" s="231">
        <v>8</v>
      </c>
      <c r="AN560" s="231">
        <v>3</v>
      </c>
      <c r="AO560" s="231">
        <v>12</v>
      </c>
      <c r="AP560" s="143">
        <v>6</v>
      </c>
      <c r="AQ560" s="12">
        <v>138</v>
      </c>
      <c r="AR560" s="231">
        <v>25</v>
      </c>
      <c r="AS560" t="s">
        <v>0</v>
      </c>
      <c r="AT560" s="11" t="s">
        <v>0</v>
      </c>
      <c r="AU560" s="143">
        <v>2</v>
      </c>
      <c r="AV560" s="143">
        <v>2</v>
      </c>
      <c r="AW560" s="143">
        <v>11</v>
      </c>
      <c r="AX560" s="143">
        <v>8</v>
      </c>
      <c r="AY560" s="143">
        <v>3</v>
      </c>
      <c r="AZ560" s="231">
        <v>10</v>
      </c>
      <c r="BA560" s="143">
        <v>13</v>
      </c>
      <c r="BB560" s="12">
        <v>-551</v>
      </c>
      <c r="BC560" s="143">
        <v>29</v>
      </c>
      <c r="BE560" s="11" t="s">
        <v>0</v>
      </c>
      <c r="BF560" s="231">
        <v>2</v>
      </c>
      <c r="BG560" s="231">
        <v>2</v>
      </c>
      <c r="BH560" s="143">
        <v>8</v>
      </c>
      <c r="BI560" s="143">
        <v>3</v>
      </c>
      <c r="BJ560" s="231">
        <v>3</v>
      </c>
      <c r="BK560" s="231">
        <v>19</v>
      </c>
      <c r="BL560" s="143">
        <v>12</v>
      </c>
      <c r="BM560" s="12">
        <v>87</v>
      </c>
      <c r="BN560" s="231">
        <v>3</v>
      </c>
      <c r="BP560" s="11"/>
      <c r="BQ560" s="143">
        <v>10</v>
      </c>
      <c r="BR560" s="143">
        <v>28</v>
      </c>
      <c r="BS560" s="143">
        <v>43</v>
      </c>
      <c r="BT560" s="143">
        <v>12</v>
      </c>
      <c r="BU560" s="143">
        <v>10</v>
      </c>
      <c r="BV560" s="143">
        <v>19</v>
      </c>
      <c r="BW560" s="143">
        <v>26</v>
      </c>
      <c r="BX560" s="12">
        <v>-37</v>
      </c>
      <c r="BY560" s="143">
        <v>148</v>
      </c>
      <c r="CA560" s="11" t="s">
        <v>0</v>
      </c>
      <c r="CB560" s="231">
        <v>20</v>
      </c>
      <c r="CC560" s="231">
        <v>22</v>
      </c>
      <c r="CD560" s="231">
        <v>13</v>
      </c>
      <c r="CE560" s="231">
        <v>6</v>
      </c>
      <c r="CF560" s="231">
        <v>12</v>
      </c>
      <c r="CG560" s="231">
        <v>26</v>
      </c>
      <c r="CH560" s="231">
        <v>13</v>
      </c>
      <c r="CI560" s="12">
        <v>21</v>
      </c>
      <c r="CJ560" s="231">
        <v>112</v>
      </c>
      <c r="CN560" t="s">
        <v>0</v>
      </c>
      <c r="CO560" t="s">
        <v>0</v>
      </c>
      <c r="CP560" t="s">
        <v>0</v>
      </c>
    </row>
    <row r="561" spans="2:94" ht="15.75" thickBot="1" x14ac:dyDescent="0.3">
      <c r="B561" s="11"/>
      <c r="C561" s="2"/>
      <c r="D561" s="2"/>
      <c r="E561" s="2"/>
      <c r="F561" s="2"/>
      <c r="G561" s="2"/>
      <c r="H561" s="2"/>
      <c r="I561" s="2"/>
      <c r="J561" s="10"/>
      <c r="K561" s="235"/>
      <c r="M561" s="11"/>
      <c r="N561" s="10"/>
      <c r="O561" s="10"/>
      <c r="P561" s="10"/>
      <c r="Q561" s="10"/>
      <c r="R561" s="10"/>
      <c r="S561" s="10"/>
      <c r="T561" s="10"/>
      <c r="U561" s="10"/>
      <c r="V561" s="9"/>
      <c r="X561" s="11"/>
      <c r="Y561" s="10"/>
      <c r="Z561" s="10"/>
      <c r="AA561" s="10"/>
      <c r="AB561" s="10"/>
      <c r="AC561" s="10"/>
      <c r="AD561" s="10"/>
      <c r="AE561" s="10"/>
      <c r="AF561" s="10"/>
      <c r="AG561" s="9"/>
      <c r="AI561" s="11"/>
      <c r="AJ561" s="10"/>
      <c r="AK561" s="10"/>
      <c r="AL561" s="10"/>
      <c r="AM561" s="10"/>
      <c r="AN561" s="10"/>
      <c r="AO561" s="10"/>
      <c r="AP561" s="10"/>
      <c r="AQ561" s="10"/>
      <c r="AR561" s="9"/>
      <c r="AT561" s="11"/>
      <c r="AU561" s="10"/>
      <c r="AV561" s="10"/>
      <c r="AW561" s="10"/>
      <c r="AX561" s="10"/>
      <c r="AY561" s="10"/>
      <c r="AZ561" s="10"/>
      <c r="BA561" s="10"/>
      <c r="BB561" s="10"/>
      <c r="BC561" s="9"/>
      <c r="BE561" s="11"/>
      <c r="BF561" s="10"/>
      <c r="BG561" s="10"/>
      <c r="BH561" s="10"/>
      <c r="BI561" s="10"/>
      <c r="BJ561" s="10"/>
      <c r="BK561" s="10"/>
      <c r="BL561" s="10"/>
      <c r="BM561" s="10"/>
      <c r="BN561" s="9"/>
      <c r="BP561" s="11"/>
      <c r="BQ561" s="10"/>
      <c r="BR561" s="10"/>
      <c r="BS561" s="10"/>
      <c r="BT561" s="10"/>
      <c r="BU561" s="10"/>
      <c r="BV561" s="10"/>
      <c r="BW561" s="10"/>
      <c r="BX561" s="10"/>
      <c r="BY561" s="9"/>
      <c r="CA561" s="11"/>
      <c r="CB561" s="10"/>
      <c r="CC561" s="10"/>
      <c r="CD561" s="10"/>
      <c r="CE561" s="10"/>
      <c r="CF561" s="10"/>
      <c r="CG561" s="10"/>
      <c r="CH561" s="10"/>
      <c r="CI561" s="10"/>
      <c r="CJ561" s="9"/>
      <c r="CM561" t="s">
        <v>0</v>
      </c>
    </row>
    <row r="562" spans="2:94" ht="15.75" thickBot="1" x14ac:dyDescent="0.3">
      <c r="B562" s="11"/>
      <c r="C562" s="27" t="s">
        <v>8</v>
      </c>
      <c r="D562" s="19" t="s">
        <v>7</v>
      </c>
      <c r="E562" s="18" t="s">
        <v>6</v>
      </c>
      <c r="F562" s="199" t="s">
        <v>31</v>
      </c>
      <c r="G562" s="17" t="s">
        <v>5</v>
      </c>
      <c r="H562" s="16" t="s">
        <v>4</v>
      </c>
      <c r="I562" s="14" t="s">
        <v>3</v>
      </c>
      <c r="J562" s="10"/>
      <c r="K562" s="249" t="s">
        <v>151</v>
      </c>
      <c r="M562" s="11"/>
      <c r="N562" s="21" t="s">
        <v>9</v>
      </c>
      <c r="O562" s="19" t="s">
        <v>7</v>
      </c>
      <c r="P562" s="18" t="s">
        <v>6</v>
      </c>
      <c r="Q562" s="199" t="s">
        <v>31</v>
      </c>
      <c r="R562" s="17" t="s">
        <v>5</v>
      </c>
      <c r="S562" s="16" t="s">
        <v>4</v>
      </c>
      <c r="T562" s="14" t="s">
        <v>3</v>
      </c>
      <c r="U562" s="10"/>
      <c r="V562" s="249" t="s">
        <v>148</v>
      </c>
      <c r="X562" s="11"/>
      <c r="Y562" s="21" t="s">
        <v>9</v>
      </c>
      <c r="Z562" s="27" t="s">
        <v>8</v>
      </c>
      <c r="AA562" s="18" t="s">
        <v>6</v>
      </c>
      <c r="AB562" s="199" t="s">
        <v>31</v>
      </c>
      <c r="AC562" s="17" t="s">
        <v>5</v>
      </c>
      <c r="AD562" s="16" t="s">
        <v>4</v>
      </c>
      <c r="AE562" s="14" t="s">
        <v>3</v>
      </c>
      <c r="AF562" s="10"/>
      <c r="AG562" s="249" t="s">
        <v>142</v>
      </c>
      <c r="AI562" s="11"/>
      <c r="AJ562" s="21" t="s">
        <v>9</v>
      </c>
      <c r="AK562" s="27" t="s">
        <v>8</v>
      </c>
      <c r="AL562" s="19" t="s">
        <v>7</v>
      </c>
      <c r="AM562" s="199" t="s">
        <v>31</v>
      </c>
      <c r="AN562" s="17" t="s">
        <v>5</v>
      </c>
      <c r="AO562" s="16" t="s">
        <v>4</v>
      </c>
      <c r="AP562" s="14" t="s">
        <v>3</v>
      </c>
      <c r="AQ562" s="10"/>
      <c r="AR562" s="249" t="s">
        <v>145</v>
      </c>
      <c r="AT562" s="11"/>
      <c r="AU562" s="21" t="s">
        <v>9</v>
      </c>
      <c r="AV562" s="27" t="s">
        <v>8</v>
      </c>
      <c r="AW562" s="19" t="s">
        <v>7</v>
      </c>
      <c r="AX562" s="18" t="s">
        <v>6</v>
      </c>
      <c r="AY562" s="17" t="s">
        <v>5</v>
      </c>
      <c r="AZ562" s="16" t="s">
        <v>4</v>
      </c>
      <c r="BA562" s="14" t="s">
        <v>3</v>
      </c>
      <c r="BB562" s="10"/>
      <c r="BC562" s="249" t="s">
        <v>142</v>
      </c>
      <c r="BE562" s="11"/>
      <c r="BF562" s="21" t="s">
        <v>9</v>
      </c>
      <c r="BG562" s="27" t="s">
        <v>8</v>
      </c>
      <c r="BH562" s="19" t="s">
        <v>7</v>
      </c>
      <c r="BI562" s="18" t="s">
        <v>6</v>
      </c>
      <c r="BJ562" s="199" t="s">
        <v>31</v>
      </c>
      <c r="BK562" s="16" t="s">
        <v>4</v>
      </c>
      <c r="BL562" s="14" t="s">
        <v>3</v>
      </c>
      <c r="BM562" s="10"/>
      <c r="BN562" s="249" t="s">
        <v>148</v>
      </c>
      <c r="BP562" s="11"/>
      <c r="BQ562" s="21" t="s">
        <v>9</v>
      </c>
      <c r="BR562" s="27" t="s">
        <v>8</v>
      </c>
      <c r="BS562" s="19" t="s">
        <v>7</v>
      </c>
      <c r="BT562" s="18" t="s">
        <v>6</v>
      </c>
      <c r="BU562" s="199" t="s">
        <v>31</v>
      </c>
      <c r="BV562" s="17" t="s">
        <v>5</v>
      </c>
      <c r="BW562" s="14" t="s">
        <v>3</v>
      </c>
      <c r="BX562" s="10"/>
      <c r="BY562" s="249" t="s">
        <v>145</v>
      </c>
      <c r="CA562" s="11"/>
      <c r="CB562" s="21" t="s">
        <v>9</v>
      </c>
      <c r="CC562" s="27" t="s">
        <v>8</v>
      </c>
      <c r="CD562" s="19" t="s">
        <v>7</v>
      </c>
      <c r="CE562" s="18" t="s">
        <v>6</v>
      </c>
      <c r="CF562" s="17" t="s">
        <v>5</v>
      </c>
      <c r="CG562" s="16" t="s">
        <v>4</v>
      </c>
      <c r="CH562" s="199" t="s">
        <v>31</v>
      </c>
      <c r="CI562" s="10"/>
      <c r="CJ562" s="249" t="s">
        <v>151</v>
      </c>
      <c r="CM562" t="s">
        <v>0</v>
      </c>
    </row>
    <row r="563" spans="2:94" ht="15.75" thickBot="1" x14ac:dyDescent="0.3">
      <c r="B563" s="22" t="s">
        <v>351</v>
      </c>
      <c r="C563" s="146" t="s">
        <v>9</v>
      </c>
      <c r="D563" s="146" t="s">
        <v>9</v>
      </c>
      <c r="E563" s="146" t="s">
        <v>9</v>
      </c>
      <c r="F563" s="146" t="s">
        <v>9</v>
      </c>
      <c r="G563" s="146" t="s">
        <v>9</v>
      </c>
      <c r="H563" s="146" t="s">
        <v>9</v>
      </c>
      <c r="I563" s="146" t="s">
        <v>9</v>
      </c>
      <c r="J563" s="10"/>
      <c r="K563" s="234" t="s">
        <v>9</v>
      </c>
      <c r="M563" s="22" t="s">
        <v>351</v>
      </c>
      <c r="N563" s="145" t="s">
        <v>8</v>
      </c>
      <c r="O563" s="145" t="s">
        <v>8</v>
      </c>
      <c r="P563" s="145" t="s">
        <v>8</v>
      </c>
      <c r="Q563" s="145" t="s">
        <v>8</v>
      </c>
      <c r="R563" s="145" t="s">
        <v>8</v>
      </c>
      <c r="S563" s="145" t="s">
        <v>8</v>
      </c>
      <c r="T563" s="145" t="s">
        <v>8</v>
      </c>
      <c r="U563" s="10"/>
      <c r="V563" s="145" t="s">
        <v>8</v>
      </c>
      <c r="X563" s="22" t="s">
        <v>351</v>
      </c>
      <c r="Y563" s="149" t="s">
        <v>7</v>
      </c>
      <c r="Z563" s="149" t="s">
        <v>7</v>
      </c>
      <c r="AA563" s="149" t="s">
        <v>7</v>
      </c>
      <c r="AB563" s="149" t="s">
        <v>7</v>
      </c>
      <c r="AC563" s="149" t="s">
        <v>7</v>
      </c>
      <c r="AD563" s="149" t="s">
        <v>7</v>
      </c>
      <c r="AE563" s="144" t="s">
        <v>7</v>
      </c>
      <c r="AF563" s="10"/>
      <c r="AG563" s="144" t="s">
        <v>7</v>
      </c>
      <c r="AI563" s="22" t="s">
        <v>351</v>
      </c>
      <c r="AJ563" s="195" t="s">
        <v>6</v>
      </c>
      <c r="AK563" s="195" t="s">
        <v>6</v>
      </c>
      <c r="AL563" s="195" t="s">
        <v>6</v>
      </c>
      <c r="AM563" s="195" t="s">
        <v>6</v>
      </c>
      <c r="AN563" s="195" t="s">
        <v>6</v>
      </c>
      <c r="AO563" s="195" t="s">
        <v>6</v>
      </c>
      <c r="AP563" s="195" t="s">
        <v>6</v>
      </c>
      <c r="AQ563" s="10"/>
      <c r="AR563" s="195" t="s">
        <v>6</v>
      </c>
      <c r="AT563" s="22" t="s">
        <v>351</v>
      </c>
      <c r="AU563" s="197" t="s">
        <v>31</v>
      </c>
      <c r="AV563" s="197" t="s">
        <v>31</v>
      </c>
      <c r="AW563" s="197" t="s">
        <v>31</v>
      </c>
      <c r="AX563" s="197" t="s">
        <v>31</v>
      </c>
      <c r="AY563" s="197" t="s">
        <v>31</v>
      </c>
      <c r="AZ563" s="197" t="s">
        <v>31</v>
      </c>
      <c r="BA563" s="197" t="s">
        <v>31</v>
      </c>
      <c r="BB563" s="10"/>
      <c r="BC563" s="197" t="s">
        <v>31</v>
      </c>
      <c r="BE563" s="22" t="s">
        <v>351</v>
      </c>
      <c r="BF563" s="155" t="s">
        <v>134</v>
      </c>
      <c r="BG563" s="155" t="s">
        <v>134</v>
      </c>
      <c r="BH563" s="155" t="s">
        <v>134</v>
      </c>
      <c r="BI563" s="155" t="s">
        <v>134</v>
      </c>
      <c r="BJ563" s="155" t="s">
        <v>134</v>
      </c>
      <c r="BK563" s="155" t="s">
        <v>134</v>
      </c>
      <c r="BL563" s="155" t="s">
        <v>134</v>
      </c>
      <c r="BM563" s="10"/>
      <c r="BN563" s="155" t="s">
        <v>134</v>
      </c>
      <c r="BP563" s="22" t="s">
        <v>351</v>
      </c>
      <c r="BQ563" s="150" t="s">
        <v>4</v>
      </c>
      <c r="BR563" s="150" t="s">
        <v>4</v>
      </c>
      <c r="BS563" s="150" t="s">
        <v>4</v>
      </c>
      <c r="BT563" s="150" t="s">
        <v>4</v>
      </c>
      <c r="BU563" s="150" t="s">
        <v>4</v>
      </c>
      <c r="BV563" s="150" t="s">
        <v>4</v>
      </c>
      <c r="BW563" s="150" t="s">
        <v>4</v>
      </c>
      <c r="BX563" s="10"/>
      <c r="BY563" s="150" t="s">
        <v>4</v>
      </c>
      <c r="CA563" s="22" t="s">
        <v>351</v>
      </c>
      <c r="CB563" s="177" t="s">
        <v>3</v>
      </c>
      <c r="CC563" s="177" t="s">
        <v>3</v>
      </c>
      <c r="CD563" s="177" t="s">
        <v>3</v>
      </c>
      <c r="CE563" s="177" t="s">
        <v>3</v>
      </c>
      <c r="CF563" s="177" t="s">
        <v>3</v>
      </c>
      <c r="CG563" s="177" t="s">
        <v>3</v>
      </c>
      <c r="CH563" s="177" t="s">
        <v>3</v>
      </c>
      <c r="CI563" s="10"/>
      <c r="CJ563" s="177" t="s">
        <v>3</v>
      </c>
      <c r="CM563" t="s">
        <v>0</v>
      </c>
      <c r="CO563" t="s">
        <v>0</v>
      </c>
    </row>
    <row r="564" spans="2:94" ht="15.75" thickBot="1" x14ac:dyDescent="0.3">
      <c r="B564" s="11" t="s">
        <v>0</v>
      </c>
      <c r="C564" s="143">
        <v>1</v>
      </c>
      <c r="D564" s="143">
        <v>19</v>
      </c>
      <c r="E564" s="143">
        <v>6</v>
      </c>
      <c r="F564" s="143">
        <v>0</v>
      </c>
      <c r="G564" s="143">
        <v>8</v>
      </c>
      <c r="H564" s="143">
        <v>2</v>
      </c>
      <c r="I564" s="143">
        <v>22</v>
      </c>
      <c r="J564" s="12">
        <v>-228</v>
      </c>
      <c r="K564" s="237">
        <v>58</v>
      </c>
      <c r="L564" t="s">
        <v>0</v>
      </c>
      <c r="M564" s="11" t="s">
        <v>0</v>
      </c>
      <c r="N564" s="231">
        <v>1</v>
      </c>
      <c r="O564" s="143">
        <v>12</v>
      </c>
      <c r="P564" s="143">
        <v>5</v>
      </c>
      <c r="Q564" s="231">
        <v>2</v>
      </c>
      <c r="R564" s="143">
        <v>17</v>
      </c>
      <c r="S564" s="143">
        <v>4</v>
      </c>
      <c r="T564" s="143">
        <v>24</v>
      </c>
      <c r="U564" s="12">
        <v>-431</v>
      </c>
      <c r="V564" s="143">
        <v>59</v>
      </c>
      <c r="W564" t="s">
        <v>0</v>
      </c>
      <c r="X564" s="11" t="s">
        <v>0</v>
      </c>
      <c r="Y564" s="231">
        <v>19</v>
      </c>
      <c r="Z564" s="231">
        <v>12</v>
      </c>
      <c r="AA564" s="231">
        <v>9</v>
      </c>
      <c r="AB564" s="231">
        <v>20</v>
      </c>
      <c r="AC564" s="231">
        <v>6</v>
      </c>
      <c r="AD564" s="231">
        <v>22</v>
      </c>
      <c r="AE564" s="143">
        <v>5</v>
      </c>
      <c r="AF564" s="12">
        <v>64</v>
      </c>
      <c r="AG564" s="231">
        <v>83</v>
      </c>
      <c r="AI564" s="11" t="s">
        <v>0</v>
      </c>
      <c r="AJ564" s="231">
        <v>6</v>
      </c>
      <c r="AK564" s="231">
        <v>5</v>
      </c>
      <c r="AL564" s="143">
        <v>9</v>
      </c>
      <c r="AM564" s="231">
        <v>7</v>
      </c>
      <c r="AN564" s="143">
        <v>4</v>
      </c>
      <c r="AO564" s="231">
        <v>2</v>
      </c>
      <c r="AP564" s="143">
        <v>7</v>
      </c>
      <c r="AQ564" s="12">
        <v>-251</v>
      </c>
      <c r="AR564" s="231">
        <v>0</v>
      </c>
      <c r="AS564" t="s">
        <v>0</v>
      </c>
      <c r="AT564" s="11" t="s">
        <v>0</v>
      </c>
      <c r="AU564" s="231">
        <v>0</v>
      </c>
      <c r="AV564" s="143">
        <v>2</v>
      </c>
      <c r="AW564" s="143">
        <v>20</v>
      </c>
      <c r="AX564" s="143">
        <v>7</v>
      </c>
      <c r="AY564" s="143">
        <v>9</v>
      </c>
      <c r="AZ564" s="143">
        <v>2</v>
      </c>
      <c r="BA564" s="143">
        <v>14</v>
      </c>
      <c r="BB564" s="12">
        <v>82</v>
      </c>
      <c r="BC564" s="143">
        <v>54</v>
      </c>
      <c r="BE564" s="11" t="s">
        <v>0</v>
      </c>
      <c r="BF564" s="231">
        <v>8</v>
      </c>
      <c r="BG564" s="231">
        <v>17</v>
      </c>
      <c r="BH564" s="143">
        <v>6</v>
      </c>
      <c r="BI564" s="231">
        <v>4</v>
      </c>
      <c r="BJ564" s="231">
        <v>9</v>
      </c>
      <c r="BK564" s="231">
        <v>9</v>
      </c>
      <c r="BL564" s="143">
        <v>5</v>
      </c>
      <c r="BM564" s="12">
        <v>165</v>
      </c>
      <c r="BN564" s="231">
        <v>36</v>
      </c>
      <c r="BP564" s="11"/>
      <c r="BQ564" s="231">
        <v>2</v>
      </c>
      <c r="BR564" s="231">
        <v>4</v>
      </c>
      <c r="BS564" s="143">
        <v>22</v>
      </c>
      <c r="BT564" s="143">
        <v>2</v>
      </c>
      <c r="BU564" s="231">
        <v>2</v>
      </c>
      <c r="BV564" s="143">
        <v>9</v>
      </c>
      <c r="BW564" s="143">
        <v>12</v>
      </c>
      <c r="BX564" s="12">
        <v>676</v>
      </c>
      <c r="BY564" s="143">
        <v>37</v>
      </c>
      <c r="CA564" s="11" t="s">
        <v>0</v>
      </c>
      <c r="CB564" s="231">
        <v>22</v>
      </c>
      <c r="CC564" s="231">
        <v>24</v>
      </c>
      <c r="CD564" s="231">
        <v>5</v>
      </c>
      <c r="CE564" s="231">
        <v>7</v>
      </c>
      <c r="CF564" s="231">
        <v>5</v>
      </c>
      <c r="CG564" s="231">
        <v>12</v>
      </c>
      <c r="CH564" s="231">
        <v>14</v>
      </c>
      <c r="CI564" s="12">
        <v>-77</v>
      </c>
      <c r="CJ564" s="231">
        <v>89</v>
      </c>
      <c r="CM564" t="s">
        <v>0</v>
      </c>
      <c r="CN564" t="s">
        <v>0</v>
      </c>
      <c r="CP564" t="s">
        <v>0</v>
      </c>
    </row>
    <row r="565" spans="2:94" ht="15.75" thickBot="1" x14ac:dyDescent="0.3"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M565" s="11"/>
      <c r="N565" s="10"/>
      <c r="O565" s="10"/>
      <c r="P565" s="10"/>
      <c r="Q565" s="10"/>
      <c r="R565" s="10"/>
      <c r="S565" s="10"/>
      <c r="T565" s="10"/>
      <c r="U565" s="10"/>
      <c r="V565" s="9"/>
      <c r="X565" s="11"/>
      <c r="Y565" s="10"/>
      <c r="Z565" s="10"/>
      <c r="AA565" s="10"/>
      <c r="AB565" s="10"/>
      <c r="AC565" s="10"/>
      <c r="AD565" s="10"/>
      <c r="AE565" s="10"/>
      <c r="AF565" s="10"/>
      <c r="AG565" s="9"/>
      <c r="AI565" s="11"/>
      <c r="AJ565" s="10"/>
      <c r="AK565" s="10"/>
      <c r="AL565" s="10"/>
      <c r="AM565" s="10"/>
      <c r="AN565" s="10"/>
      <c r="AO565" s="10"/>
      <c r="AP565" s="10"/>
      <c r="AQ565" s="10"/>
      <c r="AR565" s="9"/>
      <c r="AT565" s="11"/>
      <c r="AU565" s="10"/>
      <c r="AV565" s="10"/>
      <c r="AW565" s="10"/>
      <c r="AX565" s="10"/>
      <c r="AY565" s="10"/>
      <c r="AZ565" s="10"/>
      <c r="BA565" s="10"/>
      <c r="BB565" s="10"/>
      <c r="BC565" s="9"/>
      <c r="BE565" s="11"/>
      <c r="BF565" s="10"/>
      <c r="BG565" s="10"/>
      <c r="BH565" s="10"/>
      <c r="BI565" s="10"/>
      <c r="BJ565" s="10"/>
      <c r="BK565" s="10"/>
      <c r="BL565" s="10"/>
      <c r="BM565" s="10"/>
      <c r="BN565" s="9"/>
      <c r="BP565" s="11"/>
      <c r="BQ565" s="10"/>
      <c r="BR565" s="10"/>
      <c r="BS565" s="10"/>
      <c r="BT565" s="10"/>
      <c r="BU565" s="10"/>
      <c r="BV565" s="10"/>
      <c r="BW565" s="10"/>
      <c r="BX565" s="10"/>
      <c r="BY565" s="9"/>
      <c r="CA565" s="11"/>
      <c r="CB565" s="10"/>
      <c r="CC565" s="10"/>
      <c r="CD565" s="10"/>
      <c r="CE565" s="10"/>
      <c r="CF565" s="10"/>
      <c r="CG565" s="10"/>
      <c r="CH565" s="10"/>
      <c r="CI565" s="10"/>
      <c r="CJ565" s="9"/>
      <c r="CM565" t="s">
        <v>0</v>
      </c>
      <c r="CO565" t="s">
        <v>0</v>
      </c>
    </row>
    <row r="566" spans="2:94" ht="15.75" thickBot="1" x14ac:dyDescent="0.3">
      <c r="B566" s="11"/>
      <c r="C566" s="27" t="s">
        <v>8</v>
      </c>
      <c r="D566" s="19" t="s">
        <v>7</v>
      </c>
      <c r="E566" s="18" t="s">
        <v>6</v>
      </c>
      <c r="F566" s="199" t="s">
        <v>31</v>
      </c>
      <c r="G566" s="17" t="s">
        <v>5</v>
      </c>
      <c r="H566" s="16" t="s">
        <v>4</v>
      </c>
      <c r="I566" s="14" t="s">
        <v>3</v>
      </c>
      <c r="J566" s="10"/>
      <c r="K566" s="249" t="s">
        <v>142</v>
      </c>
      <c r="M566" s="11"/>
      <c r="N566" s="21" t="s">
        <v>9</v>
      </c>
      <c r="O566" s="19" t="s">
        <v>7</v>
      </c>
      <c r="P566" s="18" t="s">
        <v>6</v>
      </c>
      <c r="Q566" s="199" t="s">
        <v>31</v>
      </c>
      <c r="R566" s="17" t="s">
        <v>5</v>
      </c>
      <c r="S566" s="16" t="s">
        <v>4</v>
      </c>
      <c r="T566" s="14" t="s">
        <v>3</v>
      </c>
      <c r="U566" s="10"/>
      <c r="V566" s="249" t="s">
        <v>148</v>
      </c>
      <c r="X566" s="11"/>
      <c r="Y566" s="21" t="s">
        <v>9</v>
      </c>
      <c r="Z566" s="27" t="s">
        <v>8</v>
      </c>
      <c r="AA566" s="18" t="s">
        <v>6</v>
      </c>
      <c r="AB566" s="199" t="s">
        <v>31</v>
      </c>
      <c r="AC566" s="17" t="s">
        <v>5</v>
      </c>
      <c r="AD566" s="16" t="s">
        <v>4</v>
      </c>
      <c r="AE566" s="14" t="s">
        <v>3</v>
      </c>
      <c r="AF566" s="10"/>
      <c r="AG566" s="249" t="s">
        <v>145</v>
      </c>
      <c r="AI566" s="11"/>
      <c r="AJ566" s="21" t="s">
        <v>9</v>
      </c>
      <c r="AK566" s="27" t="s">
        <v>8</v>
      </c>
      <c r="AL566" s="19" t="s">
        <v>7</v>
      </c>
      <c r="AM566" s="199" t="s">
        <v>31</v>
      </c>
      <c r="AN566" s="17" t="s">
        <v>5</v>
      </c>
      <c r="AO566" s="16" t="s">
        <v>4</v>
      </c>
      <c r="AP566" s="14" t="s">
        <v>3</v>
      </c>
      <c r="AQ566" s="10"/>
      <c r="AR566" s="249" t="s">
        <v>145</v>
      </c>
      <c r="AT566" s="11"/>
      <c r="AU566" s="21" t="s">
        <v>9</v>
      </c>
      <c r="AV566" s="27" t="s">
        <v>8</v>
      </c>
      <c r="AW566" s="19" t="s">
        <v>7</v>
      </c>
      <c r="AX566" s="18" t="s">
        <v>6</v>
      </c>
      <c r="AY566" s="17" t="s">
        <v>5</v>
      </c>
      <c r="AZ566" s="16" t="s">
        <v>4</v>
      </c>
      <c r="BA566" s="14" t="s">
        <v>3</v>
      </c>
      <c r="BB566" s="10"/>
      <c r="BC566" s="249" t="s">
        <v>151</v>
      </c>
      <c r="BE566" s="11"/>
      <c r="BF566" s="21" t="s">
        <v>9</v>
      </c>
      <c r="BG566" s="27" t="s">
        <v>8</v>
      </c>
      <c r="BH566" s="19" t="s">
        <v>7</v>
      </c>
      <c r="BI566" s="18" t="s">
        <v>6</v>
      </c>
      <c r="BJ566" s="199" t="s">
        <v>31</v>
      </c>
      <c r="BK566" s="16" t="s">
        <v>4</v>
      </c>
      <c r="BL566" s="14" t="s">
        <v>3</v>
      </c>
      <c r="BM566" s="10"/>
      <c r="BN566" s="249" t="s">
        <v>151</v>
      </c>
      <c r="BP566" s="11"/>
      <c r="BQ566" s="21" t="s">
        <v>9</v>
      </c>
      <c r="BR566" s="27" t="s">
        <v>8</v>
      </c>
      <c r="BS566" s="19" t="s">
        <v>7</v>
      </c>
      <c r="BT566" s="18" t="s">
        <v>6</v>
      </c>
      <c r="BU566" s="199" t="s">
        <v>31</v>
      </c>
      <c r="BV566" s="17" t="s">
        <v>5</v>
      </c>
      <c r="BW566" s="14" t="s">
        <v>3</v>
      </c>
      <c r="BX566" s="10"/>
      <c r="BY566" s="249" t="s">
        <v>148</v>
      </c>
      <c r="CA566" s="11"/>
      <c r="CB566" s="21" t="s">
        <v>9</v>
      </c>
      <c r="CC566" s="27" t="s">
        <v>8</v>
      </c>
      <c r="CD566" s="19" t="s">
        <v>7</v>
      </c>
      <c r="CE566" s="18" t="s">
        <v>6</v>
      </c>
      <c r="CF566" s="17" t="s">
        <v>5</v>
      </c>
      <c r="CG566" s="16" t="s">
        <v>4</v>
      </c>
      <c r="CH566" s="199" t="s">
        <v>31</v>
      </c>
      <c r="CI566" s="10"/>
      <c r="CJ566" s="249" t="s">
        <v>142</v>
      </c>
      <c r="CM566" t="s">
        <v>0</v>
      </c>
      <c r="CN566" t="s">
        <v>0</v>
      </c>
      <c r="CO566" t="s">
        <v>0</v>
      </c>
      <c r="CP566" t="s">
        <v>0</v>
      </c>
    </row>
    <row r="567" spans="2:94" ht="15.75" thickBot="1" x14ac:dyDescent="0.3">
      <c r="B567" s="22" t="s">
        <v>352</v>
      </c>
      <c r="C567" s="146" t="s">
        <v>9</v>
      </c>
      <c r="D567" s="146" t="s">
        <v>9</v>
      </c>
      <c r="E567" s="146" t="s">
        <v>9</v>
      </c>
      <c r="F567" s="146" t="s">
        <v>9</v>
      </c>
      <c r="G567" s="146" t="s">
        <v>9</v>
      </c>
      <c r="H567" s="146" t="s">
        <v>9</v>
      </c>
      <c r="I567" s="146" t="s">
        <v>9</v>
      </c>
      <c r="J567" s="10"/>
      <c r="K567" s="234" t="s">
        <v>9</v>
      </c>
      <c r="M567" s="22" t="s">
        <v>352</v>
      </c>
      <c r="N567" s="145" t="s">
        <v>8</v>
      </c>
      <c r="O567" s="145" t="s">
        <v>8</v>
      </c>
      <c r="P567" s="145" t="s">
        <v>8</v>
      </c>
      <c r="Q567" s="145" t="s">
        <v>8</v>
      </c>
      <c r="R567" s="145" t="s">
        <v>8</v>
      </c>
      <c r="S567" s="145" t="s">
        <v>8</v>
      </c>
      <c r="T567" s="145" t="s">
        <v>8</v>
      </c>
      <c r="U567" s="10"/>
      <c r="V567" s="145" t="s">
        <v>8</v>
      </c>
      <c r="X567" s="22" t="s">
        <v>352</v>
      </c>
      <c r="Y567" s="149" t="s">
        <v>7</v>
      </c>
      <c r="Z567" s="149" t="s">
        <v>7</v>
      </c>
      <c r="AA567" s="149" t="s">
        <v>7</v>
      </c>
      <c r="AB567" s="149" t="s">
        <v>7</v>
      </c>
      <c r="AC567" s="149" t="s">
        <v>7</v>
      </c>
      <c r="AD567" s="149" t="s">
        <v>7</v>
      </c>
      <c r="AE567" s="144" t="s">
        <v>7</v>
      </c>
      <c r="AF567" s="10"/>
      <c r="AG567" s="144" t="s">
        <v>7</v>
      </c>
      <c r="AI567" s="22" t="s">
        <v>352</v>
      </c>
      <c r="AJ567" s="195" t="s">
        <v>6</v>
      </c>
      <c r="AK567" s="195" t="s">
        <v>6</v>
      </c>
      <c r="AL567" s="195" t="s">
        <v>6</v>
      </c>
      <c r="AM567" s="195" t="s">
        <v>6</v>
      </c>
      <c r="AN567" s="195" t="s">
        <v>6</v>
      </c>
      <c r="AO567" s="195" t="s">
        <v>6</v>
      </c>
      <c r="AP567" s="195" t="s">
        <v>6</v>
      </c>
      <c r="AQ567" s="10"/>
      <c r="AR567" s="195" t="s">
        <v>6</v>
      </c>
      <c r="AT567" s="22" t="s">
        <v>352</v>
      </c>
      <c r="AU567" s="197" t="s">
        <v>31</v>
      </c>
      <c r="AV567" s="197" t="s">
        <v>31</v>
      </c>
      <c r="AW567" s="197" t="s">
        <v>31</v>
      </c>
      <c r="AX567" s="197" t="s">
        <v>31</v>
      </c>
      <c r="AY567" s="197" t="s">
        <v>31</v>
      </c>
      <c r="AZ567" s="197" t="s">
        <v>31</v>
      </c>
      <c r="BA567" s="197" t="s">
        <v>31</v>
      </c>
      <c r="BB567" s="10"/>
      <c r="BC567" s="197" t="s">
        <v>31</v>
      </c>
      <c r="BE567" s="22" t="s">
        <v>352</v>
      </c>
      <c r="BF567" s="155" t="s">
        <v>134</v>
      </c>
      <c r="BG567" s="155" t="s">
        <v>134</v>
      </c>
      <c r="BH567" s="155" t="s">
        <v>134</v>
      </c>
      <c r="BI567" s="155" t="s">
        <v>134</v>
      </c>
      <c r="BJ567" s="155" t="s">
        <v>134</v>
      </c>
      <c r="BK567" s="155" t="s">
        <v>134</v>
      </c>
      <c r="BL567" s="155" t="s">
        <v>134</v>
      </c>
      <c r="BM567" s="10"/>
      <c r="BN567" s="155" t="s">
        <v>134</v>
      </c>
      <c r="BP567" s="22" t="s">
        <v>352</v>
      </c>
      <c r="BQ567" s="150" t="s">
        <v>4</v>
      </c>
      <c r="BR567" s="150" t="s">
        <v>4</v>
      </c>
      <c r="BS567" s="150" t="s">
        <v>4</v>
      </c>
      <c r="BT567" s="150" t="s">
        <v>4</v>
      </c>
      <c r="BU567" s="150" t="s">
        <v>4</v>
      </c>
      <c r="BV567" s="150" t="s">
        <v>4</v>
      </c>
      <c r="BW567" s="150" t="s">
        <v>4</v>
      </c>
      <c r="BX567" s="10"/>
      <c r="BY567" s="150" t="s">
        <v>4</v>
      </c>
      <c r="CA567" s="22" t="s">
        <v>352</v>
      </c>
      <c r="CB567" s="177" t="s">
        <v>3</v>
      </c>
      <c r="CC567" s="177" t="s">
        <v>3</v>
      </c>
      <c r="CD567" s="177" t="s">
        <v>3</v>
      </c>
      <c r="CE567" s="177" t="s">
        <v>3</v>
      </c>
      <c r="CF567" s="177" t="s">
        <v>3</v>
      </c>
      <c r="CG567" s="177" t="s">
        <v>3</v>
      </c>
      <c r="CH567" s="177" t="s">
        <v>3</v>
      </c>
      <c r="CI567" s="10"/>
      <c r="CJ567" s="177" t="s">
        <v>3</v>
      </c>
      <c r="CM567" t="s">
        <v>0</v>
      </c>
      <c r="CN567" t="s">
        <v>0</v>
      </c>
      <c r="CP567" t="s">
        <v>0</v>
      </c>
    </row>
    <row r="568" spans="2:94" ht="15.75" thickBot="1" x14ac:dyDescent="0.3">
      <c r="B568" s="11" t="s">
        <v>0</v>
      </c>
      <c r="C568" s="143">
        <v>1</v>
      </c>
      <c r="D568" s="143">
        <v>22</v>
      </c>
      <c r="E568" s="143">
        <v>5</v>
      </c>
      <c r="F568" s="231">
        <v>6</v>
      </c>
      <c r="G568" s="143">
        <v>15</v>
      </c>
      <c r="H568" s="143">
        <v>11</v>
      </c>
      <c r="I568" s="143">
        <v>24</v>
      </c>
      <c r="J568" s="12">
        <v>24</v>
      </c>
      <c r="K568" s="237">
        <v>72</v>
      </c>
      <c r="L568" t="s">
        <v>0</v>
      </c>
      <c r="M568" s="11" t="s">
        <v>0</v>
      </c>
      <c r="N568" s="231">
        <v>1</v>
      </c>
      <c r="O568" s="143">
        <v>14</v>
      </c>
      <c r="P568" s="143">
        <v>5</v>
      </c>
      <c r="Q568" s="231">
        <v>9</v>
      </c>
      <c r="R568" s="143">
        <v>32</v>
      </c>
      <c r="S568" s="143">
        <v>29</v>
      </c>
      <c r="T568" s="143">
        <v>28</v>
      </c>
      <c r="U568" s="12">
        <v>-113</v>
      </c>
      <c r="V568" s="143">
        <v>98</v>
      </c>
      <c r="W568" t="s">
        <v>0</v>
      </c>
      <c r="X568" s="11" t="s">
        <v>0</v>
      </c>
      <c r="Y568" s="231">
        <v>22</v>
      </c>
      <c r="Z568" s="231">
        <v>14</v>
      </c>
      <c r="AA568" s="231">
        <v>13</v>
      </c>
      <c r="AB568" s="231">
        <v>32</v>
      </c>
      <c r="AC568" s="143">
        <v>7</v>
      </c>
      <c r="AD568" s="143">
        <v>0</v>
      </c>
      <c r="AE568" s="143">
        <v>4</v>
      </c>
      <c r="AF568" s="12">
        <v>-123</v>
      </c>
      <c r="AG568" s="231">
        <v>70</v>
      </c>
      <c r="AI568" s="11" t="s">
        <v>0</v>
      </c>
      <c r="AJ568" s="231">
        <v>5</v>
      </c>
      <c r="AK568" s="231">
        <v>5</v>
      </c>
      <c r="AL568" s="143">
        <v>13</v>
      </c>
      <c r="AM568" s="231">
        <v>13</v>
      </c>
      <c r="AN568" s="143">
        <v>9</v>
      </c>
      <c r="AO568" s="143">
        <v>6</v>
      </c>
      <c r="AP568" s="143">
        <v>9</v>
      </c>
      <c r="AQ568" s="12">
        <v>-17</v>
      </c>
      <c r="AR568" s="143">
        <v>14</v>
      </c>
      <c r="AS568" t="s">
        <v>0</v>
      </c>
      <c r="AT568" s="11" t="s">
        <v>0</v>
      </c>
      <c r="AU568" s="143">
        <v>6</v>
      </c>
      <c r="AV568" s="143">
        <v>9</v>
      </c>
      <c r="AW568" s="143">
        <v>32</v>
      </c>
      <c r="AX568" s="143">
        <v>13</v>
      </c>
      <c r="AY568" s="143">
        <v>21</v>
      </c>
      <c r="AZ568" s="143">
        <v>16</v>
      </c>
      <c r="BA568" s="143">
        <v>20</v>
      </c>
      <c r="BB568" s="12">
        <v>-418</v>
      </c>
      <c r="BC568" s="143">
        <v>117</v>
      </c>
      <c r="BE568" s="11" t="s">
        <v>0</v>
      </c>
      <c r="BF568" s="231">
        <v>15</v>
      </c>
      <c r="BG568" s="231">
        <v>32</v>
      </c>
      <c r="BH568" s="231">
        <v>7</v>
      </c>
      <c r="BI568" s="231">
        <v>9</v>
      </c>
      <c r="BJ568" s="231">
        <v>21</v>
      </c>
      <c r="BK568" s="231">
        <v>4</v>
      </c>
      <c r="BL568" s="231">
        <v>1</v>
      </c>
      <c r="BM568" s="12">
        <v>301</v>
      </c>
      <c r="BN568" s="231">
        <v>89</v>
      </c>
      <c r="BP568" s="11"/>
      <c r="BQ568" s="231">
        <v>11</v>
      </c>
      <c r="BR568" s="231">
        <v>29</v>
      </c>
      <c r="BS568" s="231">
        <v>0</v>
      </c>
      <c r="BT568" s="231">
        <v>6</v>
      </c>
      <c r="BU568" s="231">
        <v>16</v>
      </c>
      <c r="BV568" s="143">
        <v>4</v>
      </c>
      <c r="BW568" s="143">
        <v>1</v>
      </c>
      <c r="BX568" s="12">
        <v>234</v>
      </c>
      <c r="BY568" s="231">
        <v>57</v>
      </c>
      <c r="CA568" s="11" t="s">
        <v>0</v>
      </c>
      <c r="CB568" s="231">
        <v>24</v>
      </c>
      <c r="CC568" s="231">
        <v>28</v>
      </c>
      <c r="CD568" s="231">
        <v>4</v>
      </c>
      <c r="CE568" s="231">
        <v>9</v>
      </c>
      <c r="CF568" s="143">
        <v>1</v>
      </c>
      <c r="CG568" s="231">
        <v>1</v>
      </c>
      <c r="CH568" s="231">
        <v>20</v>
      </c>
      <c r="CI568" s="12">
        <v>112</v>
      </c>
      <c r="CJ568" s="231">
        <v>85</v>
      </c>
      <c r="CM568" t="s">
        <v>0</v>
      </c>
      <c r="CO568" t="s">
        <v>0</v>
      </c>
    </row>
    <row r="569" spans="2:94" ht="15.75" thickBot="1" x14ac:dyDescent="0.3"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M569" s="11"/>
      <c r="N569" s="10"/>
      <c r="O569" s="10"/>
      <c r="P569" s="10"/>
      <c r="Q569" s="10"/>
      <c r="R569" s="10"/>
      <c r="S569" s="10"/>
      <c r="T569" s="10"/>
      <c r="U569" s="10"/>
      <c r="V569" s="9"/>
      <c r="X569" s="11"/>
      <c r="Y569" s="10"/>
      <c r="Z569" s="10"/>
      <c r="AA569" s="10"/>
      <c r="AB569" s="10"/>
      <c r="AC569" s="10"/>
      <c r="AD569" s="10"/>
      <c r="AE569" s="10"/>
      <c r="AF569" s="10"/>
      <c r="AG569" s="9"/>
      <c r="AI569" s="11"/>
      <c r="AJ569" s="10"/>
      <c r="AK569" s="10"/>
      <c r="AL569" s="10"/>
      <c r="AM569" s="10"/>
      <c r="AN569" s="10"/>
      <c r="AO569" s="10"/>
      <c r="AP569" s="10"/>
      <c r="AQ569" s="10"/>
      <c r="AR569" s="9"/>
      <c r="AT569" s="11"/>
      <c r="AU569" s="10"/>
      <c r="AV569" s="10"/>
      <c r="AW569" s="10"/>
      <c r="AX569" s="10"/>
      <c r="AY569" s="10"/>
      <c r="AZ569" s="10"/>
      <c r="BA569" s="10"/>
      <c r="BB569" s="10"/>
      <c r="BC569" s="9"/>
      <c r="BE569" s="11"/>
      <c r="BF569" s="10"/>
      <c r="BG569" s="10"/>
      <c r="BH569" s="10"/>
      <c r="BI569" s="10"/>
      <c r="BJ569" s="10"/>
      <c r="BK569" s="10"/>
      <c r="BL569" s="10"/>
      <c r="BM569" s="10"/>
      <c r="BN569" s="9"/>
      <c r="BP569" s="11"/>
      <c r="BQ569" s="10"/>
      <c r="BR569" s="10"/>
      <c r="BS569" s="10"/>
      <c r="BT569" s="10"/>
      <c r="BU569" s="10"/>
      <c r="BV569" s="10"/>
      <c r="BW569" s="10"/>
      <c r="BX569" s="10"/>
      <c r="BY569" s="9"/>
      <c r="CA569" s="11"/>
      <c r="CB569" s="10"/>
      <c r="CC569" s="10"/>
      <c r="CD569" s="10"/>
      <c r="CE569" s="10"/>
      <c r="CF569" s="10"/>
      <c r="CG569" s="10"/>
      <c r="CH569" s="10"/>
      <c r="CI569" s="10"/>
      <c r="CJ569" s="9"/>
      <c r="CM569" t="s">
        <v>0</v>
      </c>
    </row>
    <row r="570" spans="2:94" ht="15.75" thickBot="1" x14ac:dyDescent="0.3">
      <c r="B570" s="11"/>
      <c r="C570" s="27" t="s">
        <v>8</v>
      </c>
      <c r="D570" s="19" t="s">
        <v>7</v>
      </c>
      <c r="E570" s="18" t="s">
        <v>6</v>
      </c>
      <c r="F570" s="199" t="s">
        <v>31</v>
      </c>
      <c r="G570" s="17" t="s">
        <v>5</v>
      </c>
      <c r="H570" s="16" t="s">
        <v>4</v>
      </c>
      <c r="I570" s="14" t="s">
        <v>3</v>
      </c>
      <c r="J570" s="10"/>
      <c r="K570" s="249" t="s">
        <v>151</v>
      </c>
      <c r="M570" s="11"/>
      <c r="N570" s="21" t="s">
        <v>9</v>
      </c>
      <c r="O570" s="19" t="s">
        <v>7</v>
      </c>
      <c r="P570" s="18" t="s">
        <v>6</v>
      </c>
      <c r="Q570" s="199" t="s">
        <v>31</v>
      </c>
      <c r="R570" s="17" t="s">
        <v>5</v>
      </c>
      <c r="S570" s="16" t="s">
        <v>4</v>
      </c>
      <c r="T570" s="14" t="s">
        <v>3</v>
      </c>
      <c r="U570" s="10"/>
      <c r="V570" s="249" t="s">
        <v>143</v>
      </c>
      <c r="X570" s="11"/>
      <c r="Y570" s="21" t="s">
        <v>9</v>
      </c>
      <c r="Z570" s="27" t="s">
        <v>8</v>
      </c>
      <c r="AA570" s="18" t="s">
        <v>6</v>
      </c>
      <c r="AB570" s="199" t="s">
        <v>31</v>
      </c>
      <c r="AC570" s="17" t="s">
        <v>5</v>
      </c>
      <c r="AD570" s="16" t="s">
        <v>4</v>
      </c>
      <c r="AE570" s="14" t="s">
        <v>3</v>
      </c>
      <c r="AF570" s="10"/>
      <c r="AG570" s="249" t="s">
        <v>148</v>
      </c>
      <c r="AI570" s="11"/>
      <c r="AJ570" s="21" t="s">
        <v>9</v>
      </c>
      <c r="AK570" s="27" t="s">
        <v>8</v>
      </c>
      <c r="AL570" s="19" t="s">
        <v>7</v>
      </c>
      <c r="AM570" s="199" t="s">
        <v>31</v>
      </c>
      <c r="AN570" s="17" t="s">
        <v>5</v>
      </c>
      <c r="AO570" s="16" t="s">
        <v>4</v>
      </c>
      <c r="AP570" s="14" t="s">
        <v>3</v>
      </c>
      <c r="AQ570" s="10"/>
      <c r="AR570" s="249" t="s">
        <v>145</v>
      </c>
      <c r="AT570" s="11"/>
      <c r="AU570" s="21" t="s">
        <v>9</v>
      </c>
      <c r="AV570" s="27" t="s">
        <v>8</v>
      </c>
      <c r="AW570" s="19" t="s">
        <v>7</v>
      </c>
      <c r="AX570" s="18" t="s">
        <v>6</v>
      </c>
      <c r="AY570" s="17" t="s">
        <v>5</v>
      </c>
      <c r="AZ570" s="16" t="s">
        <v>4</v>
      </c>
      <c r="BA570" s="14" t="s">
        <v>3</v>
      </c>
      <c r="BB570" s="10"/>
      <c r="BC570" s="249" t="s">
        <v>142</v>
      </c>
      <c r="BE570" s="11"/>
      <c r="BF570" s="21" t="s">
        <v>9</v>
      </c>
      <c r="BG570" s="27" t="s">
        <v>8</v>
      </c>
      <c r="BH570" s="19" t="s">
        <v>7</v>
      </c>
      <c r="BI570" s="18" t="s">
        <v>6</v>
      </c>
      <c r="BJ570" s="199" t="s">
        <v>31</v>
      </c>
      <c r="BK570" s="16" t="s">
        <v>4</v>
      </c>
      <c r="BL570" s="14" t="s">
        <v>3</v>
      </c>
      <c r="BM570" s="10"/>
      <c r="BN570" s="249" t="s">
        <v>142</v>
      </c>
      <c r="BP570" s="11"/>
      <c r="BQ570" s="21" t="s">
        <v>9</v>
      </c>
      <c r="BR570" s="27" t="s">
        <v>8</v>
      </c>
      <c r="BS570" s="19" t="s">
        <v>7</v>
      </c>
      <c r="BT570" s="18" t="s">
        <v>6</v>
      </c>
      <c r="BU570" s="199" t="s">
        <v>31</v>
      </c>
      <c r="BV570" s="17" t="s">
        <v>5</v>
      </c>
      <c r="BW570" s="14" t="s">
        <v>3</v>
      </c>
      <c r="BX570" s="10"/>
      <c r="BY570" s="249" t="s">
        <v>151</v>
      </c>
      <c r="CA570" s="11"/>
      <c r="CB570" s="21" t="s">
        <v>9</v>
      </c>
      <c r="CC570" s="27" t="s">
        <v>8</v>
      </c>
      <c r="CD570" s="19" t="s">
        <v>7</v>
      </c>
      <c r="CE570" s="18" t="s">
        <v>6</v>
      </c>
      <c r="CF570" s="17" t="s">
        <v>5</v>
      </c>
      <c r="CG570" s="16" t="s">
        <v>4</v>
      </c>
      <c r="CH570" s="199" t="s">
        <v>31</v>
      </c>
      <c r="CI570" s="10"/>
      <c r="CJ570" s="249" t="s">
        <v>145</v>
      </c>
      <c r="CM570" t="s">
        <v>0</v>
      </c>
    </row>
    <row r="571" spans="2:94" ht="15.75" thickBot="1" x14ac:dyDescent="0.3">
      <c r="B571" s="22" t="s">
        <v>353</v>
      </c>
      <c r="C571" s="146" t="s">
        <v>9</v>
      </c>
      <c r="D571" s="146" t="s">
        <v>9</v>
      </c>
      <c r="E571" s="146" t="s">
        <v>9</v>
      </c>
      <c r="F571" s="146" t="s">
        <v>9</v>
      </c>
      <c r="G571" s="146" t="s">
        <v>9</v>
      </c>
      <c r="H571" s="146" t="s">
        <v>9</v>
      </c>
      <c r="I571" s="146" t="s">
        <v>9</v>
      </c>
      <c r="J571" s="10"/>
      <c r="K571" s="234" t="s">
        <v>9</v>
      </c>
      <c r="M571" s="22" t="s">
        <v>353</v>
      </c>
      <c r="N571" s="145" t="s">
        <v>8</v>
      </c>
      <c r="O571" s="145" t="s">
        <v>8</v>
      </c>
      <c r="P571" s="145" t="s">
        <v>8</v>
      </c>
      <c r="Q571" s="145" t="s">
        <v>8</v>
      </c>
      <c r="R571" s="145" t="s">
        <v>8</v>
      </c>
      <c r="S571" s="145" t="s">
        <v>8</v>
      </c>
      <c r="T571" s="145" t="s">
        <v>8</v>
      </c>
      <c r="U571" s="10"/>
      <c r="V571" s="145" t="s">
        <v>8</v>
      </c>
      <c r="X571" s="22" t="s">
        <v>353</v>
      </c>
      <c r="Y571" s="149" t="s">
        <v>7</v>
      </c>
      <c r="Z571" s="149" t="s">
        <v>7</v>
      </c>
      <c r="AA571" s="149" t="s">
        <v>7</v>
      </c>
      <c r="AB571" s="149" t="s">
        <v>7</v>
      </c>
      <c r="AC571" s="149" t="s">
        <v>7</v>
      </c>
      <c r="AD571" s="149" t="s">
        <v>7</v>
      </c>
      <c r="AE571" s="144" t="s">
        <v>7</v>
      </c>
      <c r="AF571" s="10"/>
      <c r="AG571" s="144" t="s">
        <v>7</v>
      </c>
      <c r="AI571" s="22" t="s">
        <v>353</v>
      </c>
      <c r="AJ571" s="195" t="s">
        <v>6</v>
      </c>
      <c r="AK571" s="195" t="s">
        <v>6</v>
      </c>
      <c r="AL571" s="195" t="s">
        <v>6</v>
      </c>
      <c r="AM571" s="195" t="s">
        <v>6</v>
      </c>
      <c r="AN571" s="195" t="s">
        <v>6</v>
      </c>
      <c r="AO571" s="195" t="s">
        <v>6</v>
      </c>
      <c r="AP571" s="195" t="s">
        <v>6</v>
      </c>
      <c r="AQ571" s="10"/>
      <c r="AR571" s="195" t="s">
        <v>6</v>
      </c>
      <c r="AT571" s="22" t="s">
        <v>353</v>
      </c>
      <c r="AU571" s="197" t="s">
        <v>31</v>
      </c>
      <c r="AV571" s="197" t="s">
        <v>31</v>
      </c>
      <c r="AW571" s="197" t="s">
        <v>31</v>
      </c>
      <c r="AX571" s="197" t="s">
        <v>31</v>
      </c>
      <c r="AY571" s="197" t="s">
        <v>31</v>
      </c>
      <c r="AZ571" s="197" t="s">
        <v>31</v>
      </c>
      <c r="BA571" s="197" t="s">
        <v>31</v>
      </c>
      <c r="BB571" s="10"/>
      <c r="BC571" s="197" t="s">
        <v>31</v>
      </c>
      <c r="BE571" s="22" t="s">
        <v>353</v>
      </c>
      <c r="BF571" s="155" t="s">
        <v>134</v>
      </c>
      <c r="BG571" s="155" t="s">
        <v>134</v>
      </c>
      <c r="BH571" s="155" t="s">
        <v>134</v>
      </c>
      <c r="BI571" s="155" t="s">
        <v>134</v>
      </c>
      <c r="BJ571" s="155" t="s">
        <v>134</v>
      </c>
      <c r="BK571" s="155" t="s">
        <v>134</v>
      </c>
      <c r="BL571" s="155" t="s">
        <v>134</v>
      </c>
      <c r="BM571" s="10"/>
      <c r="BN571" s="155" t="s">
        <v>134</v>
      </c>
      <c r="BP571" s="22" t="s">
        <v>353</v>
      </c>
      <c r="BQ571" s="150" t="s">
        <v>4</v>
      </c>
      <c r="BR571" s="150" t="s">
        <v>4</v>
      </c>
      <c r="BS571" s="150" t="s">
        <v>4</v>
      </c>
      <c r="BT571" s="150" t="s">
        <v>4</v>
      </c>
      <c r="BU571" s="150" t="s">
        <v>4</v>
      </c>
      <c r="BV571" s="150" t="s">
        <v>4</v>
      </c>
      <c r="BW571" s="150" t="s">
        <v>4</v>
      </c>
      <c r="BX571" s="10"/>
      <c r="BY571" s="150" t="s">
        <v>4</v>
      </c>
      <c r="CA571" s="22" t="s">
        <v>353</v>
      </c>
      <c r="CB571" s="177" t="s">
        <v>3</v>
      </c>
      <c r="CC571" s="177" t="s">
        <v>3</v>
      </c>
      <c r="CD571" s="177" t="s">
        <v>3</v>
      </c>
      <c r="CE571" s="177" t="s">
        <v>3</v>
      </c>
      <c r="CF571" s="177" t="s">
        <v>3</v>
      </c>
      <c r="CG571" s="177" t="s">
        <v>3</v>
      </c>
      <c r="CH571" s="177" t="s">
        <v>3</v>
      </c>
      <c r="CI571" s="10"/>
      <c r="CJ571" s="177" t="s">
        <v>3</v>
      </c>
      <c r="CM571" t="s">
        <v>0</v>
      </c>
    </row>
    <row r="572" spans="2:94" ht="15.75" thickBot="1" x14ac:dyDescent="0.3">
      <c r="B572" s="8" t="s">
        <v>0</v>
      </c>
      <c r="C572" s="143">
        <v>11</v>
      </c>
      <c r="D572" s="143">
        <v>42</v>
      </c>
      <c r="E572" s="143">
        <v>10</v>
      </c>
      <c r="F572" s="143">
        <v>6</v>
      </c>
      <c r="G572" s="143">
        <v>31</v>
      </c>
      <c r="H572" s="143">
        <v>29</v>
      </c>
      <c r="I572" s="143">
        <v>28</v>
      </c>
      <c r="J572" s="12">
        <v>-641</v>
      </c>
      <c r="K572" s="237">
        <v>157</v>
      </c>
      <c r="L572" t="s">
        <v>0</v>
      </c>
      <c r="M572" s="11" t="s">
        <v>0</v>
      </c>
      <c r="N572" s="231">
        <v>11</v>
      </c>
      <c r="O572" s="143">
        <v>20</v>
      </c>
      <c r="P572" s="143">
        <v>3</v>
      </c>
      <c r="Q572" s="231">
        <v>4</v>
      </c>
      <c r="R572" s="143">
        <v>55</v>
      </c>
      <c r="S572" s="143">
        <v>60</v>
      </c>
      <c r="T572" s="143">
        <v>18</v>
      </c>
      <c r="U572" s="12">
        <v>-205</v>
      </c>
      <c r="V572" s="143">
        <v>141</v>
      </c>
      <c r="W572" t="s">
        <v>0</v>
      </c>
      <c r="X572" s="11" t="s">
        <v>0</v>
      </c>
      <c r="Y572" s="231">
        <v>42</v>
      </c>
      <c r="Z572" s="231">
        <v>20</v>
      </c>
      <c r="AA572" s="231">
        <v>24</v>
      </c>
      <c r="AB572" s="231">
        <v>36</v>
      </c>
      <c r="AC572" s="143">
        <v>21</v>
      </c>
      <c r="AD572" s="143">
        <v>23</v>
      </c>
      <c r="AE572" s="231">
        <v>17</v>
      </c>
      <c r="AF572" s="12">
        <v>277</v>
      </c>
      <c r="AG572" s="231">
        <v>95</v>
      </c>
      <c r="AI572" s="11" t="s">
        <v>0</v>
      </c>
      <c r="AJ572" s="231">
        <v>10</v>
      </c>
      <c r="AK572" s="231">
        <v>3</v>
      </c>
      <c r="AL572" s="143">
        <v>24</v>
      </c>
      <c r="AM572" s="231">
        <v>7</v>
      </c>
      <c r="AN572" s="143">
        <v>20</v>
      </c>
      <c r="AO572" s="143">
        <v>19</v>
      </c>
      <c r="AP572" s="143">
        <v>7</v>
      </c>
      <c r="AQ572" s="12">
        <v>-218</v>
      </c>
      <c r="AR572" s="143">
        <v>50</v>
      </c>
      <c r="AS572" t="s">
        <v>0</v>
      </c>
      <c r="AT572" s="11" t="s">
        <v>0</v>
      </c>
      <c r="AU572" s="231">
        <v>6</v>
      </c>
      <c r="AV572" s="143">
        <v>4</v>
      </c>
      <c r="AW572" s="143">
        <v>36</v>
      </c>
      <c r="AX572" s="143">
        <v>7</v>
      </c>
      <c r="AY572" s="143">
        <v>28</v>
      </c>
      <c r="AZ572" s="143">
        <v>26</v>
      </c>
      <c r="BA572" s="143">
        <v>12</v>
      </c>
      <c r="BB572" s="12">
        <v>272</v>
      </c>
      <c r="BC572" s="143">
        <v>107</v>
      </c>
      <c r="BE572" s="11" t="s">
        <v>0</v>
      </c>
      <c r="BF572" s="231">
        <v>31</v>
      </c>
      <c r="BG572" s="231">
        <v>55</v>
      </c>
      <c r="BH572" s="231">
        <v>21</v>
      </c>
      <c r="BI572" s="231">
        <v>20</v>
      </c>
      <c r="BJ572" s="231">
        <v>28</v>
      </c>
      <c r="BK572" s="143">
        <v>0</v>
      </c>
      <c r="BL572" s="231">
        <v>21</v>
      </c>
      <c r="BM572" s="12">
        <v>484</v>
      </c>
      <c r="BN572" s="231">
        <v>176</v>
      </c>
      <c r="BP572" s="11"/>
      <c r="BQ572" s="231">
        <v>29</v>
      </c>
      <c r="BR572" s="231">
        <v>60</v>
      </c>
      <c r="BS572" s="231">
        <v>23</v>
      </c>
      <c r="BT572" s="231">
        <v>19</v>
      </c>
      <c r="BU572" s="231">
        <v>26</v>
      </c>
      <c r="BV572" s="231">
        <v>0</v>
      </c>
      <c r="BW572" s="231">
        <v>19</v>
      </c>
      <c r="BX572" s="12">
        <v>558</v>
      </c>
      <c r="BY572" s="231">
        <v>176</v>
      </c>
      <c r="CA572" s="11" t="s">
        <v>0</v>
      </c>
      <c r="CB572" s="231">
        <v>28</v>
      </c>
      <c r="CC572" s="231">
        <v>18</v>
      </c>
      <c r="CD572" s="143">
        <v>17</v>
      </c>
      <c r="CE572" s="231">
        <v>7</v>
      </c>
      <c r="CF572" s="143">
        <v>21</v>
      </c>
      <c r="CG572" s="143">
        <v>19</v>
      </c>
      <c r="CH572" s="231">
        <v>12</v>
      </c>
      <c r="CI572" s="12">
        <v>-527</v>
      </c>
      <c r="CJ572" s="231">
        <v>8</v>
      </c>
      <c r="CM572" t="s">
        <v>0</v>
      </c>
      <c r="CO572" t="s">
        <v>0</v>
      </c>
    </row>
    <row r="573" spans="2:94" ht="15.75" thickBot="1" x14ac:dyDescent="0.3">
      <c r="CM573" t="s">
        <v>0</v>
      </c>
    </row>
    <row r="574" spans="2:94" ht="15.75" thickBot="1" x14ac:dyDescent="0.3">
      <c r="C574" t="s">
        <v>0</v>
      </c>
      <c r="D574" t="s">
        <v>0</v>
      </c>
      <c r="E574" t="s">
        <v>0</v>
      </c>
      <c r="F574" t="s">
        <v>0</v>
      </c>
      <c r="G574" s="21" t="s">
        <v>9</v>
      </c>
      <c r="J574" t="s">
        <v>0</v>
      </c>
      <c r="O574" t="s">
        <v>0</v>
      </c>
      <c r="P574" t="s">
        <v>0</v>
      </c>
      <c r="R574" s="27" t="s">
        <v>8</v>
      </c>
      <c r="U574" t="s">
        <v>0</v>
      </c>
      <c r="W574" t="s">
        <v>0</v>
      </c>
      <c r="Z574" t="s">
        <v>0</v>
      </c>
      <c r="AB574" t="s">
        <v>0</v>
      </c>
      <c r="AC574" s="19" t="s">
        <v>7</v>
      </c>
      <c r="AF574" t="s">
        <v>0</v>
      </c>
      <c r="AL574" t="s">
        <v>0</v>
      </c>
      <c r="AN574" s="18" t="s">
        <v>6</v>
      </c>
      <c r="AQ574" t="s">
        <v>0</v>
      </c>
      <c r="AS574" t="s">
        <v>0</v>
      </c>
      <c r="AX574" t="s">
        <v>0</v>
      </c>
      <c r="AY574" s="199" t="s">
        <v>31</v>
      </c>
      <c r="BB574" t="s">
        <v>0</v>
      </c>
      <c r="BI574" t="s">
        <v>0</v>
      </c>
      <c r="BJ574" s="17" t="s">
        <v>5</v>
      </c>
      <c r="BM574" t="s">
        <v>0</v>
      </c>
      <c r="BP574" t="s">
        <v>0</v>
      </c>
      <c r="BR574" t="s">
        <v>0</v>
      </c>
      <c r="BU574" s="16" t="s">
        <v>4</v>
      </c>
      <c r="BV574" t="s">
        <v>0</v>
      </c>
      <c r="BX574" t="s">
        <v>0</v>
      </c>
      <c r="CA574" t="s">
        <v>0</v>
      </c>
      <c r="CF574" s="14" t="s">
        <v>3</v>
      </c>
      <c r="CG574" t="s">
        <v>0</v>
      </c>
      <c r="CH574" t="s">
        <v>0</v>
      </c>
      <c r="CI574" t="s">
        <v>0</v>
      </c>
      <c r="CK574" t="s">
        <v>0</v>
      </c>
    </row>
    <row r="575" spans="2:94" ht="16.5" thickBot="1" x14ac:dyDescent="0.3">
      <c r="B575" s="134" t="s">
        <v>358</v>
      </c>
      <c r="C575" s="28" t="s">
        <v>0</v>
      </c>
      <c r="D575" s="28" t="s">
        <v>0</v>
      </c>
      <c r="E575" s="28" t="s">
        <v>0</v>
      </c>
      <c r="F575" s="28" t="s">
        <v>0</v>
      </c>
      <c r="G575" s="28"/>
      <c r="H575" s="28"/>
      <c r="I575" s="28" t="s">
        <v>0</v>
      </c>
      <c r="J575" s="28"/>
      <c r="K575" s="22" t="s">
        <v>15</v>
      </c>
      <c r="M575" s="134" t="s">
        <v>358</v>
      </c>
      <c r="N575" s="28" t="s">
        <v>0</v>
      </c>
      <c r="O575" s="28" t="s">
        <v>0</v>
      </c>
      <c r="P575" s="28" t="s">
        <v>0</v>
      </c>
      <c r="Q575" s="28" t="s">
        <v>0</v>
      </c>
      <c r="R575" s="28"/>
      <c r="S575" s="28"/>
      <c r="T575" s="28" t="s">
        <v>0</v>
      </c>
      <c r="U575" s="28"/>
      <c r="V575" s="22" t="s">
        <v>15</v>
      </c>
      <c r="X575" s="134" t="s">
        <v>358</v>
      </c>
      <c r="Y575" s="28" t="s">
        <v>0</v>
      </c>
      <c r="Z575" s="28" t="s">
        <v>0</v>
      </c>
      <c r="AA575" s="28" t="s">
        <v>0</v>
      </c>
      <c r="AB575" s="28" t="s">
        <v>0</v>
      </c>
      <c r="AC575" s="28"/>
      <c r="AD575" s="28"/>
      <c r="AE575" s="28" t="s">
        <v>0</v>
      </c>
      <c r="AF575" s="28"/>
      <c r="AG575" s="22" t="s">
        <v>15</v>
      </c>
      <c r="AH575" t="s">
        <v>0</v>
      </c>
      <c r="AI575" s="134" t="s">
        <v>358</v>
      </c>
      <c r="AJ575" s="28" t="s">
        <v>0</v>
      </c>
      <c r="AK575" s="28" t="s">
        <v>0</v>
      </c>
      <c r="AL575" s="28" t="s">
        <v>0</v>
      </c>
      <c r="AM575" s="28" t="s">
        <v>0</v>
      </c>
      <c r="AN575" s="28"/>
      <c r="AO575" s="28"/>
      <c r="AP575" s="28" t="s">
        <v>0</v>
      </c>
      <c r="AQ575" s="28"/>
      <c r="AR575" s="22" t="s">
        <v>15</v>
      </c>
      <c r="AT575" s="134" t="s">
        <v>358</v>
      </c>
      <c r="AU575" s="28" t="s">
        <v>0</v>
      </c>
      <c r="AV575" s="28" t="s">
        <v>0</v>
      </c>
      <c r="AW575" s="28" t="s">
        <v>0</v>
      </c>
      <c r="AX575" s="28" t="s">
        <v>0</v>
      </c>
      <c r="AY575" s="28"/>
      <c r="AZ575" s="28"/>
      <c r="BA575" s="28" t="s">
        <v>0</v>
      </c>
      <c r="BB575" s="28"/>
      <c r="BC575" s="22" t="s">
        <v>15</v>
      </c>
      <c r="BE575" s="134" t="s">
        <v>358</v>
      </c>
      <c r="BF575" s="28" t="s">
        <v>0</v>
      </c>
      <c r="BG575" s="28" t="s">
        <v>0</v>
      </c>
      <c r="BH575" s="28" t="s">
        <v>0</v>
      </c>
      <c r="BI575" s="28" t="s">
        <v>0</v>
      </c>
      <c r="BJ575" s="28"/>
      <c r="BK575" s="28"/>
      <c r="BL575" s="28" t="s">
        <v>0</v>
      </c>
      <c r="BM575" s="28"/>
      <c r="BN575" s="22" t="s">
        <v>15</v>
      </c>
      <c r="BO575" t="s">
        <v>0</v>
      </c>
      <c r="BP575" s="134" t="s">
        <v>358</v>
      </c>
      <c r="BQ575" s="28" t="s">
        <v>0</v>
      </c>
      <c r="BR575" s="28" t="s">
        <v>0</v>
      </c>
      <c r="BS575" s="28" t="s">
        <v>0</v>
      </c>
      <c r="BT575" s="28" t="s">
        <v>0</v>
      </c>
      <c r="BU575" s="28"/>
      <c r="BV575" s="28"/>
      <c r="BW575" s="28" t="s">
        <v>0</v>
      </c>
      <c r="BX575" s="28"/>
      <c r="BY575" s="22" t="s">
        <v>15</v>
      </c>
      <c r="CA575" s="134" t="s">
        <v>358</v>
      </c>
      <c r="CB575" s="28" t="s">
        <v>0</v>
      </c>
      <c r="CC575" s="28" t="s">
        <v>0</v>
      </c>
      <c r="CD575" s="28" t="s">
        <v>0</v>
      </c>
      <c r="CE575" s="28" t="s">
        <v>0</v>
      </c>
      <c r="CF575" s="28"/>
      <c r="CG575" s="28" t="s">
        <v>0</v>
      </c>
      <c r="CH575" s="28" t="s">
        <v>0</v>
      </c>
      <c r="CI575" s="28"/>
      <c r="CJ575" s="22" t="s">
        <v>15</v>
      </c>
      <c r="CM575" t="s">
        <v>0</v>
      </c>
    </row>
    <row r="576" spans="2:94" ht="15.75" thickBot="1" x14ac:dyDescent="0.3">
      <c r="B576" s="11"/>
      <c r="C576" s="27" t="s">
        <v>8</v>
      </c>
      <c r="D576" s="19" t="s">
        <v>7</v>
      </c>
      <c r="E576" s="18" t="s">
        <v>6</v>
      </c>
      <c r="F576" s="199" t="s">
        <v>31</v>
      </c>
      <c r="G576" s="17" t="s">
        <v>5</v>
      </c>
      <c r="H576" s="16" t="s">
        <v>4</v>
      </c>
      <c r="I576" s="14" t="s">
        <v>3</v>
      </c>
      <c r="J576" s="10"/>
      <c r="K576" s="249" t="s">
        <v>151</v>
      </c>
      <c r="M576" s="11"/>
      <c r="N576" s="21" t="s">
        <v>9</v>
      </c>
      <c r="O576" s="19" t="s">
        <v>7</v>
      </c>
      <c r="P576" s="18" t="s">
        <v>6</v>
      </c>
      <c r="Q576" s="199" t="s">
        <v>31</v>
      </c>
      <c r="R576" s="17" t="s">
        <v>5</v>
      </c>
      <c r="S576" s="16" t="s">
        <v>4</v>
      </c>
      <c r="T576" s="14" t="s">
        <v>3</v>
      </c>
      <c r="U576" s="10"/>
      <c r="V576" s="249" t="s">
        <v>145</v>
      </c>
      <c r="X576" s="11"/>
      <c r="Y576" s="21" t="s">
        <v>9</v>
      </c>
      <c r="Z576" s="27" t="s">
        <v>8</v>
      </c>
      <c r="AA576" s="18" t="s">
        <v>6</v>
      </c>
      <c r="AB576" s="199" t="s">
        <v>31</v>
      </c>
      <c r="AC576" s="17" t="s">
        <v>5</v>
      </c>
      <c r="AD576" s="16" t="s">
        <v>4</v>
      </c>
      <c r="AE576" s="14" t="s">
        <v>3</v>
      </c>
      <c r="AF576" s="10"/>
      <c r="AG576" s="249" t="s">
        <v>148</v>
      </c>
      <c r="AI576" s="11"/>
      <c r="AJ576" s="21" t="s">
        <v>9</v>
      </c>
      <c r="AK576" s="27" t="s">
        <v>8</v>
      </c>
      <c r="AL576" s="19" t="s">
        <v>7</v>
      </c>
      <c r="AM576" s="199" t="s">
        <v>31</v>
      </c>
      <c r="AN576" s="17" t="s">
        <v>5</v>
      </c>
      <c r="AO576" s="16" t="s">
        <v>4</v>
      </c>
      <c r="AP576" s="14" t="s">
        <v>3</v>
      </c>
      <c r="AQ576" s="10"/>
      <c r="AR576" s="249" t="s">
        <v>148</v>
      </c>
      <c r="AT576" s="11"/>
      <c r="AU576" s="21" t="s">
        <v>9</v>
      </c>
      <c r="AV576" s="27" t="s">
        <v>8</v>
      </c>
      <c r="AW576" s="19" t="s">
        <v>7</v>
      </c>
      <c r="AX576" s="18" t="s">
        <v>6</v>
      </c>
      <c r="AY576" s="17" t="s">
        <v>5</v>
      </c>
      <c r="AZ576" s="16" t="s">
        <v>4</v>
      </c>
      <c r="BA576" s="14" t="s">
        <v>3</v>
      </c>
      <c r="BB576" s="10"/>
      <c r="BC576" s="249" t="s">
        <v>142</v>
      </c>
      <c r="BE576" s="11"/>
      <c r="BF576" s="21" t="s">
        <v>9</v>
      </c>
      <c r="BG576" s="27" t="s">
        <v>8</v>
      </c>
      <c r="BH576" s="19" t="s">
        <v>7</v>
      </c>
      <c r="BI576" s="18" t="s">
        <v>6</v>
      </c>
      <c r="BJ576" s="199" t="s">
        <v>31</v>
      </c>
      <c r="BK576" s="16" t="s">
        <v>4</v>
      </c>
      <c r="BL576" s="14" t="s">
        <v>3</v>
      </c>
      <c r="BM576" s="10"/>
      <c r="BN576" s="249" t="s">
        <v>151</v>
      </c>
      <c r="BP576" s="11"/>
      <c r="BQ576" s="21" t="s">
        <v>9</v>
      </c>
      <c r="BR576" s="27" t="s">
        <v>8</v>
      </c>
      <c r="BS576" s="19" t="s">
        <v>7</v>
      </c>
      <c r="BT576" s="18" t="s">
        <v>6</v>
      </c>
      <c r="BU576" s="199" t="s">
        <v>31</v>
      </c>
      <c r="BV576" s="17" t="s">
        <v>5</v>
      </c>
      <c r="BW576" s="14" t="s">
        <v>3</v>
      </c>
      <c r="BX576" s="10"/>
      <c r="BY576" s="249" t="s">
        <v>142</v>
      </c>
      <c r="CA576" s="11"/>
      <c r="CB576" s="21" t="s">
        <v>9</v>
      </c>
      <c r="CC576" s="27" t="s">
        <v>8</v>
      </c>
      <c r="CD576" s="19" t="s">
        <v>7</v>
      </c>
      <c r="CE576" s="18" t="s">
        <v>6</v>
      </c>
      <c r="CF576" s="17" t="s">
        <v>5</v>
      </c>
      <c r="CG576" s="16" t="s">
        <v>4</v>
      </c>
      <c r="CH576" s="199" t="s">
        <v>31</v>
      </c>
      <c r="CI576" s="10"/>
      <c r="CJ576" s="249" t="s">
        <v>145</v>
      </c>
      <c r="CM576" t="s">
        <v>0</v>
      </c>
    </row>
    <row r="577" spans="1:94" ht="15.75" thickBot="1" x14ac:dyDescent="0.3">
      <c r="B577" s="22" t="s">
        <v>357</v>
      </c>
      <c r="C577" s="146" t="s">
        <v>9</v>
      </c>
      <c r="D577" s="146" t="s">
        <v>9</v>
      </c>
      <c r="E577" s="146" t="s">
        <v>9</v>
      </c>
      <c r="F577" s="146" t="s">
        <v>9</v>
      </c>
      <c r="G577" s="146" t="s">
        <v>9</v>
      </c>
      <c r="H577" s="146" t="s">
        <v>9</v>
      </c>
      <c r="I577" s="146" t="s">
        <v>9</v>
      </c>
      <c r="J577" s="10"/>
      <c r="K577" s="234" t="s">
        <v>9</v>
      </c>
      <c r="M577" s="22" t="s">
        <v>357</v>
      </c>
      <c r="N577" s="145" t="s">
        <v>8</v>
      </c>
      <c r="O577" s="145" t="s">
        <v>8</v>
      </c>
      <c r="P577" s="145" t="s">
        <v>8</v>
      </c>
      <c r="Q577" s="145" t="s">
        <v>8</v>
      </c>
      <c r="R577" s="145" t="s">
        <v>8</v>
      </c>
      <c r="S577" s="145" t="s">
        <v>8</v>
      </c>
      <c r="T577" s="145" t="s">
        <v>8</v>
      </c>
      <c r="U577" s="10"/>
      <c r="V577" s="145" t="s">
        <v>8</v>
      </c>
      <c r="X577" s="22" t="s">
        <v>357</v>
      </c>
      <c r="Y577" s="149" t="s">
        <v>7</v>
      </c>
      <c r="Z577" s="149" t="s">
        <v>7</v>
      </c>
      <c r="AA577" s="149" t="s">
        <v>7</v>
      </c>
      <c r="AB577" s="149" t="s">
        <v>7</v>
      </c>
      <c r="AC577" s="149" t="s">
        <v>7</v>
      </c>
      <c r="AD577" s="149" t="s">
        <v>7</v>
      </c>
      <c r="AE577" s="144" t="s">
        <v>7</v>
      </c>
      <c r="AF577" s="10"/>
      <c r="AG577" s="144" t="s">
        <v>7</v>
      </c>
      <c r="AI577" s="22" t="s">
        <v>357</v>
      </c>
      <c r="AJ577" s="195" t="s">
        <v>6</v>
      </c>
      <c r="AK577" s="195" t="s">
        <v>6</v>
      </c>
      <c r="AL577" s="195" t="s">
        <v>6</v>
      </c>
      <c r="AM577" s="195" t="s">
        <v>6</v>
      </c>
      <c r="AN577" s="195" t="s">
        <v>6</v>
      </c>
      <c r="AO577" s="195" t="s">
        <v>6</v>
      </c>
      <c r="AP577" s="195" t="s">
        <v>6</v>
      </c>
      <c r="AQ577" s="10"/>
      <c r="AR577" s="195" t="s">
        <v>6</v>
      </c>
      <c r="AT577" s="22" t="s">
        <v>357</v>
      </c>
      <c r="AU577" s="197" t="s">
        <v>31</v>
      </c>
      <c r="AV577" s="197" t="s">
        <v>31</v>
      </c>
      <c r="AW577" s="197" t="s">
        <v>31</v>
      </c>
      <c r="AX577" s="197" t="s">
        <v>31</v>
      </c>
      <c r="AY577" s="197" t="s">
        <v>31</v>
      </c>
      <c r="AZ577" s="197" t="s">
        <v>31</v>
      </c>
      <c r="BA577" s="197" t="s">
        <v>31</v>
      </c>
      <c r="BB577" s="10"/>
      <c r="BC577" s="197" t="s">
        <v>31</v>
      </c>
      <c r="BE577" s="22" t="s">
        <v>357</v>
      </c>
      <c r="BF577" s="155" t="s">
        <v>134</v>
      </c>
      <c r="BG577" s="155" t="s">
        <v>134</v>
      </c>
      <c r="BH577" s="155" t="s">
        <v>134</v>
      </c>
      <c r="BI577" s="155" t="s">
        <v>134</v>
      </c>
      <c r="BJ577" s="155" t="s">
        <v>134</v>
      </c>
      <c r="BK577" s="155" t="s">
        <v>134</v>
      </c>
      <c r="BL577" s="155" t="s">
        <v>134</v>
      </c>
      <c r="BM577" s="10"/>
      <c r="BN577" s="155" t="s">
        <v>134</v>
      </c>
      <c r="BP577" s="22" t="s">
        <v>357</v>
      </c>
      <c r="BQ577" s="150" t="s">
        <v>4</v>
      </c>
      <c r="BR577" s="150" t="s">
        <v>4</v>
      </c>
      <c r="BS577" s="150" t="s">
        <v>4</v>
      </c>
      <c r="BT577" s="150" t="s">
        <v>4</v>
      </c>
      <c r="BU577" s="150" t="s">
        <v>4</v>
      </c>
      <c r="BV577" s="150" t="s">
        <v>4</v>
      </c>
      <c r="BW577" s="150" t="s">
        <v>4</v>
      </c>
      <c r="BX577" s="10"/>
      <c r="BY577" s="150" t="s">
        <v>4</v>
      </c>
      <c r="CA577" s="22" t="s">
        <v>357</v>
      </c>
      <c r="CB577" s="177" t="s">
        <v>3</v>
      </c>
      <c r="CC577" s="177" t="s">
        <v>3</v>
      </c>
      <c r="CD577" s="177" t="s">
        <v>3</v>
      </c>
      <c r="CE577" s="177" t="s">
        <v>3</v>
      </c>
      <c r="CF577" s="177" t="s">
        <v>3</v>
      </c>
      <c r="CG577" s="177" t="s">
        <v>3</v>
      </c>
      <c r="CH577" s="177" t="s">
        <v>3</v>
      </c>
      <c r="CI577" s="10"/>
      <c r="CJ577" s="177" t="s">
        <v>3</v>
      </c>
    </row>
    <row r="578" spans="1:94" ht="15.75" thickBot="1" x14ac:dyDescent="0.3">
      <c r="A578" t="s">
        <v>0</v>
      </c>
      <c r="B578" s="8" t="s">
        <v>0</v>
      </c>
      <c r="C578" s="143">
        <v>20</v>
      </c>
      <c r="D578" s="143">
        <v>52</v>
      </c>
      <c r="E578" s="143">
        <v>14</v>
      </c>
      <c r="F578" s="143">
        <v>5</v>
      </c>
      <c r="G578" s="143">
        <v>40</v>
      </c>
      <c r="H578" s="143">
        <v>35</v>
      </c>
      <c r="I578" s="143">
        <v>35</v>
      </c>
      <c r="J578" s="12">
        <v>-49</v>
      </c>
      <c r="K578" s="237">
        <v>201</v>
      </c>
      <c r="L578" t="s">
        <v>0</v>
      </c>
      <c r="M578" s="8" t="s">
        <v>0</v>
      </c>
      <c r="N578" s="231">
        <v>20</v>
      </c>
      <c r="O578" s="143">
        <v>20</v>
      </c>
      <c r="P578" s="231">
        <v>2</v>
      </c>
      <c r="Q578" s="231">
        <v>15</v>
      </c>
      <c r="R578" s="143">
        <v>60</v>
      </c>
      <c r="S578" s="143">
        <v>63</v>
      </c>
      <c r="T578" s="143">
        <v>15</v>
      </c>
      <c r="U578" s="12">
        <v>248</v>
      </c>
      <c r="V578" s="143">
        <v>121</v>
      </c>
      <c r="W578" t="s">
        <v>0</v>
      </c>
      <c r="X578" s="8" t="s">
        <v>0</v>
      </c>
      <c r="Y578" s="231">
        <v>52</v>
      </c>
      <c r="Z578" s="231">
        <v>20</v>
      </c>
      <c r="AA578" s="231">
        <v>29</v>
      </c>
      <c r="AB578" s="231">
        <v>48</v>
      </c>
      <c r="AC578" s="143">
        <v>27</v>
      </c>
      <c r="AD578" s="143">
        <v>27</v>
      </c>
      <c r="AE578" s="231">
        <v>22</v>
      </c>
      <c r="AF578" s="12">
        <v>184</v>
      </c>
      <c r="AG578" s="231">
        <v>117</v>
      </c>
      <c r="AI578" s="8" t="s">
        <v>0</v>
      </c>
      <c r="AJ578" s="231">
        <v>14</v>
      </c>
      <c r="AK578" s="143">
        <v>2</v>
      </c>
      <c r="AL578" s="143">
        <v>29</v>
      </c>
      <c r="AM578" s="231">
        <v>11</v>
      </c>
      <c r="AN578" s="143">
        <v>26</v>
      </c>
      <c r="AO578" s="143">
        <v>23</v>
      </c>
      <c r="AP578" s="143">
        <v>8</v>
      </c>
      <c r="AQ578" s="12">
        <v>21</v>
      </c>
      <c r="AR578" s="143">
        <v>63</v>
      </c>
      <c r="AS578" t="s">
        <v>0</v>
      </c>
      <c r="AT578" s="8" t="s">
        <v>0</v>
      </c>
      <c r="AU578" s="231">
        <v>5</v>
      </c>
      <c r="AV578" s="143">
        <v>15</v>
      </c>
      <c r="AW578" s="143">
        <v>48</v>
      </c>
      <c r="AX578" s="143">
        <v>11</v>
      </c>
      <c r="AY578" s="143">
        <v>37</v>
      </c>
      <c r="AZ578" s="143">
        <v>33</v>
      </c>
      <c r="BA578" s="143">
        <v>17</v>
      </c>
      <c r="BB578" s="12">
        <v>-460</v>
      </c>
      <c r="BC578" s="143">
        <v>156</v>
      </c>
      <c r="BE578" s="8" t="s">
        <v>0</v>
      </c>
      <c r="BF578" s="231">
        <v>40</v>
      </c>
      <c r="BG578" s="231">
        <v>60</v>
      </c>
      <c r="BH578" s="231">
        <v>27</v>
      </c>
      <c r="BI578" s="231">
        <v>26</v>
      </c>
      <c r="BJ578" s="231">
        <v>37</v>
      </c>
      <c r="BK578" s="231">
        <v>2</v>
      </c>
      <c r="BL578" s="231">
        <v>26</v>
      </c>
      <c r="BM578" s="12">
        <v>-17</v>
      </c>
      <c r="BN578" s="231">
        <v>218</v>
      </c>
      <c r="BP578" s="8" t="s">
        <v>0</v>
      </c>
      <c r="BQ578" s="231">
        <v>35</v>
      </c>
      <c r="BR578" s="231">
        <v>63</v>
      </c>
      <c r="BS578" s="231">
        <v>27</v>
      </c>
      <c r="BT578" s="231">
        <v>23</v>
      </c>
      <c r="BU578" s="231">
        <v>33</v>
      </c>
      <c r="BV578" s="143">
        <v>2</v>
      </c>
      <c r="BW578" s="231">
        <v>23</v>
      </c>
      <c r="BX578" s="12">
        <v>-208</v>
      </c>
      <c r="BY578" s="231">
        <v>202</v>
      </c>
      <c r="CA578" s="8" t="s">
        <v>0</v>
      </c>
      <c r="CB578" s="231">
        <v>35</v>
      </c>
      <c r="CC578" s="231">
        <v>15</v>
      </c>
      <c r="CD578" s="143">
        <v>22</v>
      </c>
      <c r="CE578" s="231">
        <v>8</v>
      </c>
      <c r="CF578" s="143">
        <v>26</v>
      </c>
      <c r="CG578" s="143">
        <v>23</v>
      </c>
      <c r="CH578" s="231">
        <v>17</v>
      </c>
      <c r="CI578" s="12">
        <v>281</v>
      </c>
      <c r="CJ578" s="231">
        <v>4</v>
      </c>
      <c r="CM578" t="s">
        <v>0</v>
      </c>
    </row>
    <row r="579" spans="1:94" ht="15.75" thickBot="1" x14ac:dyDescent="0.3">
      <c r="B579" s="11"/>
      <c r="C579" s="10"/>
      <c r="D579" s="10"/>
      <c r="E579" s="10"/>
      <c r="F579" s="10"/>
      <c r="G579" s="10"/>
      <c r="H579" s="10"/>
      <c r="I579" s="10"/>
      <c r="J579" s="10" t="s">
        <v>0</v>
      </c>
      <c r="K579" s="9"/>
      <c r="M579" s="11"/>
      <c r="N579" s="10"/>
      <c r="O579" s="10"/>
      <c r="P579" s="10"/>
      <c r="Q579" s="10" t="s">
        <v>0</v>
      </c>
      <c r="R579" s="10"/>
      <c r="S579" s="10"/>
      <c r="T579" s="10"/>
      <c r="U579" s="10" t="s">
        <v>0</v>
      </c>
      <c r="V579" s="9"/>
      <c r="X579" s="11"/>
      <c r="Y579" s="10"/>
      <c r="Z579" s="10"/>
      <c r="AA579" s="10"/>
      <c r="AB579" s="10"/>
      <c r="AC579" s="10"/>
      <c r="AD579" s="10"/>
      <c r="AE579" s="10"/>
      <c r="AF579" s="10" t="s">
        <v>0</v>
      </c>
      <c r="AG579" s="9"/>
      <c r="AI579" s="11"/>
      <c r="AJ579" s="10"/>
      <c r="AK579" s="10"/>
      <c r="AL579" s="10"/>
      <c r="AM579" s="10"/>
      <c r="AN579" s="10"/>
      <c r="AO579" s="10"/>
      <c r="AP579" s="10"/>
      <c r="AQ579" s="10" t="s">
        <v>0</v>
      </c>
      <c r="AR579" s="9"/>
      <c r="AT579" s="11"/>
      <c r="AU579" s="10"/>
      <c r="AV579" s="10"/>
      <c r="AW579" s="10"/>
      <c r="AX579" s="10"/>
      <c r="AY579" s="10"/>
      <c r="AZ579" s="10"/>
      <c r="BA579" s="10"/>
      <c r="BB579" s="10" t="s">
        <v>0</v>
      </c>
      <c r="BC579" s="9"/>
      <c r="BE579" s="11"/>
      <c r="BF579" s="10"/>
      <c r="BG579" s="10"/>
      <c r="BH579" s="10"/>
      <c r="BI579" s="10"/>
      <c r="BJ579" s="10"/>
      <c r="BK579" s="10"/>
      <c r="BL579" s="10"/>
      <c r="BM579" s="10" t="s">
        <v>0</v>
      </c>
      <c r="BN579" s="9"/>
      <c r="BP579" s="11"/>
      <c r="BQ579" s="10"/>
      <c r="BR579" s="10"/>
      <c r="BS579" s="10"/>
      <c r="BT579" s="10"/>
      <c r="BU579" s="10"/>
      <c r="BV579" s="10"/>
      <c r="BW579" s="10"/>
      <c r="BX579" s="10" t="s">
        <v>0</v>
      </c>
      <c r="BY579" s="9"/>
      <c r="CA579" s="11"/>
      <c r="CB579" s="10" t="s">
        <v>0</v>
      </c>
      <c r="CC579" s="10"/>
      <c r="CD579" s="10"/>
      <c r="CE579" s="10"/>
      <c r="CF579" s="10"/>
      <c r="CG579" s="10"/>
      <c r="CH579" s="10"/>
      <c r="CI579" s="10" t="s">
        <v>0</v>
      </c>
      <c r="CJ579" s="9"/>
      <c r="CM579" t="s">
        <v>0</v>
      </c>
      <c r="CO579" t="s">
        <v>0</v>
      </c>
    </row>
    <row r="580" spans="1:94" ht="15.75" thickBot="1" x14ac:dyDescent="0.3">
      <c r="B580" s="11"/>
      <c r="C580" s="27" t="s">
        <v>8</v>
      </c>
      <c r="D580" s="19" t="s">
        <v>7</v>
      </c>
      <c r="E580" s="18" t="s">
        <v>6</v>
      </c>
      <c r="F580" s="199" t="s">
        <v>31</v>
      </c>
      <c r="G580" s="17" t="s">
        <v>5</v>
      </c>
      <c r="H580" s="16" t="s">
        <v>4</v>
      </c>
      <c r="I580" s="14" t="s">
        <v>3</v>
      </c>
      <c r="J580" s="10"/>
      <c r="K580" s="249" t="s">
        <v>151</v>
      </c>
      <c r="M580" s="11"/>
      <c r="N580" s="21" t="s">
        <v>9</v>
      </c>
      <c r="O580" s="19" t="s">
        <v>7</v>
      </c>
      <c r="P580" s="18" t="s">
        <v>6</v>
      </c>
      <c r="Q580" s="199" t="s">
        <v>31</v>
      </c>
      <c r="R580" s="17" t="s">
        <v>5</v>
      </c>
      <c r="S580" s="16" t="s">
        <v>4</v>
      </c>
      <c r="T580" s="14" t="s">
        <v>3</v>
      </c>
      <c r="U580" s="10"/>
      <c r="V580" s="249" t="s">
        <v>145</v>
      </c>
      <c r="X580" s="11"/>
      <c r="Y580" s="21" t="s">
        <v>9</v>
      </c>
      <c r="Z580" s="27" t="s">
        <v>8</v>
      </c>
      <c r="AA580" s="18" t="s">
        <v>6</v>
      </c>
      <c r="AB580" s="199" t="s">
        <v>31</v>
      </c>
      <c r="AC580" s="17" t="s">
        <v>5</v>
      </c>
      <c r="AD580" s="16" t="s">
        <v>4</v>
      </c>
      <c r="AE580" s="14" t="s">
        <v>3</v>
      </c>
      <c r="AF580" s="10"/>
      <c r="AG580" s="249" t="s">
        <v>148</v>
      </c>
      <c r="AI580" s="11"/>
      <c r="AJ580" s="21" t="s">
        <v>9</v>
      </c>
      <c r="AK580" s="27" t="s">
        <v>8</v>
      </c>
      <c r="AL580" s="19" t="s">
        <v>7</v>
      </c>
      <c r="AM580" s="199" t="s">
        <v>31</v>
      </c>
      <c r="AN580" s="17" t="s">
        <v>5</v>
      </c>
      <c r="AO580" s="16" t="s">
        <v>4</v>
      </c>
      <c r="AP580" s="14" t="s">
        <v>3</v>
      </c>
      <c r="AQ580" s="10"/>
      <c r="AR580" s="249" t="s">
        <v>148</v>
      </c>
      <c r="AT580" s="11"/>
      <c r="AU580" s="21" t="s">
        <v>9</v>
      </c>
      <c r="AV580" s="27" t="s">
        <v>8</v>
      </c>
      <c r="AW580" s="19" t="s">
        <v>7</v>
      </c>
      <c r="AX580" s="18" t="s">
        <v>6</v>
      </c>
      <c r="AY580" s="17" t="s">
        <v>5</v>
      </c>
      <c r="AZ580" s="16" t="s">
        <v>4</v>
      </c>
      <c r="BA580" s="14" t="s">
        <v>3</v>
      </c>
      <c r="BB580" s="10"/>
      <c r="BC580" s="249" t="s">
        <v>142</v>
      </c>
      <c r="BE580" s="11"/>
      <c r="BF580" s="21" t="s">
        <v>9</v>
      </c>
      <c r="BG580" s="27" t="s">
        <v>8</v>
      </c>
      <c r="BH580" s="19" t="s">
        <v>7</v>
      </c>
      <c r="BI580" s="18" t="s">
        <v>6</v>
      </c>
      <c r="BJ580" s="199" t="s">
        <v>31</v>
      </c>
      <c r="BK580" s="16" t="s">
        <v>4</v>
      </c>
      <c r="BL580" s="14" t="s">
        <v>3</v>
      </c>
      <c r="BM580" s="10"/>
      <c r="BN580" s="249" t="s">
        <v>142</v>
      </c>
      <c r="BP580" s="11"/>
      <c r="BQ580" s="21" t="s">
        <v>9</v>
      </c>
      <c r="BR580" s="27" t="s">
        <v>8</v>
      </c>
      <c r="BS580" s="19" t="s">
        <v>7</v>
      </c>
      <c r="BT580" s="18" t="s">
        <v>6</v>
      </c>
      <c r="BU580" s="199" t="s">
        <v>31</v>
      </c>
      <c r="BV580" s="17" t="s">
        <v>5</v>
      </c>
      <c r="BW580" s="14" t="s">
        <v>3</v>
      </c>
      <c r="BX580" s="10"/>
      <c r="BY580" s="249" t="s">
        <v>151</v>
      </c>
      <c r="CA580" s="11"/>
      <c r="CB580" s="21" t="s">
        <v>9</v>
      </c>
      <c r="CC580" s="27" t="s">
        <v>8</v>
      </c>
      <c r="CD580" s="19" t="s">
        <v>7</v>
      </c>
      <c r="CE580" s="18" t="s">
        <v>6</v>
      </c>
      <c r="CF580" s="17" t="s">
        <v>5</v>
      </c>
      <c r="CG580" s="16" t="s">
        <v>4</v>
      </c>
      <c r="CH580" s="199" t="s">
        <v>31</v>
      </c>
      <c r="CI580" s="10"/>
      <c r="CJ580" s="249" t="s">
        <v>144</v>
      </c>
    </row>
    <row r="581" spans="1:94" ht="15.75" thickBot="1" x14ac:dyDescent="0.3">
      <c r="B581" s="22" t="s">
        <v>359</v>
      </c>
      <c r="C581" s="146" t="s">
        <v>9</v>
      </c>
      <c r="D581" s="146" t="s">
        <v>9</v>
      </c>
      <c r="E581" s="146" t="s">
        <v>9</v>
      </c>
      <c r="F581" s="146" t="s">
        <v>9</v>
      </c>
      <c r="G581" s="146" t="s">
        <v>9</v>
      </c>
      <c r="H581" s="146" t="s">
        <v>9</v>
      </c>
      <c r="I581" s="146" t="s">
        <v>9</v>
      </c>
      <c r="J581" s="10"/>
      <c r="K581" s="234" t="s">
        <v>9</v>
      </c>
      <c r="M581" s="22" t="s">
        <v>359</v>
      </c>
      <c r="N581" s="145" t="s">
        <v>8</v>
      </c>
      <c r="O581" s="145" t="s">
        <v>8</v>
      </c>
      <c r="P581" s="145" t="s">
        <v>8</v>
      </c>
      <c r="Q581" s="145" t="s">
        <v>8</v>
      </c>
      <c r="R581" s="145" t="s">
        <v>8</v>
      </c>
      <c r="S581" s="145" t="s">
        <v>8</v>
      </c>
      <c r="T581" s="145" t="s">
        <v>8</v>
      </c>
      <c r="U581" s="10"/>
      <c r="V581" s="145" t="s">
        <v>8</v>
      </c>
      <c r="X581" s="22" t="s">
        <v>359</v>
      </c>
      <c r="Y581" s="149" t="s">
        <v>7</v>
      </c>
      <c r="Z581" s="149" t="s">
        <v>7</v>
      </c>
      <c r="AA581" s="149" t="s">
        <v>7</v>
      </c>
      <c r="AB581" s="149" t="s">
        <v>7</v>
      </c>
      <c r="AC581" s="149" t="s">
        <v>7</v>
      </c>
      <c r="AD581" s="149" t="s">
        <v>7</v>
      </c>
      <c r="AE581" s="144" t="s">
        <v>7</v>
      </c>
      <c r="AF581" s="10"/>
      <c r="AG581" s="144" t="s">
        <v>7</v>
      </c>
      <c r="AI581" s="22" t="s">
        <v>359</v>
      </c>
      <c r="AJ581" s="195" t="s">
        <v>6</v>
      </c>
      <c r="AK581" s="195" t="s">
        <v>6</v>
      </c>
      <c r="AL581" s="195" t="s">
        <v>6</v>
      </c>
      <c r="AM581" s="195" t="s">
        <v>6</v>
      </c>
      <c r="AN581" s="195" t="s">
        <v>6</v>
      </c>
      <c r="AO581" s="195" t="s">
        <v>6</v>
      </c>
      <c r="AP581" s="195" t="s">
        <v>6</v>
      </c>
      <c r="AQ581" s="10"/>
      <c r="AR581" s="195" t="s">
        <v>6</v>
      </c>
      <c r="AT581" s="22" t="s">
        <v>359</v>
      </c>
      <c r="AU581" s="197" t="s">
        <v>31</v>
      </c>
      <c r="AV581" s="197" t="s">
        <v>31</v>
      </c>
      <c r="AW581" s="197" t="s">
        <v>31</v>
      </c>
      <c r="AX581" s="197" t="s">
        <v>31</v>
      </c>
      <c r="AY581" s="197" t="s">
        <v>31</v>
      </c>
      <c r="AZ581" s="197" t="s">
        <v>31</v>
      </c>
      <c r="BA581" s="197" t="s">
        <v>31</v>
      </c>
      <c r="BB581" s="10"/>
      <c r="BC581" s="197" t="s">
        <v>31</v>
      </c>
      <c r="BE581" s="22" t="s">
        <v>359</v>
      </c>
      <c r="BF581" s="155" t="s">
        <v>134</v>
      </c>
      <c r="BG581" s="155" t="s">
        <v>134</v>
      </c>
      <c r="BH581" s="155" t="s">
        <v>134</v>
      </c>
      <c r="BI581" s="155" t="s">
        <v>134</v>
      </c>
      <c r="BJ581" s="155" t="s">
        <v>134</v>
      </c>
      <c r="BK581" s="155" t="s">
        <v>134</v>
      </c>
      <c r="BL581" s="155" t="s">
        <v>134</v>
      </c>
      <c r="BM581" s="10"/>
      <c r="BN581" s="155" t="s">
        <v>134</v>
      </c>
      <c r="BP581" s="22" t="s">
        <v>359</v>
      </c>
      <c r="BQ581" s="150" t="s">
        <v>4</v>
      </c>
      <c r="BR581" s="150" t="s">
        <v>4</v>
      </c>
      <c r="BS581" s="150" t="s">
        <v>4</v>
      </c>
      <c r="BT581" s="150" t="s">
        <v>4</v>
      </c>
      <c r="BU581" s="150" t="s">
        <v>4</v>
      </c>
      <c r="BV581" s="150" t="s">
        <v>4</v>
      </c>
      <c r="BW581" s="150" t="s">
        <v>4</v>
      </c>
      <c r="BX581" s="10"/>
      <c r="BY581" s="150" t="s">
        <v>4</v>
      </c>
      <c r="CA581" s="22" t="s">
        <v>359</v>
      </c>
      <c r="CB581" s="177" t="s">
        <v>3</v>
      </c>
      <c r="CC581" s="177" t="s">
        <v>3</v>
      </c>
      <c r="CD581" s="177" t="s">
        <v>3</v>
      </c>
      <c r="CE581" s="177" t="s">
        <v>3</v>
      </c>
      <c r="CF581" s="177" t="s">
        <v>3</v>
      </c>
      <c r="CG581" s="177" t="s">
        <v>3</v>
      </c>
      <c r="CH581" s="177" t="s">
        <v>3</v>
      </c>
      <c r="CI581" s="10"/>
      <c r="CJ581" s="177" t="s">
        <v>3</v>
      </c>
      <c r="CM581" t="s">
        <v>0</v>
      </c>
      <c r="CN581" t="s">
        <v>0</v>
      </c>
      <c r="CP581" t="s">
        <v>0</v>
      </c>
    </row>
    <row r="582" spans="1:94" ht="15.75" thickBot="1" x14ac:dyDescent="0.3">
      <c r="B582" s="11" t="s">
        <v>0</v>
      </c>
      <c r="C582" s="143">
        <v>20</v>
      </c>
      <c r="D582" s="143">
        <v>56</v>
      </c>
      <c r="E582" s="143">
        <v>6</v>
      </c>
      <c r="F582" s="143">
        <v>3</v>
      </c>
      <c r="G582" s="143">
        <v>40</v>
      </c>
      <c r="H582" s="143">
        <v>40</v>
      </c>
      <c r="I582" s="143">
        <v>33</v>
      </c>
      <c r="J582" s="12">
        <v>67</v>
      </c>
      <c r="K582" s="237">
        <v>198</v>
      </c>
      <c r="L582" t="s">
        <v>0</v>
      </c>
      <c r="M582" s="8" t="s">
        <v>0</v>
      </c>
      <c r="N582" s="231">
        <v>20</v>
      </c>
      <c r="O582" s="143">
        <v>23</v>
      </c>
      <c r="P582" s="231">
        <v>10</v>
      </c>
      <c r="Q582" s="231">
        <v>17</v>
      </c>
      <c r="R582" s="143">
        <v>62</v>
      </c>
      <c r="S582" s="143">
        <v>75</v>
      </c>
      <c r="T582" s="143">
        <v>13</v>
      </c>
      <c r="U582" s="12">
        <v>-167</v>
      </c>
      <c r="V582" s="143">
        <v>126</v>
      </c>
      <c r="W582" t="s">
        <v>0</v>
      </c>
      <c r="X582" s="8" t="s">
        <v>0</v>
      </c>
      <c r="Y582" s="231">
        <v>56</v>
      </c>
      <c r="Z582" s="231">
        <v>23</v>
      </c>
      <c r="AA582" s="231">
        <v>42</v>
      </c>
      <c r="AB582" s="231">
        <v>54</v>
      </c>
      <c r="AC582" s="143">
        <v>24</v>
      </c>
      <c r="AD582" s="143">
        <v>33</v>
      </c>
      <c r="AE582" s="231">
        <v>29</v>
      </c>
      <c r="AF582" s="12">
        <v>170</v>
      </c>
      <c r="AG582" s="231">
        <v>147</v>
      </c>
      <c r="AI582" s="8" t="s">
        <v>0</v>
      </c>
      <c r="AJ582" s="231">
        <v>6</v>
      </c>
      <c r="AK582" s="143">
        <v>10</v>
      </c>
      <c r="AL582" s="143">
        <v>42</v>
      </c>
      <c r="AM582" s="231">
        <v>4</v>
      </c>
      <c r="AN582" s="143">
        <v>32</v>
      </c>
      <c r="AO582" s="143">
        <v>31</v>
      </c>
      <c r="AP582" s="143">
        <v>12</v>
      </c>
      <c r="AQ582" s="12">
        <v>-384</v>
      </c>
      <c r="AR582" s="143">
        <v>117</v>
      </c>
      <c r="AS582" t="s">
        <v>0</v>
      </c>
      <c r="AT582" s="8" t="s">
        <v>0</v>
      </c>
      <c r="AU582" s="231">
        <v>3</v>
      </c>
      <c r="AV582" s="143">
        <v>17</v>
      </c>
      <c r="AW582" s="143">
        <v>54</v>
      </c>
      <c r="AX582" s="143">
        <v>4</v>
      </c>
      <c r="AY582" s="143">
        <v>40</v>
      </c>
      <c r="AZ582" s="143">
        <v>40</v>
      </c>
      <c r="BA582" s="143">
        <v>18</v>
      </c>
      <c r="BB582" s="12">
        <v>35</v>
      </c>
      <c r="BC582" s="143">
        <v>170</v>
      </c>
      <c r="BE582" s="8" t="s">
        <v>0</v>
      </c>
      <c r="BF582" s="231">
        <v>40</v>
      </c>
      <c r="BG582" s="231">
        <v>62</v>
      </c>
      <c r="BH582" s="231">
        <v>24</v>
      </c>
      <c r="BI582" s="231">
        <v>32</v>
      </c>
      <c r="BJ582" s="231">
        <v>40</v>
      </c>
      <c r="BK582" s="143">
        <v>4</v>
      </c>
      <c r="BL582" s="231">
        <v>29</v>
      </c>
      <c r="BM582" s="12">
        <v>-1</v>
      </c>
      <c r="BN582" s="231">
        <v>223</v>
      </c>
      <c r="BP582" s="8" t="s">
        <v>0</v>
      </c>
      <c r="BQ582" s="231">
        <v>40</v>
      </c>
      <c r="BR582" s="231">
        <v>75</v>
      </c>
      <c r="BS582" s="231">
        <v>33</v>
      </c>
      <c r="BT582" s="231">
        <v>31</v>
      </c>
      <c r="BU582" s="231">
        <v>40</v>
      </c>
      <c r="BV582" s="231">
        <v>4</v>
      </c>
      <c r="BW582" s="231">
        <v>29</v>
      </c>
      <c r="BX582" s="12">
        <v>359</v>
      </c>
      <c r="BY582" s="231">
        <v>252</v>
      </c>
      <c r="CA582" s="8" t="s">
        <v>0</v>
      </c>
      <c r="CB582" s="231">
        <v>33</v>
      </c>
      <c r="CC582" s="231">
        <v>13</v>
      </c>
      <c r="CD582" s="143">
        <v>29</v>
      </c>
      <c r="CE582" s="231">
        <v>12</v>
      </c>
      <c r="CF582" s="143">
        <v>29</v>
      </c>
      <c r="CG582" s="143">
        <v>29</v>
      </c>
      <c r="CH582" s="231">
        <v>18</v>
      </c>
      <c r="CI582" s="12">
        <v>-79</v>
      </c>
      <c r="CJ582" s="143">
        <v>11</v>
      </c>
      <c r="CM582" t="s">
        <v>0</v>
      </c>
    </row>
    <row r="583" spans="1:94" ht="15.75" thickBot="1" x14ac:dyDescent="0.3">
      <c r="B583" s="11"/>
      <c r="C583" s="2"/>
      <c r="D583" s="2"/>
      <c r="E583" s="2"/>
      <c r="F583" s="2"/>
      <c r="G583" s="2"/>
      <c r="H583" s="2"/>
      <c r="I583" s="2"/>
      <c r="J583" s="10"/>
      <c r="K583" s="235"/>
      <c r="M583" s="11"/>
      <c r="N583" s="10"/>
      <c r="O583" s="10"/>
      <c r="P583" s="10"/>
      <c r="Q583" s="10"/>
      <c r="R583" s="10"/>
      <c r="S583" s="10"/>
      <c r="T583" s="10"/>
      <c r="U583" s="10"/>
      <c r="V583" s="9"/>
      <c r="X583" s="11"/>
      <c r="Y583" s="10"/>
      <c r="Z583" s="10"/>
      <c r="AA583" s="10"/>
      <c r="AB583" s="10"/>
      <c r="AC583" s="10"/>
      <c r="AD583" s="10"/>
      <c r="AE583" s="10"/>
      <c r="AF583" s="10"/>
      <c r="AG583" s="9"/>
      <c r="AI583" s="11"/>
      <c r="AJ583" s="10"/>
      <c r="AK583" s="10"/>
      <c r="AL583" s="10"/>
      <c r="AM583" s="10"/>
      <c r="AN583" s="10"/>
      <c r="AO583" s="10"/>
      <c r="AP583" s="10"/>
      <c r="AQ583" s="10"/>
      <c r="AR583" s="9"/>
      <c r="AT583" s="11"/>
      <c r="AU583" s="10"/>
      <c r="AV583" s="10"/>
      <c r="AW583" s="10"/>
      <c r="AX583" s="10"/>
      <c r="AY583" s="10"/>
      <c r="AZ583" s="10"/>
      <c r="BA583" s="10"/>
      <c r="BB583" s="10"/>
      <c r="BC583" s="9"/>
      <c r="BE583" s="11"/>
      <c r="BF583" s="10"/>
      <c r="BG583" s="10"/>
      <c r="BH583" s="10"/>
      <c r="BI583" s="10"/>
      <c r="BJ583" s="10"/>
      <c r="BK583" s="10"/>
      <c r="BL583" s="10"/>
      <c r="BM583" s="10"/>
      <c r="BN583" s="9"/>
      <c r="BP583" s="11"/>
      <c r="BQ583" s="10"/>
      <c r="BR583" s="10"/>
      <c r="BS583" s="10"/>
      <c r="BT583" s="10"/>
      <c r="BU583" s="10"/>
      <c r="BV583" s="10"/>
      <c r="BW583" s="10"/>
      <c r="BX583" s="10"/>
      <c r="BY583" s="9"/>
      <c r="CA583" s="11"/>
      <c r="CB583" s="10"/>
      <c r="CC583" s="10"/>
      <c r="CD583" s="10"/>
      <c r="CE583" s="10"/>
      <c r="CF583" s="10"/>
      <c r="CG583" s="10"/>
      <c r="CH583" s="10"/>
      <c r="CI583" s="10"/>
      <c r="CJ583" s="9"/>
      <c r="CN583" t="s">
        <v>0</v>
      </c>
      <c r="CO583" t="s">
        <v>0</v>
      </c>
      <c r="CP583" t="s">
        <v>0</v>
      </c>
    </row>
    <row r="584" spans="1:94" ht="15.75" thickBot="1" x14ac:dyDescent="0.3">
      <c r="B584" s="11"/>
      <c r="C584" s="27" t="s">
        <v>8</v>
      </c>
      <c r="D584" s="19" t="s">
        <v>7</v>
      </c>
      <c r="E584" s="18" t="s">
        <v>6</v>
      </c>
      <c r="F584" s="199" t="s">
        <v>31</v>
      </c>
      <c r="G584" s="17" t="s">
        <v>5</v>
      </c>
      <c r="H584" s="16" t="s">
        <v>4</v>
      </c>
      <c r="I584" s="14" t="s">
        <v>3</v>
      </c>
      <c r="J584" s="10"/>
      <c r="K584" s="249" t="s">
        <v>142</v>
      </c>
      <c r="M584" s="11"/>
      <c r="N584" s="21" t="s">
        <v>9</v>
      </c>
      <c r="O584" s="19" t="s">
        <v>7</v>
      </c>
      <c r="P584" s="18" t="s">
        <v>6</v>
      </c>
      <c r="Q584" s="199" t="s">
        <v>31</v>
      </c>
      <c r="R584" s="17" t="s">
        <v>5</v>
      </c>
      <c r="S584" s="16" t="s">
        <v>4</v>
      </c>
      <c r="T584" s="14" t="s">
        <v>3</v>
      </c>
      <c r="U584" s="10"/>
      <c r="V584" s="249" t="s">
        <v>145</v>
      </c>
      <c r="X584" s="11"/>
      <c r="Y584" s="21" t="s">
        <v>9</v>
      </c>
      <c r="Z584" s="27" t="s">
        <v>8</v>
      </c>
      <c r="AA584" s="18" t="s">
        <v>6</v>
      </c>
      <c r="AB584" s="199" t="s">
        <v>31</v>
      </c>
      <c r="AC584" s="17" t="s">
        <v>5</v>
      </c>
      <c r="AD584" s="16" t="s">
        <v>4</v>
      </c>
      <c r="AE584" s="14" t="s">
        <v>3</v>
      </c>
      <c r="AF584" s="10"/>
      <c r="AG584" s="249" t="s">
        <v>148</v>
      </c>
      <c r="AI584" s="11"/>
      <c r="AJ584" s="21" t="s">
        <v>9</v>
      </c>
      <c r="AK584" s="27" t="s">
        <v>8</v>
      </c>
      <c r="AL584" s="19" t="s">
        <v>7</v>
      </c>
      <c r="AM584" s="199" t="s">
        <v>31</v>
      </c>
      <c r="AN584" s="17" t="s">
        <v>5</v>
      </c>
      <c r="AO584" s="16" t="s">
        <v>4</v>
      </c>
      <c r="AP584" s="14" t="s">
        <v>3</v>
      </c>
      <c r="AQ584" s="10"/>
      <c r="AR584" s="249" t="s">
        <v>148</v>
      </c>
      <c r="AT584" s="11"/>
      <c r="AU584" s="21" t="s">
        <v>9</v>
      </c>
      <c r="AV584" s="27" t="s">
        <v>8</v>
      </c>
      <c r="AW584" s="19" t="s">
        <v>7</v>
      </c>
      <c r="AX584" s="18" t="s">
        <v>6</v>
      </c>
      <c r="AY584" s="17" t="s">
        <v>5</v>
      </c>
      <c r="AZ584" s="16" t="s">
        <v>4</v>
      </c>
      <c r="BA584" s="14" t="s">
        <v>3</v>
      </c>
      <c r="BB584" s="10"/>
      <c r="BC584" s="249" t="s">
        <v>151</v>
      </c>
      <c r="BE584" s="11"/>
      <c r="BF584" s="21" t="s">
        <v>9</v>
      </c>
      <c r="BG584" s="27" t="s">
        <v>8</v>
      </c>
      <c r="BH584" s="19" t="s">
        <v>7</v>
      </c>
      <c r="BI584" s="18" t="s">
        <v>6</v>
      </c>
      <c r="BJ584" s="199" t="s">
        <v>31</v>
      </c>
      <c r="BK584" s="16" t="s">
        <v>4</v>
      </c>
      <c r="BL584" s="14" t="s">
        <v>3</v>
      </c>
      <c r="BM584" s="10"/>
      <c r="BN584" s="249" t="s">
        <v>142</v>
      </c>
      <c r="BP584" s="11"/>
      <c r="BQ584" s="21" t="s">
        <v>9</v>
      </c>
      <c r="BR584" s="27" t="s">
        <v>8</v>
      </c>
      <c r="BS584" s="19" t="s">
        <v>7</v>
      </c>
      <c r="BT584" s="18" t="s">
        <v>6</v>
      </c>
      <c r="BU584" s="199" t="s">
        <v>31</v>
      </c>
      <c r="BV584" s="17" t="s">
        <v>5</v>
      </c>
      <c r="BW584" s="14" t="s">
        <v>3</v>
      </c>
      <c r="BX584" s="10"/>
      <c r="BY584" s="249" t="s">
        <v>151</v>
      </c>
      <c r="CA584" s="11"/>
      <c r="CB584" s="21" t="s">
        <v>9</v>
      </c>
      <c r="CC584" s="27" t="s">
        <v>8</v>
      </c>
      <c r="CD584" s="19" t="s">
        <v>7</v>
      </c>
      <c r="CE584" s="18" t="s">
        <v>6</v>
      </c>
      <c r="CF584" s="17" t="s">
        <v>5</v>
      </c>
      <c r="CG584" s="16" t="s">
        <v>4</v>
      </c>
      <c r="CH584" s="199" t="s">
        <v>31</v>
      </c>
      <c r="CI584" s="10"/>
      <c r="CJ584" s="249" t="s">
        <v>145</v>
      </c>
      <c r="CM584" t="s">
        <v>0</v>
      </c>
      <c r="CN584" t="s">
        <v>0</v>
      </c>
      <c r="CP584" t="s">
        <v>0</v>
      </c>
    </row>
    <row r="585" spans="1:94" ht="15.75" thickBot="1" x14ac:dyDescent="0.3">
      <c r="B585" s="22" t="s">
        <v>360</v>
      </c>
      <c r="C585" s="146" t="s">
        <v>9</v>
      </c>
      <c r="D585" s="146" t="s">
        <v>9</v>
      </c>
      <c r="E585" s="146" t="s">
        <v>9</v>
      </c>
      <c r="F585" s="146" t="s">
        <v>9</v>
      </c>
      <c r="G585" s="146" t="s">
        <v>9</v>
      </c>
      <c r="H585" s="146" t="s">
        <v>9</v>
      </c>
      <c r="I585" s="146" t="s">
        <v>9</v>
      </c>
      <c r="J585" s="10"/>
      <c r="K585" s="234" t="s">
        <v>9</v>
      </c>
      <c r="M585" s="22" t="s">
        <v>360</v>
      </c>
      <c r="N585" s="145" t="s">
        <v>8</v>
      </c>
      <c r="O585" s="145" t="s">
        <v>8</v>
      </c>
      <c r="P585" s="145" t="s">
        <v>8</v>
      </c>
      <c r="Q585" s="145" t="s">
        <v>8</v>
      </c>
      <c r="R585" s="145" t="s">
        <v>8</v>
      </c>
      <c r="S585" s="145" t="s">
        <v>8</v>
      </c>
      <c r="T585" s="145" t="s">
        <v>8</v>
      </c>
      <c r="U585" s="10"/>
      <c r="V585" s="145" t="s">
        <v>8</v>
      </c>
      <c r="X585" s="22" t="s">
        <v>360</v>
      </c>
      <c r="Y585" s="149" t="s">
        <v>7</v>
      </c>
      <c r="Z585" s="149" t="s">
        <v>7</v>
      </c>
      <c r="AA585" s="149" t="s">
        <v>7</v>
      </c>
      <c r="AB585" s="149" t="s">
        <v>7</v>
      </c>
      <c r="AC585" s="149" t="s">
        <v>7</v>
      </c>
      <c r="AD585" s="149" t="s">
        <v>7</v>
      </c>
      <c r="AE585" s="144" t="s">
        <v>7</v>
      </c>
      <c r="AF585" s="10"/>
      <c r="AG585" s="144" t="s">
        <v>7</v>
      </c>
      <c r="AI585" s="22" t="s">
        <v>360</v>
      </c>
      <c r="AJ585" s="195" t="s">
        <v>6</v>
      </c>
      <c r="AK585" s="195" t="s">
        <v>6</v>
      </c>
      <c r="AL585" s="195" t="s">
        <v>6</v>
      </c>
      <c r="AM585" s="195" t="s">
        <v>6</v>
      </c>
      <c r="AN585" s="195" t="s">
        <v>6</v>
      </c>
      <c r="AO585" s="195" t="s">
        <v>6</v>
      </c>
      <c r="AP585" s="195" t="s">
        <v>6</v>
      </c>
      <c r="AQ585" s="10"/>
      <c r="AR585" s="195" t="s">
        <v>6</v>
      </c>
      <c r="AT585" s="22" t="s">
        <v>360</v>
      </c>
      <c r="AU585" s="197" t="s">
        <v>31</v>
      </c>
      <c r="AV585" s="197" t="s">
        <v>31</v>
      </c>
      <c r="AW585" s="197" t="s">
        <v>31</v>
      </c>
      <c r="AX585" s="197" t="s">
        <v>31</v>
      </c>
      <c r="AY585" s="197" t="s">
        <v>31</v>
      </c>
      <c r="AZ585" s="197" t="s">
        <v>31</v>
      </c>
      <c r="BA585" s="197" t="s">
        <v>31</v>
      </c>
      <c r="BB585" s="10"/>
      <c r="BC585" s="197" t="s">
        <v>31</v>
      </c>
      <c r="BE585" s="22" t="s">
        <v>360</v>
      </c>
      <c r="BF585" s="155" t="s">
        <v>134</v>
      </c>
      <c r="BG585" s="155" t="s">
        <v>134</v>
      </c>
      <c r="BH585" s="155" t="s">
        <v>134</v>
      </c>
      <c r="BI585" s="155" t="s">
        <v>134</v>
      </c>
      <c r="BJ585" s="155" t="s">
        <v>134</v>
      </c>
      <c r="BK585" s="155" t="s">
        <v>134</v>
      </c>
      <c r="BL585" s="155" t="s">
        <v>134</v>
      </c>
      <c r="BM585" s="10"/>
      <c r="BN585" s="155" t="s">
        <v>134</v>
      </c>
      <c r="BP585" s="22" t="s">
        <v>360</v>
      </c>
      <c r="BQ585" s="150" t="s">
        <v>4</v>
      </c>
      <c r="BR585" s="150" t="s">
        <v>4</v>
      </c>
      <c r="BS585" s="150" t="s">
        <v>4</v>
      </c>
      <c r="BT585" s="150" t="s">
        <v>4</v>
      </c>
      <c r="BU585" s="150" t="s">
        <v>4</v>
      </c>
      <c r="BV585" s="150" t="s">
        <v>4</v>
      </c>
      <c r="BW585" s="150" t="s">
        <v>4</v>
      </c>
      <c r="BX585" s="10"/>
      <c r="BY585" s="150" t="s">
        <v>4</v>
      </c>
      <c r="CA585" s="22" t="s">
        <v>360</v>
      </c>
      <c r="CB585" s="177" t="s">
        <v>3</v>
      </c>
      <c r="CC585" s="177" t="s">
        <v>3</v>
      </c>
      <c r="CD585" s="177" t="s">
        <v>3</v>
      </c>
      <c r="CE585" s="177" t="s">
        <v>3</v>
      </c>
      <c r="CF585" s="177" t="s">
        <v>3</v>
      </c>
      <c r="CG585" s="177" t="s">
        <v>3</v>
      </c>
      <c r="CH585" s="177" t="s">
        <v>3</v>
      </c>
      <c r="CI585" s="10"/>
      <c r="CJ585" s="177" t="s">
        <v>3</v>
      </c>
      <c r="CM585" t="s">
        <v>0</v>
      </c>
    </row>
    <row r="586" spans="1:94" ht="15.75" thickBot="1" x14ac:dyDescent="0.3">
      <c r="B586" s="11" t="s">
        <v>0</v>
      </c>
      <c r="C586" s="143">
        <v>11</v>
      </c>
      <c r="D586" s="143">
        <v>50</v>
      </c>
      <c r="E586" s="143">
        <v>1</v>
      </c>
      <c r="F586" s="231">
        <v>1</v>
      </c>
      <c r="G586" s="143">
        <v>34</v>
      </c>
      <c r="H586" s="143">
        <v>40</v>
      </c>
      <c r="I586" s="143">
        <v>33</v>
      </c>
      <c r="J586" s="12">
        <v>126</v>
      </c>
      <c r="K586" s="237">
        <v>168</v>
      </c>
      <c r="L586" t="s">
        <v>0</v>
      </c>
      <c r="M586" s="8" t="s">
        <v>0</v>
      </c>
      <c r="N586" s="231">
        <v>11</v>
      </c>
      <c r="O586" s="143">
        <v>26</v>
      </c>
      <c r="P586" s="231">
        <v>9</v>
      </c>
      <c r="Q586" s="231">
        <v>12</v>
      </c>
      <c r="R586" s="143">
        <v>60</v>
      </c>
      <c r="S586" s="143">
        <v>91</v>
      </c>
      <c r="T586" s="143">
        <v>24</v>
      </c>
      <c r="U586" s="12">
        <v>-355</v>
      </c>
      <c r="V586" s="143">
        <v>169</v>
      </c>
      <c r="W586" t="s">
        <v>0</v>
      </c>
      <c r="X586" s="8" t="s">
        <v>0</v>
      </c>
      <c r="Y586" s="231">
        <v>50</v>
      </c>
      <c r="Z586" s="231">
        <v>26</v>
      </c>
      <c r="AA586" s="231">
        <v>44</v>
      </c>
      <c r="AB586" s="231">
        <v>53</v>
      </c>
      <c r="AC586" s="143">
        <v>17</v>
      </c>
      <c r="AD586" s="143">
        <v>46</v>
      </c>
      <c r="AE586" s="231">
        <v>22</v>
      </c>
      <c r="AF586" s="12">
        <v>-142</v>
      </c>
      <c r="AG586" s="231">
        <v>132</v>
      </c>
      <c r="AI586" s="8" t="s">
        <v>0</v>
      </c>
      <c r="AJ586" s="231">
        <v>1</v>
      </c>
      <c r="AK586" s="143">
        <v>9</v>
      </c>
      <c r="AL586" s="143">
        <v>44</v>
      </c>
      <c r="AM586" s="231">
        <v>2</v>
      </c>
      <c r="AN586" s="143">
        <v>31</v>
      </c>
      <c r="AO586" s="143">
        <v>36</v>
      </c>
      <c r="AP586" s="143">
        <v>17</v>
      </c>
      <c r="AQ586" s="12">
        <v>22</v>
      </c>
      <c r="AR586" s="143">
        <v>134</v>
      </c>
      <c r="AS586" t="s">
        <v>0</v>
      </c>
      <c r="AT586" s="8" t="s">
        <v>0</v>
      </c>
      <c r="AU586" s="143">
        <v>1</v>
      </c>
      <c r="AV586" s="143">
        <v>12</v>
      </c>
      <c r="AW586" s="143">
        <v>53</v>
      </c>
      <c r="AX586" s="143">
        <v>2</v>
      </c>
      <c r="AY586" s="143">
        <v>37</v>
      </c>
      <c r="AZ586" s="143">
        <v>43</v>
      </c>
      <c r="BA586" s="143">
        <v>21</v>
      </c>
      <c r="BB586" s="12">
        <v>-37</v>
      </c>
      <c r="BC586" s="143">
        <v>169</v>
      </c>
      <c r="BE586" s="8" t="s">
        <v>0</v>
      </c>
      <c r="BF586" s="231">
        <v>34</v>
      </c>
      <c r="BG586" s="231">
        <v>60</v>
      </c>
      <c r="BH586" s="231">
        <v>17</v>
      </c>
      <c r="BI586" s="231">
        <v>31</v>
      </c>
      <c r="BJ586" s="231">
        <v>37</v>
      </c>
      <c r="BK586" s="143">
        <v>15</v>
      </c>
      <c r="BL586" s="231">
        <v>20</v>
      </c>
      <c r="BM586" s="12">
        <v>-241</v>
      </c>
      <c r="BN586" s="231">
        <v>184</v>
      </c>
      <c r="BP586" s="8" t="s">
        <v>0</v>
      </c>
      <c r="BQ586" s="231">
        <v>40</v>
      </c>
      <c r="BR586" s="231">
        <v>91</v>
      </c>
      <c r="BS586" s="231">
        <v>46</v>
      </c>
      <c r="BT586" s="231">
        <v>36</v>
      </c>
      <c r="BU586" s="231">
        <v>43</v>
      </c>
      <c r="BV586" s="231">
        <v>15</v>
      </c>
      <c r="BW586" s="231">
        <v>32</v>
      </c>
      <c r="BX586" s="12">
        <v>334</v>
      </c>
      <c r="BY586" s="231">
        <v>303</v>
      </c>
      <c r="CA586" s="8" t="s">
        <v>0</v>
      </c>
      <c r="CB586" s="231">
        <v>33</v>
      </c>
      <c r="CC586" s="231">
        <v>24</v>
      </c>
      <c r="CD586" s="143">
        <v>22</v>
      </c>
      <c r="CE586" s="231">
        <v>17</v>
      </c>
      <c r="CF586" s="143">
        <v>20</v>
      </c>
      <c r="CG586" s="143">
        <v>32</v>
      </c>
      <c r="CH586" s="231">
        <v>21</v>
      </c>
      <c r="CI586" s="12">
        <v>293</v>
      </c>
      <c r="CJ586" s="231">
        <v>21</v>
      </c>
      <c r="CM586" t="s">
        <v>0</v>
      </c>
    </row>
    <row r="587" spans="1:94" ht="15.75" thickBot="1" x14ac:dyDescent="0.3"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M587" s="11"/>
      <c r="N587" s="10"/>
      <c r="O587" s="10"/>
      <c r="P587" s="10"/>
      <c r="Q587" s="10"/>
      <c r="R587" s="10"/>
      <c r="S587" s="10"/>
      <c r="T587" s="10"/>
      <c r="U587" s="10"/>
      <c r="V587" s="9"/>
      <c r="X587" s="11"/>
      <c r="Y587" s="10"/>
      <c r="Z587" s="10"/>
      <c r="AA587" s="10"/>
      <c r="AB587" s="10"/>
      <c r="AC587" s="10"/>
      <c r="AD587" s="10"/>
      <c r="AE587" s="10"/>
      <c r="AF587" s="10"/>
      <c r="AG587" s="9"/>
      <c r="AI587" s="11"/>
      <c r="AJ587" s="10"/>
      <c r="AK587" s="10"/>
      <c r="AL587" s="10"/>
      <c r="AM587" s="10"/>
      <c r="AN587" s="10"/>
      <c r="AO587" s="10"/>
      <c r="AP587" s="10"/>
      <c r="AQ587" s="10"/>
      <c r="AR587" s="9"/>
      <c r="AT587" s="11"/>
      <c r="AU587" s="10"/>
      <c r="AV587" s="10"/>
      <c r="AW587" s="10"/>
      <c r="AX587" s="10"/>
      <c r="AY587" s="10"/>
      <c r="AZ587" s="10"/>
      <c r="BA587" s="10"/>
      <c r="BB587" s="10"/>
      <c r="BC587" s="9"/>
      <c r="BE587" s="11"/>
      <c r="BF587" s="10"/>
      <c r="BG587" s="10"/>
      <c r="BH587" s="10"/>
      <c r="BI587" s="10"/>
      <c r="BJ587" s="10"/>
      <c r="BK587" s="10"/>
      <c r="BL587" s="10"/>
      <c r="BM587" s="10"/>
      <c r="BN587" s="9"/>
      <c r="BP587" s="11"/>
      <c r="BQ587" s="10"/>
      <c r="BR587" s="10"/>
      <c r="BS587" s="10"/>
      <c r="BT587" s="10"/>
      <c r="BU587" s="10"/>
      <c r="BV587" s="10"/>
      <c r="BW587" s="10"/>
      <c r="BX587" s="10"/>
      <c r="BY587" s="9"/>
      <c r="CA587" s="11"/>
      <c r="CB587" s="10"/>
      <c r="CC587" s="10"/>
      <c r="CD587" s="10"/>
      <c r="CE587" s="10"/>
      <c r="CF587" s="10"/>
      <c r="CG587" s="10"/>
      <c r="CH587" s="10"/>
      <c r="CI587" s="10"/>
      <c r="CJ587" s="9"/>
      <c r="CM587" t="s">
        <v>0</v>
      </c>
    </row>
    <row r="588" spans="1:94" ht="15.75" thickBot="1" x14ac:dyDescent="0.3">
      <c r="B588" s="11"/>
      <c r="C588" s="27" t="s">
        <v>8</v>
      </c>
      <c r="D588" s="19" t="s">
        <v>7</v>
      </c>
      <c r="E588" s="18" t="s">
        <v>6</v>
      </c>
      <c r="F588" s="199" t="s">
        <v>31</v>
      </c>
      <c r="G588" s="17" t="s">
        <v>5</v>
      </c>
      <c r="H588" s="16" t="s">
        <v>4</v>
      </c>
      <c r="I588" s="14" t="s">
        <v>3</v>
      </c>
      <c r="J588" s="10"/>
      <c r="K588" s="249" t="s">
        <v>148</v>
      </c>
      <c r="M588" s="11"/>
      <c r="N588" s="21" t="s">
        <v>9</v>
      </c>
      <c r="O588" s="19" t="s">
        <v>7</v>
      </c>
      <c r="P588" s="18" t="s">
        <v>6</v>
      </c>
      <c r="Q588" s="199" t="s">
        <v>31</v>
      </c>
      <c r="R588" s="17" t="s">
        <v>5</v>
      </c>
      <c r="S588" s="16" t="s">
        <v>4</v>
      </c>
      <c r="T588" s="14" t="s">
        <v>3</v>
      </c>
      <c r="U588" s="10"/>
      <c r="V588" s="249" t="s">
        <v>145</v>
      </c>
      <c r="X588" s="11"/>
      <c r="Y588" s="21" t="s">
        <v>9</v>
      </c>
      <c r="Z588" s="27" t="s">
        <v>8</v>
      </c>
      <c r="AA588" s="18" t="s">
        <v>6</v>
      </c>
      <c r="AB588" s="199" t="s">
        <v>31</v>
      </c>
      <c r="AC588" s="17" t="s">
        <v>5</v>
      </c>
      <c r="AD588" s="16" t="s">
        <v>4</v>
      </c>
      <c r="AE588" s="14" t="s">
        <v>3</v>
      </c>
      <c r="AF588" s="10"/>
      <c r="AG588" s="249" t="s">
        <v>148</v>
      </c>
      <c r="AI588" s="11"/>
      <c r="AJ588" s="21" t="s">
        <v>9</v>
      </c>
      <c r="AK588" s="27" t="s">
        <v>8</v>
      </c>
      <c r="AL588" s="19" t="s">
        <v>7</v>
      </c>
      <c r="AM588" s="199" t="s">
        <v>31</v>
      </c>
      <c r="AN588" s="17" t="s">
        <v>5</v>
      </c>
      <c r="AO588" s="16" t="s">
        <v>4</v>
      </c>
      <c r="AP588" s="14" t="s">
        <v>3</v>
      </c>
      <c r="AQ588" s="10"/>
      <c r="AR588" s="249" t="s">
        <v>142</v>
      </c>
      <c r="AT588" s="11"/>
      <c r="AU588" s="21" t="s">
        <v>9</v>
      </c>
      <c r="AV588" s="27" t="s">
        <v>8</v>
      </c>
      <c r="AW588" s="19" t="s">
        <v>7</v>
      </c>
      <c r="AX588" s="18" t="s">
        <v>6</v>
      </c>
      <c r="AY588" s="17" t="s">
        <v>5</v>
      </c>
      <c r="AZ588" s="16" t="s">
        <v>4</v>
      </c>
      <c r="BA588" s="14" t="s">
        <v>3</v>
      </c>
      <c r="BB588" s="10"/>
      <c r="BC588" s="249" t="s">
        <v>151</v>
      </c>
      <c r="BE588" s="11"/>
      <c r="BF588" s="21" t="s">
        <v>9</v>
      </c>
      <c r="BG588" s="27" t="s">
        <v>8</v>
      </c>
      <c r="BH588" s="19" t="s">
        <v>7</v>
      </c>
      <c r="BI588" s="18" t="s">
        <v>6</v>
      </c>
      <c r="BJ588" s="199" t="s">
        <v>31</v>
      </c>
      <c r="BK588" s="16" t="s">
        <v>4</v>
      </c>
      <c r="BL588" s="14" t="s">
        <v>3</v>
      </c>
      <c r="BM588" s="10"/>
      <c r="BN588" s="249" t="s">
        <v>142</v>
      </c>
      <c r="BP588" s="11"/>
      <c r="BQ588" s="21" t="s">
        <v>9</v>
      </c>
      <c r="BR588" s="27" t="s">
        <v>8</v>
      </c>
      <c r="BS588" s="19" t="s">
        <v>7</v>
      </c>
      <c r="BT588" s="18" t="s">
        <v>6</v>
      </c>
      <c r="BU588" s="199" t="s">
        <v>31</v>
      </c>
      <c r="BV588" s="17" t="s">
        <v>5</v>
      </c>
      <c r="BW588" s="14" t="s">
        <v>3</v>
      </c>
      <c r="BX588" s="10"/>
      <c r="BY588" s="249" t="s">
        <v>151</v>
      </c>
      <c r="CA588" s="11"/>
      <c r="CB588" s="21" t="s">
        <v>9</v>
      </c>
      <c r="CC588" s="27" t="s">
        <v>8</v>
      </c>
      <c r="CD588" s="19" t="s">
        <v>7</v>
      </c>
      <c r="CE588" s="18" t="s">
        <v>6</v>
      </c>
      <c r="CF588" s="17" t="s">
        <v>5</v>
      </c>
      <c r="CG588" s="16" t="s">
        <v>4</v>
      </c>
      <c r="CH588" s="199" t="s">
        <v>31</v>
      </c>
      <c r="CI588" s="10"/>
      <c r="CJ588" s="249" t="s">
        <v>145</v>
      </c>
      <c r="CM588" t="s">
        <v>0</v>
      </c>
    </row>
    <row r="589" spans="1:94" ht="15.75" thickBot="1" x14ac:dyDescent="0.3">
      <c r="B589" s="22" t="s">
        <v>361</v>
      </c>
      <c r="C589" s="146" t="s">
        <v>9</v>
      </c>
      <c r="D589" s="146" t="s">
        <v>9</v>
      </c>
      <c r="E589" s="146" t="s">
        <v>9</v>
      </c>
      <c r="F589" s="146" t="s">
        <v>9</v>
      </c>
      <c r="G589" s="146" t="s">
        <v>9</v>
      </c>
      <c r="H589" s="146" t="s">
        <v>9</v>
      </c>
      <c r="I589" s="146" t="s">
        <v>9</v>
      </c>
      <c r="J589" s="10"/>
      <c r="K589" s="234" t="s">
        <v>9</v>
      </c>
      <c r="M589" s="22" t="s">
        <v>361</v>
      </c>
      <c r="N589" s="145" t="s">
        <v>8</v>
      </c>
      <c r="O589" s="145" t="s">
        <v>8</v>
      </c>
      <c r="P589" s="145" t="s">
        <v>8</v>
      </c>
      <c r="Q589" s="145" t="s">
        <v>8</v>
      </c>
      <c r="R589" s="145" t="s">
        <v>8</v>
      </c>
      <c r="S589" s="145" t="s">
        <v>8</v>
      </c>
      <c r="T589" s="145" t="s">
        <v>8</v>
      </c>
      <c r="U589" s="10"/>
      <c r="V589" s="145" t="s">
        <v>8</v>
      </c>
      <c r="X589" s="22" t="s">
        <v>361</v>
      </c>
      <c r="Y589" s="149" t="s">
        <v>7</v>
      </c>
      <c r="Z589" s="149" t="s">
        <v>7</v>
      </c>
      <c r="AA589" s="149" t="s">
        <v>7</v>
      </c>
      <c r="AB589" s="149" t="s">
        <v>7</v>
      </c>
      <c r="AC589" s="149" t="s">
        <v>7</v>
      </c>
      <c r="AD589" s="149" t="s">
        <v>7</v>
      </c>
      <c r="AE589" s="144" t="s">
        <v>7</v>
      </c>
      <c r="AF589" s="10"/>
      <c r="AG589" s="144" t="s">
        <v>7</v>
      </c>
      <c r="AI589" s="22" t="s">
        <v>361</v>
      </c>
      <c r="AJ589" s="195" t="s">
        <v>6</v>
      </c>
      <c r="AK589" s="195" t="s">
        <v>6</v>
      </c>
      <c r="AL589" s="195" t="s">
        <v>6</v>
      </c>
      <c r="AM589" s="195" t="s">
        <v>6</v>
      </c>
      <c r="AN589" s="195" t="s">
        <v>6</v>
      </c>
      <c r="AO589" s="195" t="s">
        <v>6</v>
      </c>
      <c r="AP589" s="195" t="s">
        <v>6</v>
      </c>
      <c r="AQ589" s="10"/>
      <c r="AR589" s="195" t="s">
        <v>6</v>
      </c>
      <c r="AT589" s="22" t="s">
        <v>361</v>
      </c>
      <c r="AU589" s="197" t="s">
        <v>31</v>
      </c>
      <c r="AV589" s="197" t="s">
        <v>31</v>
      </c>
      <c r="AW589" s="197" t="s">
        <v>31</v>
      </c>
      <c r="AX589" s="197" t="s">
        <v>31</v>
      </c>
      <c r="AY589" s="197" t="s">
        <v>31</v>
      </c>
      <c r="AZ589" s="197" t="s">
        <v>31</v>
      </c>
      <c r="BA589" s="197" t="s">
        <v>31</v>
      </c>
      <c r="BB589" s="10"/>
      <c r="BC589" s="197" t="s">
        <v>31</v>
      </c>
      <c r="BE589" s="22" t="s">
        <v>361</v>
      </c>
      <c r="BF589" s="155" t="s">
        <v>134</v>
      </c>
      <c r="BG589" s="155" t="s">
        <v>134</v>
      </c>
      <c r="BH589" s="155" t="s">
        <v>134</v>
      </c>
      <c r="BI589" s="155" t="s">
        <v>134</v>
      </c>
      <c r="BJ589" s="155" t="s">
        <v>134</v>
      </c>
      <c r="BK589" s="155" t="s">
        <v>134</v>
      </c>
      <c r="BL589" s="155" t="s">
        <v>134</v>
      </c>
      <c r="BM589" s="10"/>
      <c r="BN589" s="155" t="s">
        <v>134</v>
      </c>
      <c r="BP589" s="22" t="s">
        <v>361</v>
      </c>
      <c r="BQ589" s="150" t="s">
        <v>4</v>
      </c>
      <c r="BR589" s="150" t="s">
        <v>4</v>
      </c>
      <c r="BS589" s="150" t="s">
        <v>4</v>
      </c>
      <c r="BT589" s="150" t="s">
        <v>4</v>
      </c>
      <c r="BU589" s="150" t="s">
        <v>4</v>
      </c>
      <c r="BV589" s="150" t="s">
        <v>4</v>
      </c>
      <c r="BW589" s="150" t="s">
        <v>4</v>
      </c>
      <c r="BX589" s="10"/>
      <c r="BY589" s="150" t="s">
        <v>4</v>
      </c>
      <c r="CA589" s="22" t="s">
        <v>361</v>
      </c>
      <c r="CB589" s="177" t="s">
        <v>3</v>
      </c>
      <c r="CC589" s="177" t="s">
        <v>3</v>
      </c>
      <c r="CD589" s="177" t="s">
        <v>3</v>
      </c>
      <c r="CE589" s="177" t="s">
        <v>3</v>
      </c>
      <c r="CF589" s="177" t="s">
        <v>3</v>
      </c>
      <c r="CG589" s="177" t="s">
        <v>3</v>
      </c>
      <c r="CH589" s="177" t="s">
        <v>3</v>
      </c>
      <c r="CI589" s="10"/>
      <c r="CJ589" s="177" t="s">
        <v>3</v>
      </c>
    </row>
    <row r="590" spans="1:94" ht="15.75" thickBot="1" x14ac:dyDescent="0.3">
      <c r="B590" s="11" t="s">
        <v>0</v>
      </c>
      <c r="C590" s="143">
        <v>5</v>
      </c>
      <c r="D590" s="143">
        <v>34</v>
      </c>
      <c r="E590" s="231">
        <v>0</v>
      </c>
      <c r="F590" s="231">
        <v>2</v>
      </c>
      <c r="G590" s="143">
        <v>19</v>
      </c>
      <c r="H590" s="143">
        <v>31</v>
      </c>
      <c r="I590" s="143">
        <v>21</v>
      </c>
      <c r="J590" s="12">
        <v>266</v>
      </c>
      <c r="K590" s="237">
        <v>110</v>
      </c>
      <c r="L590" t="s">
        <v>0</v>
      </c>
      <c r="M590" s="8" t="s">
        <v>0</v>
      </c>
      <c r="N590" s="231">
        <v>5</v>
      </c>
      <c r="O590" s="143">
        <v>20</v>
      </c>
      <c r="P590" s="231">
        <v>6</v>
      </c>
      <c r="Q590" s="231">
        <v>9</v>
      </c>
      <c r="R590" s="143">
        <v>36</v>
      </c>
      <c r="S590" s="143">
        <v>74</v>
      </c>
      <c r="T590" s="143">
        <v>16</v>
      </c>
      <c r="U590" s="12">
        <v>397</v>
      </c>
      <c r="V590" s="143">
        <v>126</v>
      </c>
      <c r="W590" t="s">
        <v>0</v>
      </c>
      <c r="X590" s="8" t="s">
        <v>0</v>
      </c>
      <c r="Y590" s="231">
        <v>34</v>
      </c>
      <c r="Z590" s="231">
        <v>20</v>
      </c>
      <c r="AA590" s="231">
        <v>33</v>
      </c>
      <c r="AB590" s="231">
        <v>39</v>
      </c>
      <c r="AC590" s="143">
        <v>2</v>
      </c>
      <c r="AD590" s="143">
        <v>41</v>
      </c>
      <c r="AE590" s="231">
        <v>18</v>
      </c>
      <c r="AF590" s="12">
        <v>-120</v>
      </c>
      <c r="AG590" s="231">
        <v>101</v>
      </c>
      <c r="AI590" s="8" t="s">
        <v>0</v>
      </c>
      <c r="AJ590" s="143">
        <v>0</v>
      </c>
      <c r="AK590" s="143">
        <v>6</v>
      </c>
      <c r="AL590" s="143">
        <v>33</v>
      </c>
      <c r="AM590" s="231">
        <v>2</v>
      </c>
      <c r="AN590" s="143">
        <v>18</v>
      </c>
      <c r="AO590" s="143">
        <v>29</v>
      </c>
      <c r="AP590" s="143">
        <v>12</v>
      </c>
      <c r="AQ590" s="12">
        <v>309</v>
      </c>
      <c r="AR590" s="143">
        <v>96</v>
      </c>
      <c r="AS590" t="s">
        <v>0</v>
      </c>
      <c r="AT590" s="8" t="s">
        <v>0</v>
      </c>
      <c r="AU590" s="143">
        <v>2</v>
      </c>
      <c r="AV590" s="143">
        <v>9</v>
      </c>
      <c r="AW590" s="143">
        <v>39</v>
      </c>
      <c r="AX590" s="143">
        <v>2</v>
      </c>
      <c r="AY590" s="143">
        <v>23</v>
      </c>
      <c r="AZ590" s="143">
        <v>34</v>
      </c>
      <c r="BA590" s="143">
        <v>15</v>
      </c>
      <c r="BB590" s="12">
        <v>241</v>
      </c>
      <c r="BC590" s="143">
        <v>124</v>
      </c>
      <c r="BE590" s="8" t="s">
        <v>0</v>
      </c>
      <c r="BF590" s="231">
        <v>19</v>
      </c>
      <c r="BG590" s="231">
        <v>36</v>
      </c>
      <c r="BH590" s="231">
        <v>2</v>
      </c>
      <c r="BI590" s="231">
        <v>18</v>
      </c>
      <c r="BJ590" s="231">
        <v>23</v>
      </c>
      <c r="BK590" s="143">
        <v>21</v>
      </c>
      <c r="BL590" s="231">
        <v>11</v>
      </c>
      <c r="BM590" s="12">
        <v>-429</v>
      </c>
      <c r="BN590" s="231">
        <v>88</v>
      </c>
      <c r="BP590" s="8" t="s">
        <v>0</v>
      </c>
      <c r="BQ590" s="231">
        <v>31</v>
      </c>
      <c r="BR590" s="231">
        <v>74</v>
      </c>
      <c r="BS590" s="231">
        <v>41</v>
      </c>
      <c r="BT590" s="231">
        <v>29</v>
      </c>
      <c r="BU590" s="231">
        <v>34</v>
      </c>
      <c r="BV590" s="231">
        <v>21</v>
      </c>
      <c r="BW590" s="231">
        <v>27</v>
      </c>
      <c r="BX590" s="12">
        <v>-420</v>
      </c>
      <c r="BY590" s="231">
        <v>257</v>
      </c>
      <c r="CA590" s="8" t="s">
        <v>0</v>
      </c>
      <c r="CB590" s="231">
        <v>21</v>
      </c>
      <c r="CC590" s="231">
        <v>16</v>
      </c>
      <c r="CD590" s="143">
        <v>18</v>
      </c>
      <c r="CE590" s="231">
        <v>12</v>
      </c>
      <c r="CF590" s="143">
        <v>11</v>
      </c>
      <c r="CG590" s="143">
        <v>27</v>
      </c>
      <c r="CH590" s="231">
        <v>15</v>
      </c>
      <c r="CI590" s="12">
        <v>-244</v>
      </c>
      <c r="CJ590" s="231">
        <v>8</v>
      </c>
      <c r="CM590" t="s">
        <v>0</v>
      </c>
    </row>
    <row r="591" spans="1:94" ht="15.75" thickBot="1" x14ac:dyDescent="0.3"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M591" s="11"/>
      <c r="N591" s="10"/>
      <c r="O591" s="10"/>
      <c r="P591" s="10"/>
      <c r="Q591" s="10"/>
      <c r="R591" s="10"/>
      <c r="S591" s="10"/>
      <c r="T591" s="10"/>
      <c r="U591" s="10"/>
      <c r="V591" s="9"/>
      <c r="X591" s="11"/>
      <c r="Y591" s="10"/>
      <c r="Z591" s="10"/>
      <c r="AA591" s="10"/>
      <c r="AB591" s="10"/>
      <c r="AC591" s="10"/>
      <c r="AD591" s="10"/>
      <c r="AE591" s="10"/>
      <c r="AF591" s="10"/>
      <c r="AG591" s="9"/>
      <c r="AI591" s="11"/>
      <c r="AJ591" s="10"/>
      <c r="AK591" s="10"/>
      <c r="AL591" s="10"/>
      <c r="AM591" s="10"/>
      <c r="AN591" s="10"/>
      <c r="AO591" s="10"/>
      <c r="AP591" s="10"/>
      <c r="AQ591" s="10"/>
      <c r="AR591" s="9"/>
      <c r="AT591" s="11"/>
      <c r="AU591" s="10"/>
      <c r="AV591" s="10"/>
      <c r="AW591" s="10"/>
      <c r="AX591" s="10"/>
      <c r="AY591" s="10"/>
      <c r="AZ591" s="10"/>
      <c r="BA591" s="10"/>
      <c r="BB591" s="10"/>
      <c r="BC591" s="9"/>
      <c r="BE591" s="11"/>
      <c r="BF591" s="10"/>
      <c r="BG591" s="10"/>
      <c r="BH591" s="10"/>
      <c r="BI591" s="10"/>
      <c r="BJ591" s="10"/>
      <c r="BK591" s="10"/>
      <c r="BL591" s="10"/>
      <c r="BM591" s="10"/>
      <c r="BN591" s="9"/>
      <c r="BP591" s="11"/>
      <c r="BQ591" s="10"/>
      <c r="BR591" s="10"/>
      <c r="BS591" s="10"/>
      <c r="BT591" s="10"/>
      <c r="BU591" s="10"/>
      <c r="BV591" s="10"/>
      <c r="BW591" s="10"/>
      <c r="BX591" s="10"/>
      <c r="BY591" s="9"/>
      <c r="CA591" s="11"/>
      <c r="CB591" s="10"/>
      <c r="CC591" s="10"/>
      <c r="CD591" s="10"/>
      <c r="CE591" s="10"/>
      <c r="CF591" s="10"/>
      <c r="CG591" s="10"/>
      <c r="CH591" s="10"/>
      <c r="CI591" s="10"/>
      <c r="CJ591" s="9"/>
      <c r="CM591" t="s">
        <v>0</v>
      </c>
    </row>
    <row r="592" spans="1:94" ht="15.75" thickBot="1" x14ac:dyDescent="0.3">
      <c r="B592" s="11"/>
      <c r="C592" s="27" t="s">
        <v>8</v>
      </c>
      <c r="D592" s="19" t="s">
        <v>7</v>
      </c>
      <c r="E592" s="18" t="s">
        <v>6</v>
      </c>
      <c r="F592" s="199" t="s">
        <v>31</v>
      </c>
      <c r="G592" s="17" t="s">
        <v>5</v>
      </c>
      <c r="H592" s="16" t="s">
        <v>4</v>
      </c>
      <c r="I592" s="14" t="s">
        <v>3</v>
      </c>
      <c r="J592" s="10"/>
      <c r="K592" s="249" t="s">
        <v>148</v>
      </c>
      <c r="M592" s="11"/>
      <c r="N592" s="21" t="s">
        <v>9</v>
      </c>
      <c r="O592" s="19" t="s">
        <v>7</v>
      </c>
      <c r="P592" s="18" t="s">
        <v>6</v>
      </c>
      <c r="Q592" s="199" t="s">
        <v>31</v>
      </c>
      <c r="R592" s="17" t="s">
        <v>5</v>
      </c>
      <c r="S592" s="16" t="s">
        <v>4</v>
      </c>
      <c r="T592" s="14" t="s">
        <v>3</v>
      </c>
      <c r="U592" s="10"/>
      <c r="V592" s="249" t="s">
        <v>145</v>
      </c>
      <c r="X592" s="11"/>
      <c r="Y592" s="21" t="s">
        <v>9</v>
      </c>
      <c r="Z592" s="27" t="s">
        <v>8</v>
      </c>
      <c r="AA592" s="18" t="s">
        <v>6</v>
      </c>
      <c r="AB592" s="199" t="s">
        <v>31</v>
      </c>
      <c r="AC592" s="17" t="s">
        <v>5</v>
      </c>
      <c r="AD592" s="16" t="s">
        <v>4</v>
      </c>
      <c r="AE592" s="14" t="s">
        <v>3</v>
      </c>
      <c r="AF592" s="10"/>
      <c r="AG592" s="249" t="s">
        <v>142</v>
      </c>
      <c r="AI592" s="11"/>
      <c r="AJ592" s="21" t="s">
        <v>9</v>
      </c>
      <c r="AK592" s="27" t="s">
        <v>8</v>
      </c>
      <c r="AL592" s="19" t="s">
        <v>7</v>
      </c>
      <c r="AM592" s="199" t="s">
        <v>31</v>
      </c>
      <c r="AN592" s="17" t="s">
        <v>5</v>
      </c>
      <c r="AO592" s="16" t="s">
        <v>4</v>
      </c>
      <c r="AP592" s="14" t="s">
        <v>3</v>
      </c>
      <c r="AQ592" s="10"/>
      <c r="AR592" s="249" t="s">
        <v>151</v>
      </c>
      <c r="AT592" s="11"/>
      <c r="AU592" s="21" t="s">
        <v>9</v>
      </c>
      <c r="AV592" s="27" t="s">
        <v>8</v>
      </c>
      <c r="AW592" s="19" t="s">
        <v>7</v>
      </c>
      <c r="AX592" s="18" t="s">
        <v>6</v>
      </c>
      <c r="AY592" s="17" t="s">
        <v>5</v>
      </c>
      <c r="AZ592" s="16" t="s">
        <v>4</v>
      </c>
      <c r="BA592" s="14" t="s">
        <v>3</v>
      </c>
      <c r="BB592" s="10"/>
      <c r="BC592" s="249" t="s">
        <v>142</v>
      </c>
      <c r="BE592" s="11"/>
      <c r="BF592" s="21" t="s">
        <v>9</v>
      </c>
      <c r="BG592" s="27" t="s">
        <v>8</v>
      </c>
      <c r="BH592" s="19" t="s">
        <v>7</v>
      </c>
      <c r="BI592" s="18" t="s">
        <v>6</v>
      </c>
      <c r="BJ592" s="199" t="s">
        <v>31</v>
      </c>
      <c r="BK592" s="16" t="s">
        <v>4</v>
      </c>
      <c r="BL592" s="14" t="s">
        <v>3</v>
      </c>
      <c r="BM592" s="10"/>
      <c r="BN592" s="249" t="s">
        <v>148</v>
      </c>
      <c r="BP592" s="11"/>
      <c r="BQ592" s="21" t="s">
        <v>9</v>
      </c>
      <c r="BR592" s="27" t="s">
        <v>8</v>
      </c>
      <c r="BS592" s="19" t="s">
        <v>7</v>
      </c>
      <c r="BT592" s="18" t="s">
        <v>6</v>
      </c>
      <c r="BU592" s="199" t="s">
        <v>31</v>
      </c>
      <c r="BV592" s="17" t="s">
        <v>5</v>
      </c>
      <c r="BW592" s="14" t="s">
        <v>3</v>
      </c>
      <c r="BX592" s="10"/>
      <c r="BY592" s="249" t="s">
        <v>151</v>
      </c>
      <c r="CA592" s="11"/>
      <c r="CB592" s="21" t="s">
        <v>9</v>
      </c>
      <c r="CC592" s="27" t="s">
        <v>8</v>
      </c>
      <c r="CD592" s="19" t="s">
        <v>7</v>
      </c>
      <c r="CE592" s="18" t="s">
        <v>6</v>
      </c>
      <c r="CF592" s="17" t="s">
        <v>5</v>
      </c>
      <c r="CG592" s="16" t="s">
        <v>4</v>
      </c>
      <c r="CH592" s="199" t="s">
        <v>31</v>
      </c>
      <c r="CI592" s="10"/>
      <c r="CJ592" s="249" t="s">
        <v>145</v>
      </c>
      <c r="CO592" t="s">
        <v>0</v>
      </c>
    </row>
    <row r="593" spans="1:101" ht="15.75" thickBot="1" x14ac:dyDescent="0.3">
      <c r="B593" s="22" t="s">
        <v>362</v>
      </c>
      <c r="C593" s="146" t="s">
        <v>9</v>
      </c>
      <c r="D593" s="146" t="s">
        <v>9</v>
      </c>
      <c r="E593" s="146" t="s">
        <v>9</v>
      </c>
      <c r="F593" s="146" t="s">
        <v>9</v>
      </c>
      <c r="G593" s="146" t="s">
        <v>9</v>
      </c>
      <c r="H593" s="146" t="s">
        <v>9</v>
      </c>
      <c r="I593" s="146" t="s">
        <v>9</v>
      </c>
      <c r="J593" s="10"/>
      <c r="K593" s="234" t="s">
        <v>9</v>
      </c>
      <c r="M593" s="22" t="s">
        <v>362</v>
      </c>
      <c r="N593" s="145" t="s">
        <v>8</v>
      </c>
      <c r="O593" s="145" t="s">
        <v>8</v>
      </c>
      <c r="P593" s="145" t="s">
        <v>8</v>
      </c>
      <c r="Q593" s="145" t="s">
        <v>8</v>
      </c>
      <c r="R593" s="145" t="s">
        <v>8</v>
      </c>
      <c r="S593" s="145" t="s">
        <v>8</v>
      </c>
      <c r="T593" s="145" t="s">
        <v>8</v>
      </c>
      <c r="U593" s="10"/>
      <c r="V593" s="145" t="s">
        <v>8</v>
      </c>
      <c r="X593" s="22" t="s">
        <v>362</v>
      </c>
      <c r="Y593" s="149" t="s">
        <v>7</v>
      </c>
      <c r="Z593" s="149" t="s">
        <v>7</v>
      </c>
      <c r="AA593" s="149" t="s">
        <v>7</v>
      </c>
      <c r="AB593" s="149" t="s">
        <v>7</v>
      </c>
      <c r="AC593" s="149" t="s">
        <v>7</v>
      </c>
      <c r="AD593" s="149" t="s">
        <v>7</v>
      </c>
      <c r="AE593" s="144" t="s">
        <v>7</v>
      </c>
      <c r="AF593" s="10"/>
      <c r="AG593" s="144" t="s">
        <v>7</v>
      </c>
      <c r="AI593" s="22" t="s">
        <v>362</v>
      </c>
      <c r="AJ593" s="195" t="s">
        <v>6</v>
      </c>
      <c r="AK593" s="195" t="s">
        <v>6</v>
      </c>
      <c r="AL593" s="195" t="s">
        <v>6</v>
      </c>
      <c r="AM593" s="195" t="s">
        <v>6</v>
      </c>
      <c r="AN593" s="195" t="s">
        <v>6</v>
      </c>
      <c r="AO593" s="195" t="s">
        <v>6</v>
      </c>
      <c r="AP593" s="195" t="s">
        <v>6</v>
      </c>
      <c r="AQ593" s="10"/>
      <c r="AR593" s="195" t="s">
        <v>6</v>
      </c>
      <c r="AT593" s="22" t="s">
        <v>362</v>
      </c>
      <c r="AU593" s="197" t="s">
        <v>31</v>
      </c>
      <c r="AV593" s="197" t="s">
        <v>31</v>
      </c>
      <c r="AW593" s="197" t="s">
        <v>31</v>
      </c>
      <c r="AX593" s="197" t="s">
        <v>31</v>
      </c>
      <c r="AY593" s="197" t="s">
        <v>31</v>
      </c>
      <c r="AZ593" s="197" t="s">
        <v>31</v>
      </c>
      <c r="BA593" s="197" t="s">
        <v>31</v>
      </c>
      <c r="BB593" s="10"/>
      <c r="BC593" s="197" t="s">
        <v>31</v>
      </c>
      <c r="BE593" s="22" t="s">
        <v>362</v>
      </c>
      <c r="BF593" s="155" t="s">
        <v>134</v>
      </c>
      <c r="BG593" s="155" t="s">
        <v>134</v>
      </c>
      <c r="BH593" s="155" t="s">
        <v>134</v>
      </c>
      <c r="BI593" s="155" t="s">
        <v>134</v>
      </c>
      <c r="BJ593" s="155" t="s">
        <v>134</v>
      </c>
      <c r="BK593" s="155" t="s">
        <v>134</v>
      </c>
      <c r="BL593" s="155" t="s">
        <v>134</v>
      </c>
      <c r="BM593" s="10"/>
      <c r="BN593" s="155" t="s">
        <v>134</v>
      </c>
      <c r="BP593" s="22" t="s">
        <v>362</v>
      </c>
      <c r="BQ593" s="150" t="s">
        <v>4</v>
      </c>
      <c r="BR593" s="150" t="s">
        <v>4</v>
      </c>
      <c r="BS593" s="150" t="s">
        <v>4</v>
      </c>
      <c r="BT593" s="150" t="s">
        <v>4</v>
      </c>
      <c r="BU593" s="150" t="s">
        <v>4</v>
      </c>
      <c r="BV593" s="150" t="s">
        <v>4</v>
      </c>
      <c r="BW593" s="150" t="s">
        <v>4</v>
      </c>
      <c r="BX593" s="10"/>
      <c r="BY593" s="150" t="s">
        <v>4</v>
      </c>
      <c r="CA593" s="22" t="s">
        <v>362</v>
      </c>
      <c r="CB593" s="177" t="s">
        <v>3</v>
      </c>
      <c r="CC593" s="177" t="s">
        <v>3</v>
      </c>
      <c r="CD593" s="177" t="s">
        <v>3</v>
      </c>
      <c r="CE593" s="177" t="s">
        <v>3</v>
      </c>
      <c r="CF593" s="177" t="s">
        <v>3</v>
      </c>
      <c r="CG593" s="177" t="s">
        <v>3</v>
      </c>
      <c r="CH593" s="177" t="s">
        <v>3</v>
      </c>
      <c r="CI593" s="10"/>
      <c r="CJ593" s="177" t="s">
        <v>3</v>
      </c>
      <c r="CM593" t="s">
        <v>0</v>
      </c>
      <c r="CN593" t="s">
        <v>0</v>
      </c>
      <c r="CP593" t="s">
        <v>0</v>
      </c>
    </row>
    <row r="594" spans="1:101" ht="15.75" thickBot="1" x14ac:dyDescent="0.3">
      <c r="B594" s="8" t="s">
        <v>0</v>
      </c>
      <c r="C594" s="143">
        <v>1</v>
      </c>
      <c r="D594" s="143">
        <v>23</v>
      </c>
      <c r="E594" s="231">
        <v>7</v>
      </c>
      <c r="F594" s="231">
        <v>4</v>
      </c>
      <c r="G594" s="143">
        <v>12</v>
      </c>
      <c r="H594" s="143">
        <v>25</v>
      </c>
      <c r="I594" s="143">
        <v>20</v>
      </c>
      <c r="J594" s="12">
        <v>-22</v>
      </c>
      <c r="K594" s="237">
        <v>70</v>
      </c>
      <c r="L594" t="s">
        <v>0</v>
      </c>
      <c r="M594" s="8" t="s">
        <v>0</v>
      </c>
      <c r="N594" s="231">
        <v>1</v>
      </c>
      <c r="O594" s="143">
        <v>15</v>
      </c>
      <c r="P594" s="231">
        <v>8</v>
      </c>
      <c r="Q594" s="231">
        <v>5</v>
      </c>
      <c r="R594" s="143">
        <v>26</v>
      </c>
      <c r="S594" s="143">
        <v>66</v>
      </c>
      <c r="T594" s="143">
        <v>24</v>
      </c>
      <c r="U594" s="12">
        <v>-166</v>
      </c>
      <c r="V594" s="143">
        <v>117</v>
      </c>
      <c r="W594" t="s">
        <v>0</v>
      </c>
      <c r="X594" s="8" t="s">
        <v>0</v>
      </c>
      <c r="Y594" s="231">
        <v>23</v>
      </c>
      <c r="Z594" s="231">
        <v>15</v>
      </c>
      <c r="AA594" s="231">
        <v>30</v>
      </c>
      <c r="AB594" s="231">
        <v>31</v>
      </c>
      <c r="AC594" s="231">
        <v>3</v>
      </c>
      <c r="AD594" s="143">
        <v>39</v>
      </c>
      <c r="AE594" s="231">
        <v>4</v>
      </c>
      <c r="AF594" s="12">
        <v>-62</v>
      </c>
      <c r="AG594" s="231">
        <v>67</v>
      </c>
      <c r="AI594" s="8" t="s">
        <v>0</v>
      </c>
      <c r="AJ594" s="143">
        <v>7</v>
      </c>
      <c r="AK594" s="143">
        <v>8</v>
      </c>
      <c r="AL594" s="143">
        <v>30</v>
      </c>
      <c r="AM594" s="143">
        <v>5</v>
      </c>
      <c r="AN594" s="143">
        <v>15</v>
      </c>
      <c r="AO594" s="143">
        <v>27</v>
      </c>
      <c r="AP594" s="143">
        <v>16</v>
      </c>
      <c r="AQ594" s="12">
        <v>-311</v>
      </c>
      <c r="AR594" s="143">
        <v>108</v>
      </c>
      <c r="AS594" t="s">
        <v>0</v>
      </c>
      <c r="AT594" s="8" t="s">
        <v>0</v>
      </c>
      <c r="AU594" s="143">
        <v>4</v>
      </c>
      <c r="AV594" s="143">
        <v>5</v>
      </c>
      <c r="AW594" s="143">
        <v>31</v>
      </c>
      <c r="AX594" s="231">
        <v>5</v>
      </c>
      <c r="AY594" s="143">
        <v>15</v>
      </c>
      <c r="AZ594" s="143">
        <v>29</v>
      </c>
      <c r="BA594" s="143">
        <v>15</v>
      </c>
      <c r="BB594" s="12">
        <v>-28</v>
      </c>
      <c r="BC594" s="143">
        <v>94</v>
      </c>
      <c r="BE594" s="8" t="s">
        <v>0</v>
      </c>
      <c r="BF594" s="231">
        <v>12</v>
      </c>
      <c r="BG594" s="231">
        <v>26</v>
      </c>
      <c r="BH594" s="143">
        <v>3</v>
      </c>
      <c r="BI594" s="231">
        <v>15</v>
      </c>
      <c r="BJ594" s="231">
        <v>15</v>
      </c>
      <c r="BK594" s="143">
        <v>23</v>
      </c>
      <c r="BL594" s="231">
        <v>1</v>
      </c>
      <c r="BM594" s="12">
        <v>77</v>
      </c>
      <c r="BN594" s="231">
        <v>43</v>
      </c>
      <c r="BP594" s="8" t="s">
        <v>0</v>
      </c>
      <c r="BQ594" s="231">
        <v>25</v>
      </c>
      <c r="BR594" s="231">
        <v>66</v>
      </c>
      <c r="BS594" s="231">
        <v>39</v>
      </c>
      <c r="BT594" s="231">
        <v>27</v>
      </c>
      <c r="BU594" s="231">
        <v>29</v>
      </c>
      <c r="BV594" s="231">
        <v>23</v>
      </c>
      <c r="BW594" s="231">
        <v>19</v>
      </c>
      <c r="BX594" s="12">
        <v>93</v>
      </c>
      <c r="BY594" s="231">
        <v>228</v>
      </c>
      <c r="CA594" s="8" t="s">
        <v>0</v>
      </c>
      <c r="CB594" s="231">
        <v>20</v>
      </c>
      <c r="CC594" s="231">
        <v>24</v>
      </c>
      <c r="CD594" s="143">
        <v>4</v>
      </c>
      <c r="CE594" s="231">
        <v>16</v>
      </c>
      <c r="CF594" s="143">
        <v>1</v>
      </c>
      <c r="CG594" s="143">
        <v>19</v>
      </c>
      <c r="CH594" s="231">
        <v>15</v>
      </c>
      <c r="CI594" s="12">
        <v>419</v>
      </c>
      <c r="CJ594" s="231">
        <v>51</v>
      </c>
    </row>
    <row r="595" spans="1:101" ht="15.75" thickBot="1" x14ac:dyDescent="0.3">
      <c r="A595" t="s">
        <v>0</v>
      </c>
      <c r="CO595" t="s">
        <v>0</v>
      </c>
    </row>
    <row r="596" spans="1:101" ht="15.75" thickBot="1" x14ac:dyDescent="0.3">
      <c r="C596" t="s">
        <v>0</v>
      </c>
      <c r="D596" t="s">
        <v>0</v>
      </c>
      <c r="E596" t="s">
        <v>0</v>
      </c>
      <c r="F596" t="s">
        <v>0</v>
      </c>
      <c r="G596" s="21" t="s">
        <v>9</v>
      </c>
      <c r="J596" t="s">
        <v>0</v>
      </c>
      <c r="O596" t="s">
        <v>0</v>
      </c>
      <c r="P596" t="s">
        <v>0</v>
      </c>
      <c r="R596" s="27" t="s">
        <v>8</v>
      </c>
      <c r="U596" t="s">
        <v>0</v>
      </c>
      <c r="W596" t="s">
        <v>0</v>
      </c>
      <c r="Z596" t="s">
        <v>0</v>
      </c>
      <c r="AB596" t="s">
        <v>0</v>
      </c>
      <c r="AC596" s="19" t="s">
        <v>7</v>
      </c>
      <c r="AF596" t="s">
        <v>0</v>
      </c>
      <c r="AL596" t="s">
        <v>0</v>
      </c>
      <c r="AN596" s="18" t="s">
        <v>6</v>
      </c>
      <c r="AQ596" t="s">
        <v>0</v>
      </c>
      <c r="AS596" t="s">
        <v>0</v>
      </c>
      <c r="AX596" t="s">
        <v>0</v>
      </c>
      <c r="AY596" s="199" t="s">
        <v>31</v>
      </c>
      <c r="BB596" t="s">
        <v>0</v>
      </c>
      <c r="BI596" t="s">
        <v>0</v>
      </c>
      <c r="BJ596" s="17" t="s">
        <v>5</v>
      </c>
      <c r="BM596" t="s">
        <v>0</v>
      </c>
      <c r="BP596" t="s">
        <v>0</v>
      </c>
      <c r="BR596" t="s">
        <v>0</v>
      </c>
      <c r="BU596" s="16" t="s">
        <v>4</v>
      </c>
      <c r="BV596" t="s">
        <v>0</v>
      </c>
      <c r="BX596" t="s">
        <v>0</v>
      </c>
      <c r="CA596" t="s">
        <v>0</v>
      </c>
      <c r="CF596" s="14" t="s">
        <v>3</v>
      </c>
      <c r="CG596" t="s">
        <v>0</v>
      </c>
      <c r="CH596" t="s">
        <v>0</v>
      </c>
      <c r="CI596" t="s">
        <v>0</v>
      </c>
      <c r="CM596" t="s">
        <v>0</v>
      </c>
      <c r="CN596" t="s">
        <v>0</v>
      </c>
      <c r="CP596" t="s">
        <v>0</v>
      </c>
    </row>
    <row r="597" spans="1:101" ht="16.5" thickBot="1" x14ac:dyDescent="0.3">
      <c r="B597" s="134" t="s">
        <v>363</v>
      </c>
      <c r="C597" s="28" t="s">
        <v>0</v>
      </c>
      <c r="D597" s="28" t="s">
        <v>0</v>
      </c>
      <c r="E597" s="28" t="s">
        <v>0</v>
      </c>
      <c r="F597" s="28" t="s">
        <v>0</v>
      </c>
      <c r="G597" s="28"/>
      <c r="H597" s="28"/>
      <c r="I597" s="28" t="s">
        <v>0</v>
      </c>
      <c r="J597" s="28"/>
      <c r="K597" s="22" t="s">
        <v>15</v>
      </c>
      <c r="M597" s="134" t="s">
        <v>363</v>
      </c>
      <c r="N597" s="28" t="s">
        <v>0</v>
      </c>
      <c r="O597" s="28" t="s">
        <v>0</v>
      </c>
      <c r="P597" s="28" t="s">
        <v>0</v>
      </c>
      <c r="Q597" s="28" t="s">
        <v>0</v>
      </c>
      <c r="R597" s="28"/>
      <c r="S597" s="28"/>
      <c r="T597" s="28" t="s">
        <v>0</v>
      </c>
      <c r="U597" s="28"/>
      <c r="V597" s="22" t="s">
        <v>15</v>
      </c>
      <c r="X597" s="134" t="s">
        <v>363</v>
      </c>
      <c r="Y597" s="28" t="s">
        <v>0</v>
      </c>
      <c r="Z597" s="28" t="s">
        <v>0</v>
      </c>
      <c r="AA597" s="28" t="s">
        <v>0</v>
      </c>
      <c r="AB597" s="28" t="s">
        <v>0</v>
      </c>
      <c r="AC597" s="28"/>
      <c r="AD597" s="28"/>
      <c r="AE597" s="28" t="s">
        <v>0</v>
      </c>
      <c r="AF597" s="28"/>
      <c r="AG597" s="22" t="s">
        <v>15</v>
      </c>
      <c r="AH597" t="s">
        <v>0</v>
      </c>
      <c r="AI597" s="134" t="s">
        <v>363</v>
      </c>
      <c r="AJ597" s="28" t="s">
        <v>0</v>
      </c>
      <c r="AK597" s="28" t="s">
        <v>0</v>
      </c>
      <c r="AL597" s="28" t="s">
        <v>0</v>
      </c>
      <c r="AM597" s="28" t="s">
        <v>0</v>
      </c>
      <c r="AN597" s="28"/>
      <c r="AO597" s="28"/>
      <c r="AP597" s="28" t="s">
        <v>0</v>
      </c>
      <c r="AQ597" s="28"/>
      <c r="AR597" s="22" t="s">
        <v>15</v>
      </c>
      <c r="AT597" s="134" t="s">
        <v>363</v>
      </c>
      <c r="AU597" s="28" t="s">
        <v>0</v>
      </c>
      <c r="AV597" s="28" t="s">
        <v>0</v>
      </c>
      <c r="AW597" s="28" t="s">
        <v>0</v>
      </c>
      <c r="AX597" s="28" t="s">
        <v>0</v>
      </c>
      <c r="AY597" s="28"/>
      <c r="AZ597" s="28"/>
      <c r="BA597" s="28" t="s">
        <v>0</v>
      </c>
      <c r="BB597" s="28"/>
      <c r="BC597" s="22" t="s">
        <v>15</v>
      </c>
      <c r="BE597" s="134" t="s">
        <v>363</v>
      </c>
      <c r="BF597" s="28" t="s">
        <v>0</v>
      </c>
      <c r="BG597" s="28" t="s">
        <v>0</v>
      </c>
      <c r="BH597" s="28" t="s">
        <v>0</v>
      </c>
      <c r="BI597" s="28" t="s">
        <v>0</v>
      </c>
      <c r="BJ597" s="28"/>
      <c r="BK597" s="28"/>
      <c r="BL597" s="28" t="s">
        <v>0</v>
      </c>
      <c r="BM597" s="28"/>
      <c r="BN597" s="22" t="s">
        <v>15</v>
      </c>
      <c r="BO597" t="s">
        <v>0</v>
      </c>
      <c r="BP597" s="134" t="s">
        <v>363</v>
      </c>
      <c r="BQ597" s="28" t="s">
        <v>0</v>
      </c>
      <c r="BR597" s="28" t="s">
        <v>0</v>
      </c>
      <c r="BS597" s="28" t="s">
        <v>0</v>
      </c>
      <c r="BT597" s="28" t="s">
        <v>0</v>
      </c>
      <c r="BU597" s="28"/>
      <c r="BV597" s="28"/>
      <c r="BW597" s="28" t="s">
        <v>0</v>
      </c>
      <c r="BX597" s="28"/>
      <c r="BY597" s="22" t="s">
        <v>15</v>
      </c>
      <c r="CA597" s="134" t="s">
        <v>363</v>
      </c>
      <c r="CB597" s="28" t="s">
        <v>0</v>
      </c>
      <c r="CC597" s="28" t="s">
        <v>0</v>
      </c>
      <c r="CD597" s="28" t="s">
        <v>0</v>
      </c>
      <c r="CE597" s="28" t="s">
        <v>0</v>
      </c>
      <c r="CF597" s="28"/>
      <c r="CG597" s="28" t="s">
        <v>0</v>
      </c>
      <c r="CH597" s="28" t="s">
        <v>0</v>
      </c>
      <c r="CI597" s="28"/>
      <c r="CJ597" s="22" t="s">
        <v>15</v>
      </c>
      <c r="CW597" t="s">
        <v>0</v>
      </c>
    </row>
    <row r="598" spans="1:101" ht="15.75" thickBot="1" x14ac:dyDescent="0.3">
      <c r="B598" s="11"/>
      <c r="C598" s="27" t="s">
        <v>8</v>
      </c>
      <c r="D598" s="19" t="s">
        <v>7</v>
      </c>
      <c r="E598" s="18" t="s">
        <v>6</v>
      </c>
      <c r="F598" s="199" t="s">
        <v>31</v>
      </c>
      <c r="G598" s="17" t="s">
        <v>5</v>
      </c>
      <c r="H598" s="16" t="s">
        <v>4</v>
      </c>
      <c r="I598" s="14" t="s">
        <v>3</v>
      </c>
      <c r="J598" s="10"/>
      <c r="K598" s="249" t="s">
        <v>145</v>
      </c>
      <c r="M598" s="11"/>
      <c r="N598" s="21" t="s">
        <v>9</v>
      </c>
      <c r="O598" s="19" t="s">
        <v>7</v>
      </c>
      <c r="P598" s="18" t="s">
        <v>6</v>
      </c>
      <c r="Q598" s="199" t="s">
        <v>31</v>
      </c>
      <c r="R598" s="17" t="s">
        <v>5</v>
      </c>
      <c r="S598" s="16" t="s">
        <v>4</v>
      </c>
      <c r="T598" s="14" t="s">
        <v>3</v>
      </c>
      <c r="U598" s="10"/>
      <c r="V598" s="249" t="s">
        <v>148</v>
      </c>
      <c r="X598" s="11"/>
      <c r="Y598" s="21" t="s">
        <v>9</v>
      </c>
      <c r="Z598" s="27" t="s">
        <v>8</v>
      </c>
      <c r="AA598" s="18" t="s">
        <v>6</v>
      </c>
      <c r="AB598" s="199" t="s">
        <v>31</v>
      </c>
      <c r="AC598" s="17" t="s">
        <v>5</v>
      </c>
      <c r="AD598" s="16" t="s">
        <v>4</v>
      </c>
      <c r="AE598" s="14" t="s">
        <v>3</v>
      </c>
      <c r="AF598" s="10"/>
      <c r="AG598" s="249" t="s">
        <v>144</v>
      </c>
      <c r="AI598" s="11"/>
      <c r="AJ598" s="21" t="s">
        <v>9</v>
      </c>
      <c r="AK598" s="27" t="s">
        <v>8</v>
      </c>
      <c r="AL598" s="19" t="s">
        <v>7</v>
      </c>
      <c r="AM598" s="199" t="s">
        <v>31</v>
      </c>
      <c r="AN598" s="17" t="s">
        <v>5</v>
      </c>
      <c r="AO598" s="16" t="s">
        <v>4</v>
      </c>
      <c r="AP598" s="14" t="s">
        <v>3</v>
      </c>
      <c r="AQ598" s="10"/>
      <c r="AR598" s="249" t="s">
        <v>151</v>
      </c>
      <c r="AT598" s="11"/>
      <c r="AU598" s="21" t="s">
        <v>9</v>
      </c>
      <c r="AV598" s="27" t="s">
        <v>8</v>
      </c>
      <c r="AW598" s="19" t="s">
        <v>7</v>
      </c>
      <c r="AX598" s="18" t="s">
        <v>6</v>
      </c>
      <c r="AY598" s="17" t="s">
        <v>5</v>
      </c>
      <c r="AZ598" s="16" t="s">
        <v>4</v>
      </c>
      <c r="BA598" s="14" t="s">
        <v>3</v>
      </c>
      <c r="BB598" s="10"/>
      <c r="BC598" s="249" t="s">
        <v>142</v>
      </c>
      <c r="BE598" s="11"/>
      <c r="BF598" s="21" t="s">
        <v>9</v>
      </c>
      <c r="BG598" s="27" t="s">
        <v>8</v>
      </c>
      <c r="BH598" s="19" t="s">
        <v>7</v>
      </c>
      <c r="BI598" s="18" t="s">
        <v>6</v>
      </c>
      <c r="BJ598" s="199" t="s">
        <v>31</v>
      </c>
      <c r="BK598" s="16" t="s">
        <v>4</v>
      </c>
      <c r="BL598" s="14" t="s">
        <v>3</v>
      </c>
      <c r="BM598" s="10"/>
      <c r="BN598" s="249" t="s">
        <v>148</v>
      </c>
      <c r="BP598" s="11"/>
      <c r="BQ598" s="21" t="s">
        <v>9</v>
      </c>
      <c r="BR598" s="27" t="s">
        <v>8</v>
      </c>
      <c r="BS598" s="19" t="s">
        <v>7</v>
      </c>
      <c r="BT598" s="18" t="s">
        <v>6</v>
      </c>
      <c r="BU598" s="199" t="s">
        <v>31</v>
      </c>
      <c r="BV598" s="17" t="s">
        <v>5</v>
      </c>
      <c r="BW598" s="14" t="s">
        <v>3</v>
      </c>
      <c r="BX598" s="10"/>
      <c r="BY598" s="249" t="s">
        <v>151</v>
      </c>
      <c r="CA598" s="11"/>
      <c r="CB598" s="21" t="s">
        <v>9</v>
      </c>
      <c r="CC598" s="27" t="s">
        <v>8</v>
      </c>
      <c r="CD598" s="19" t="s">
        <v>7</v>
      </c>
      <c r="CE598" s="18" t="s">
        <v>6</v>
      </c>
      <c r="CF598" s="17" t="s">
        <v>5</v>
      </c>
      <c r="CG598" s="16" t="s">
        <v>4</v>
      </c>
      <c r="CH598" s="199" t="s">
        <v>31</v>
      </c>
      <c r="CI598" s="10"/>
      <c r="CJ598" s="249" t="s">
        <v>142</v>
      </c>
    </row>
    <row r="599" spans="1:101" ht="15.75" thickBot="1" x14ac:dyDescent="0.3">
      <c r="B599" s="22" t="s">
        <v>364</v>
      </c>
      <c r="C599" s="146" t="s">
        <v>9</v>
      </c>
      <c r="D599" s="146" t="s">
        <v>9</v>
      </c>
      <c r="E599" s="146" t="s">
        <v>9</v>
      </c>
      <c r="F599" s="146" t="s">
        <v>9</v>
      </c>
      <c r="G599" s="146" t="s">
        <v>9</v>
      </c>
      <c r="H599" s="146" t="s">
        <v>9</v>
      </c>
      <c r="I599" s="146" t="s">
        <v>9</v>
      </c>
      <c r="J599" s="10"/>
      <c r="K599" s="234" t="s">
        <v>9</v>
      </c>
      <c r="M599" s="22" t="s">
        <v>364</v>
      </c>
      <c r="N599" s="145" t="s">
        <v>8</v>
      </c>
      <c r="O599" s="145" t="s">
        <v>8</v>
      </c>
      <c r="P599" s="145" t="s">
        <v>8</v>
      </c>
      <c r="Q599" s="145" t="s">
        <v>8</v>
      </c>
      <c r="R599" s="145" t="s">
        <v>8</v>
      </c>
      <c r="S599" s="145" t="s">
        <v>8</v>
      </c>
      <c r="T599" s="145" t="s">
        <v>8</v>
      </c>
      <c r="U599" s="10"/>
      <c r="V599" s="145" t="s">
        <v>8</v>
      </c>
      <c r="X599" s="22" t="s">
        <v>364</v>
      </c>
      <c r="Y599" s="149" t="s">
        <v>7</v>
      </c>
      <c r="Z599" s="149" t="s">
        <v>7</v>
      </c>
      <c r="AA599" s="149" t="s">
        <v>7</v>
      </c>
      <c r="AB599" s="149" t="s">
        <v>7</v>
      </c>
      <c r="AC599" s="149" t="s">
        <v>7</v>
      </c>
      <c r="AD599" s="149" t="s">
        <v>7</v>
      </c>
      <c r="AE599" s="144" t="s">
        <v>7</v>
      </c>
      <c r="AF599" s="10"/>
      <c r="AG599" s="144" t="s">
        <v>7</v>
      </c>
      <c r="AI599" s="22" t="s">
        <v>364</v>
      </c>
      <c r="AJ599" s="195" t="s">
        <v>6</v>
      </c>
      <c r="AK599" s="195" t="s">
        <v>6</v>
      </c>
      <c r="AL599" s="195" t="s">
        <v>6</v>
      </c>
      <c r="AM599" s="195" t="s">
        <v>6</v>
      </c>
      <c r="AN599" s="195" t="s">
        <v>6</v>
      </c>
      <c r="AO599" s="195" t="s">
        <v>6</v>
      </c>
      <c r="AP599" s="195" t="s">
        <v>6</v>
      </c>
      <c r="AQ599" s="10"/>
      <c r="AR599" s="195" t="s">
        <v>6</v>
      </c>
      <c r="AT599" s="22" t="s">
        <v>364</v>
      </c>
      <c r="AU599" s="197" t="s">
        <v>31</v>
      </c>
      <c r="AV599" s="197" t="s">
        <v>31</v>
      </c>
      <c r="AW599" s="197" t="s">
        <v>31</v>
      </c>
      <c r="AX599" s="197" t="s">
        <v>31</v>
      </c>
      <c r="AY599" s="197" t="s">
        <v>31</v>
      </c>
      <c r="AZ599" s="197" t="s">
        <v>31</v>
      </c>
      <c r="BA599" s="197" t="s">
        <v>31</v>
      </c>
      <c r="BB599" s="10"/>
      <c r="BC599" s="197" t="s">
        <v>31</v>
      </c>
      <c r="BE599" s="22" t="s">
        <v>364</v>
      </c>
      <c r="BF599" s="155" t="s">
        <v>134</v>
      </c>
      <c r="BG599" s="155" t="s">
        <v>134</v>
      </c>
      <c r="BH599" s="155" t="s">
        <v>134</v>
      </c>
      <c r="BI599" s="155" t="s">
        <v>134</v>
      </c>
      <c r="BJ599" s="155" t="s">
        <v>134</v>
      </c>
      <c r="BK599" s="155" t="s">
        <v>134</v>
      </c>
      <c r="BL599" s="155" t="s">
        <v>134</v>
      </c>
      <c r="BM599" s="10"/>
      <c r="BN599" s="155" t="s">
        <v>134</v>
      </c>
      <c r="BP599" s="22" t="s">
        <v>364</v>
      </c>
      <c r="BQ599" s="150" t="s">
        <v>4</v>
      </c>
      <c r="BR599" s="150" t="s">
        <v>4</v>
      </c>
      <c r="BS599" s="150" t="s">
        <v>4</v>
      </c>
      <c r="BT599" s="150" t="s">
        <v>4</v>
      </c>
      <c r="BU599" s="150" t="s">
        <v>4</v>
      </c>
      <c r="BV599" s="150" t="s">
        <v>4</v>
      </c>
      <c r="BW599" s="150" t="s">
        <v>4</v>
      </c>
      <c r="BX599" s="10"/>
      <c r="BY599" s="150" t="s">
        <v>4</v>
      </c>
      <c r="CA599" s="22" t="s">
        <v>364</v>
      </c>
      <c r="CB599" s="177" t="s">
        <v>3</v>
      </c>
      <c r="CC599" s="177" t="s">
        <v>3</v>
      </c>
      <c r="CD599" s="177" t="s">
        <v>3</v>
      </c>
      <c r="CE599" s="177" t="s">
        <v>3</v>
      </c>
      <c r="CF599" s="177" t="s">
        <v>3</v>
      </c>
      <c r="CG599" s="177" t="s">
        <v>3</v>
      </c>
      <c r="CH599" s="177" t="s">
        <v>3</v>
      </c>
      <c r="CI599" s="10"/>
      <c r="CJ599" s="177" t="s">
        <v>3</v>
      </c>
      <c r="CM599" t="s">
        <v>0</v>
      </c>
    </row>
    <row r="600" spans="1:101" ht="15.75" thickBot="1" x14ac:dyDescent="0.3">
      <c r="B600" s="11" t="s">
        <v>0</v>
      </c>
      <c r="C600" s="231">
        <v>5</v>
      </c>
      <c r="D600" s="143">
        <v>1</v>
      </c>
      <c r="E600" s="231">
        <v>13</v>
      </c>
      <c r="F600" s="231">
        <v>5</v>
      </c>
      <c r="G600" s="143">
        <v>6</v>
      </c>
      <c r="H600" s="143">
        <v>16</v>
      </c>
      <c r="I600" s="143">
        <v>14</v>
      </c>
      <c r="J600" s="12">
        <v>236</v>
      </c>
      <c r="K600" s="237">
        <v>14</v>
      </c>
      <c r="L600" t="s">
        <v>0</v>
      </c>
      <c r="M600" s="8" t="s">
        <v>0</v>
      </c>
      <c r="N600" s="143">
        <v>5</v>
      </c>
      <c r="O600" s="143">
        <v>4</v>
      </c>
      <c r="P600" s="231">
        <v>11</v>
      </c>
      <c r="Q600" s="231">
        <v>1</v>
      </c>
      <c r="R600" s="143">
        <v>22</v>
      </c>
      <c r="S600" s="143">
        <v>52</v>
      </c>
      <c r="T600" s="143">
        <v>25</v>
      </c>
      <c r="U600" s="12">
        <v>28</v>
      </c>
      <c r="V600" s="143">
        <v>96</v>
      </c>
      <c r="W600" t="s">
        <v>0</v>
      </c>
      <c r="X600" s="8" t="s">
        <v>0</v>
      </c>
      <c r="Y600" s="231">
        <v>1</v>
      </c>
      <c r="Z600" s="231">
        <v>4</v>
      </c>
      <c r="AA600" s="231">
        <v>18</v>
      </c>
      <c r="AB600" s="231">
        <v>8</v>
      </c>
      <c r="AC600" s="143">
        <v>13</v>
      </c>
      <c r="AD600" s="143">
        <v>46</v>
      </c>
      <c r="AE600" s="143">
        <v>17</v>
      </c>
      <c r="AF600" s="12">
        <v>-719</v>
      </c>
      <c r="AG600" s="143">
        <v>45</v>
      </c>
      <c r="AI600" s="8" t="s">
        <v>0</v>
      </c>
      <c r="AJ600" s="143">
        <v>13</v>
      </c>
      <c r="AK600" s="143">
        <v>11</v>
      </c>
      <c r="AL600" s="143">
        <v>18</v>
      </c>
      <c r="AM600" s="143">
        <v>12</v>
      </c>
      <c r="AN600" s="143">
        <v>15</v>
      </c>
      <c r="AO600" s="143">
        <v>23</v>
      </c>
      <c r="AP600" s="143">
        <v>17</v>
      </c>
      <c r="AQ600" s="12">
        <v>17</v>
      </c>
      <c r="AR600" s="143">
        <v>109</v>
      </c>
      <c r="AS600" t="s">
        <v>0</v>
      </c>
      <c r="AT600" s="8" t="s">
        <v>0</v>
      </c>
      <c r="AU600" s="143">
        <v>5</v>
      </c>
      <c r="AV600" s="143">
        <v>1</v>
      </c>
      <c r="AW600" s="143">
        <v>8</v>
      </c>
      <c r="AX600" s="231">
        <v>12</v>
      </c>
      <c r="AY600" s="143">
        <v>10</v>
      </c>
      <c r="AZ600" s="143">
        <v>21</v>
      </c>
      <c r="BA600" s="143">
        <v>13</v>
      </c>
      <c r="BB600" s="12">
        <v>234</v>
      </c>
      <c r="BC600" s="143">
        <v>46</v>
      </c>
      <c r="BE600" s="8" t="s">
        <v>0</v>
      </c>
      <c r="BF600" s="231">
        <v>6</v>
      </c>
      <c r="BG600" s="231">
        <v>22</v>
      </c>
      <c r="BH600" s="231">
        <v>13</v>
      </c>
      <c r="BI600" s="231">
        <v>15</v>
      </c>
      <c r="BJ600" s="231">
        <v>10</v>
      </c>
      <c r="BK600" s="143">
        <v>17</v>
      </c>
      <c r="BL600" s="143">
        <v>2</v>
      </c>
      <c r="BM600" s="12">
        <v>237</v>
      </c>
      <c r="BN600" s="231">
        <v>47</v>
      </c>
      <c r="BP600" s="8" t="s">
        <v>0</v>
      </c>
      <c r="BQ600" s="231">
        <v>16</v>
      </c>
      <c r="BR600" s="231">
        <v>52</v>
      </c>
      <c r="BS600" s="231">
        <v>46</v>
      </c>
      <c r="BT600" s="231">
        <v>23</v>
      </c>
      <c r="BU600" s="231">
        <v>21</v>
      </c>
      <c r="BV600" s="231">
        <v>17</v>
      </c>
      <c r="BW600" s="231">
        <v>12</v>
      </c>
      <c r="BX600" s="12">
        <v>-61</v>
      </c>
      <c r="BY600" s="231">
        <v>187</v>
      </c>
      <c r="CA600" s="8" t="s">
        <v>0</v>
      </c>
      <c r="CB600" s="231">
        <v>14</v>
      </c>
      <c r="CC600" s="231">
        <v>25</v>
      </c>
      <c r="CD600" s="231">
        <v>17</v>
      </c>
      <c r="CE600" s="231">
        <v>17</v>
      </c>
      <c r="CF600" s="231">
        <v>2</v>
      </c>
      <c r="CG600" s="143">
        <v>12</v>
      </c>
      <c r="CH600" s="231">
        <v>13</v>
      </c>
      <c r="CI600" s="12">
        <v>28</v>
      </c>
      <c r="CJ600" s="231">
        <v>76</v>
      </c>
    </row>
    <row r="601" spans="1:101" ht="15.75" thickBot="1" x14ac:dyDescent="0.3">
      <c r="B601" s="11"/>
      <c r="C601" s="10"/>
      <c r="D601" s="10"/>
      <c r="E601" s="10"/>
      <c r="F601" s="10"/>
      <c r="G601" s="10"/>
      <c r="H601" s="10"/>
      <c r="I601" s="10"/>
      <c r="J601" s="10" t="s">
        <v>0</v>
      </c>
      <c r="K601" s="9"/>
      <c r="M601" s="11"/>
      <c r="N601" s="10"/>
      <c r="O601" s="10"/>
      <c r="P601" s="10"/>
      <c r="Q601" s="10" t="s">
        <v>0</v>
      </c>
      <c r="R601" s="10"/>
      <c r="S601" s="10"/>
      <c r="T601" s="10"/>
      <c r="U601" s="10" t="s">
        <v>0</v>
      </c>
      <c r="V601" s="9"/>
      <c r="X601" s="11"/>
      <c r="Y601" s="10"/>
      <c r="Z601" s="10"/>
      <c r="AA601" s="10"/>
      <c r="AB601" s="10"/>
      <c r="AC601" s="10"/>
      <c r="AD601" s="10"/>
      <c r="AE601" s="10"/>
      <c r="AF601" s="10" t="s">
        <v>0</v>
      </c>
      <c r="AG601" s="9"/>
      <c r="AI601" s="11"/>
      <c r="AJ601" s="10"/>
      <c r="AK601" s="10"/>
      <c r="AL601" s="10"/>
      <c r="AM601" s="10"/>
      <c r="AN601" s="10"/>
      <c r="AO601" s="10"/>
      <c r="AP601" s="10"/>
      <c r="AQ601" s="10" t="s">
        <v>0</v>
      </c>
      <c r="AR601" s="9"/>
      <c r="AT601" s="11"/>
      <c r="AU601" s="10"/>
      <c r="AV601" s="10"/>
      <c r="AW601" s="10"/>
      <c r="AX601" s="10"/>
      <c r="AY601" s="10"/>
      <c r="AZ601" s="10"/>
      <c r="BA601" s="10"/>
      <c r="BB601" s="10" t="s">
        <v>0</v>
      </c>
      <c r="BC601" s="9"/>
      <c r="BE601" s="11"/>
      <c r="BF601" s="10"/>
      <c r="BG601" s="10"/>
      <c r="BH601" s="10"/>
      <c r="BI601" s="10"/>
      <c r="BJ601" s="10"/>
      <c r="BK601" s="10"/>
      <c r="BL601" s="10"/>
      <c r="BM601" s="10" t="s">
        <v>0</v>
      </c>
      <c r="BN601" s="9"/>
      <c r="BP601" s="11"/>
      <c r="BQ601" s="10"/>
      <c r="BR601" s="10"/>
      <c r="BS601" s="10"/>
      <c r="BT601" s="10"/>
      <c r="BU601" s="10"/>
      <c r="BV601" s="10"/>
      <c r="BW601" s="10"/>
      <c r="BX601" s="10" t="s">
        <v>0</v>
      </c>
      <c r="BY601" s="9"/>
      <c r="CA601" s="11"/>
      <c r="CB601" s="10" t="s">
        <v>0</v>
      </c>
      <c r="CC601" s="10"/>
      <c r="CD601" s="10"/>
      <c r="CE601" s="10"/>
      <c r="CF601" s="10"/>
      <c r="CG601" s="10"/>
      <c r="CH601" s="10"/>
      <c r="CI601" s="10" t="s">
        <v>0</v>
      </c>
      <c r="CJ601" s="9"/>
    </row>
    <row r="602" spans="1:101" ht="15.75" thickBot="1" x14ac:dyDescent="0.3">
      <c r="B602" s="11"/>
      <c r="C602" s="27" t="s">
        <v>8</v>
      </c>
      <c r="D602" s="19" t="s">
        <v>7</v>
      </c>
      <c r="E602" s="18" t="s">
        <v>6</v>
      </c>
      <c r="F602" s="199" t="s">
        <v>31</v>
      </c>
      <c r="G602" s="17" t="s">
        <v>5</v>
      </c>
      <c r="H602" s="16" t="s">
        <v>4</v>
      </c>
      <c r="I602" s="14" t="s">
        <v>3</v>
      </c>
      <c r="J602" s="10"/>
      <c r="K602" s="249" t="s">
        <v>142</v>
      </c>
      <c r="M602" s="11"/>
      <c r="N602" s="21" t="s">
        <v>9</v>
      </c>
      <c r="O602" s="19" t="s">
        <v>7</v>
      </c>
      <c r="P602" s="18" t="s">
        <v>6</v>
      </c>
      <c r="Q602" s="199" t="s">
        <v>31</v>
      </c>
      <c r="R602" s="17" t="s">
        <v>5</v>
      </c>
      <c r="S602" s="16" t="s">
        <v>4</v>
      </c>
      <c r="T602" s="14" t="s">
        <v>3</v>
      </c>
      <c r="U602" s="10"/>
      <c r="V602" s="249" t="s">
        <v>148</v>
      </c>
      <c r="X602" s="11"/>
      <c r="Y602" s="21" t="s">
        <v>9</v>
      </c>
      <c r="Z602" s="27" t="s">
        <v>8</v>
      </c>
      <c r="AA602" s="18" t="s">
        <v>6</v>
      </c>
      <c r="AB602" s="199" t="s">
        <v>31</v>
      </c>
      <c r="AC602" s="17" t="s">
        <v>5</v>
      </c>
      <c r="AD602" s="16" t="s">
        <v>4</v>
      </c>
      <c r="AE602" s="14" t="s">
        <v>3</v>
      </c>
      <c r="AF602" s="10"/>
      <c r="AG602" s="249" t="s">
        <v>151</v>
      </c>
      <c r="AI602" s="11"/>
      <c r="AJ602" s="21" t="s">
        <v>9</v>
      </c>
      <c r="AK602" s="27" t="s">
        <v>8</v>
      </c>
      <c r="AL602" s="19" t="s">
        <v>7</v>
      </c>
      <c r="AM602" s="199" t="s">
        <v>31</v>
      </c>
      <c r="AN602" s="17" t="s">
        <v>5</v>
      </c>
      <c r="AO602" s="16" t="s">
        <v>4</v>
      </c>
      <c r="AP602" s="14" t="s">
        <v>3</v>
      </c>
      <c r="AQ602" s="10"/>
      <c r="AR602" s="249" t="s">
        <v>149</v>
      </c>
      <c r="AT602" s="11"/>
      <c r="AU602" s="21" t="s">
        <v>9</v>
      </c>
      <c r="AV602" s="27" t="s">
        <v>8</v>
      </c>
      <c r="AW602" s="19" t="s">
        <v>7</v>
      </c>
      <c r="AX602" s="18" t="s">
        <v>6</v>
      </c>
      <c r="AY602" s="17" t="s">
        <v>5</v>
      </c>
      <c r="AZ602" s="16" t="s">
        <v>4</v>
      </c>
      <c r="BA602" s="14" t="s">
        <v>3</v>
      </c>
      <c r="BB602" s="10"/>
      <c r="BC602" s="249" t="s">
        <v>148</v>
      </c>
      <c r="BE602" s="11"/>
      <c r="BF602" s="21" t="s">
        <v>9</v>
      </c>
      <c r="BG602" s="27" t="s">
        <v>8</v>
      </c>
      <c r="BH602" s="19" t="s">
        <v>7</v>
      </c>
      <c r="BI602" s="18" t="s">
        <v>6</v>
      </c>
      <c r="BJ602" s="199" t="s">
        <v>31</v>
      </c>
      <c r="BK602" s="16" t="s">
        <v>4</v>
      </c>
      <c r="BL602" s="14" t="s">
        <v>3</v>
      </c>
      <c r="BM602" s="10"/>
      <c r="BN602" s="249" t="s">
        <v>144</v>
      </c>
      <c r="BP602" s="11"/>
      <c r="BQ602" s="21" t="s">
        <v>9</v>
      </c>
      <c r="BR602" s="27" t="s">
        <v>8</v>
      </c>
      <c r="BS602" s="19" t="s">
        <v>7</v>
      </c>
      <c r="BT602" s="18" t="s">
        <v>6</v>
      </c>
      <c r="BU602" s="199" t="s">
        <v>31</v>
      </c>
      <c r="BV602" s="17" t="s">
        <v>5</v>
      </c>
      <c r="BW602" s="14" t="s">
        <v>3</v>
      </c>
      <c r="BX602" s="10"/>
      <c r="BY602" s="249" t="s">
        <v>151</v>
      </c>
      <c r="CA602" s="11"/>
      <c r="CB602" s="21" t="s">
        <v>9</v>
      </c>
      <c r="CC602" s="27" t="s">
        <v>8</v>
      </c>
      <c r="CD602" s="19" t="s">
        <v>7</v>
      </c>
      <c r="CE602" s="18" t="s">
        <v>6</v>
      </c>
      <c r="CF602" s="17" t="s">
        <v>5</v>
      </c>
      <c r="CG602" s="16" t="s">
        <v>4</v>
      </c>
      <c r="CH602" s="199" t="s">
        <v>31</v>
      </c>
      <c r="CI602" s="10"/>
      <c r="CJ602" s="249" t="s">
        <v>145</v>
      </c>
      <c r="CM602" t="s">
        <v>0</v>
      </c>
    </row>
    <row r="603" spans="1:101" ht="15.75" thickBot="1" x14ac:dyDescent="0.3">
      <c r="B603" s="22" t="s">
        <v>365</v>
      </c>
      <c r="C603" s="146" t="s">
        <v>9</v>
      </c>
      <c r="D603" s="146" t="s">
        <v>9</v>
      </c>
      <c r="E603" s="146" t="s">
        <v>9</v>
      </c>
      <c r="F603" s="146" t="s">
        <v>9</v>
      </c>
      <c r="G603" s="146" t="s">
        <v>9</v>
      </c>
      <c r="H603" s="146" t="s">
        <v>9</v>
      </c>
      <c r="I603" s="146" t="s">
        <v>9</v>
      </c>
      <c r="J603" s="10"/>
      <c r="K603" s="234" t="s">
        <v>9</v>
      </c>
      <c r="M603" s="22" t="s">
        <v>365</v>
      </c>
      <c r="N603" s="145" t="s">
        <v>8</v>
      </c>
      <c r="O603" s="145" t="s">
        <v>8</v>
      </c>
      <c r="P603" s="145" t="s">
        <v>8</v>
      </c>
      <c r="Q603" s="145" t="s">
        <v>8</v>
      </c>
      <c r="R603" s="145" t="s">
        <v>8</v>
      </c>
      <c r="S603" s="145" t="s">
        <v>8</v>
      </c>
      <c r="T603" s="145" t="s">
        <v>8</v>
      </c>
      <c r="U603" s="10"/>
      <c r="V603" s="145" t="s">
        <v>8</v>
      </c>
      <c r="X603" s="22" t="s">
        <v>365</v>
      </c>
      <c r="Y603" s="149" t="s">
        <v>7</v>
      </c>
      <c r="Z603" s="149" t="s">
        <v>7</v>
      </c>
      <c r="AA603" s="149" t="s">
        <v>7</v>
      </c>
      <c r="AB603" s="149" t="s">
        <v>7</v>
      </c>
      <c r="AC603" s="149" t="s">
        <v>7</v>
      </c>
      <c r="AD603" s="149" t="s">
        <v>7</v>
      </c>
      <c r="AE603" s="144" t="s">
        <v>7</v>
      </c>
      <c r="AF603" s="10"/>
      <c r="AG603" s="144" t="s">
        <v>7</v>
      </c>
      <c r="AI603" s="22" t="s">
        <v>365</v>
      </c>
      <c r="AJ603" s="195" t="s">
        <v>6</v>
      </c>
      <c r="AK603" s="195" t="s">
        <v>6</v>
      </c>
      <c r="AL603" s="195" t="s">
        <v>6</v>
      </c>
      <c r="AM603" s="195" t="s">
        <v>6</v>
      </c>
      <c r="AN603" s="195" t="s">
        <v>6</v>
      </c>
      <c r="AO603" s="195" t="s">
        <v>6</v>
      </c>
      <c r="AP603" s="195" t="s">
        <v>6</v>
      </c>
      <c r="AQ603" s="10"/>
      <c r="AR603" s="195" t="s">
        <v>6</v>
      </c>
      <c r="AT603" s="22" t="s">
        <v>365</v>
      </c>
      <c r="AU603" s="197" t="s">
        <v>31</v>
      </c>
      <c r="AV603" s="197" t="s">
        <v>31</v>
      </c>
      <c r="AW603" s="197" t="s">
        <v>31</v>
      </c>
      <c r="AX603" s="197" t="s">
        <v>31</v>
      </c>
      <c r="AY603" s="197" t="s">
        <v>31</v>
      </c>
      <c r="AZ603" s="197" t="s">
        <v>31</v>
      </c>
      <c r="BA603" s="197" t="s">
        <v>31</v>
      </c>
      <c r="BB603" s="10"/>
      <c r="BC603" s="197" t="s">
        <v>31</v>
      </c>
      <c r="BE603" s="22" t="s">
        <v>365</v>
      </c>
      <c r="BF603" s="155" t="s">
        <v>134</v>
      </c>
      <c r="BG603" s="155" t="s">
        <v>134</v>
      </c>
      <c r="BH603" s="155" t="s">
        <v>134</v>
      </c>
      <c r="BI603" s="155" t="s">
        <v>134</v>
      </c>
      <c r="BJ603" s="155" t="s">
        <v>134</v>
      </c>
      <c r="BK603" s="155" t="s">
        <v>134</v>
      </c>
      <c r="BL603" s="155" t="s">
        <v>134</v>
      </c>
      <c r="BM603" s="10"/>
      <c r="BN603" s="155" t="s">
        <v>134</v>
      </c>
      <c r="BP603" s="22" t="s">
        <v>365</v>
      </c>
      <c r="BQ603" s="150" t="s">
        <v>4</v>
      </c>
      <c r="BR603" s="150" t="s">
        <v>4</v>
      </c>
      <c r="BS603" s="150" t="s">
        <v>4</v>
      </c>
      <c r="BT603" s="150" t="s">
        <v>4</v>
      </c>
      <c r="BU603" s="150" t="s">
        <v>4</v>
      </c>
      <c r="BV603" s="150" t="s">
        <v>4</v>
      </c>
      <c r="BW603" s="150" t="s">
        <v>4</v>
      </c>
      <c r="BX603" s="10"/>
      <c r="BY603" s="150" t="s">
        <v>4</v>
      </c>
      <c r="CA603" s="22" t="s">
        <v>365</v>
      </c>
      <c r="CB603" s="177" t="s">
        <v>3</v>
      </c>
      <c r="CC603" s="177" t="s">
        <v>3</v>
      </c>
      <c r="CD603" s="177" t="s">
        <v>3</v>
      </c>
      <c r="CE603" s="177" t="s">
        <v>3</v>
      </c>
      <c r="CF603" s="177" t="s">
        <v>3</v>
      </c>
      <c r="CG603" s="177" t="s">
        <v>3</v>
      </c>
      <c r="CH603" s="177" t="s">
        <v>3</v>
      </c>
      <c r="CI603" s="10"/>
      <c r="CJ603" s="177" t="s">
        <v>3</v>
      </c>
    </row>
    <row r="604" spans="1:101" ht="15.75" thickBot="1" x14ac:dyDescent="0.3">
      <c r="B604" s="11" t="s">
        <v>0</v>
      </c>
      <c r="C604" s="231">
        <v>14</v>
      </c>
      <c r="D604" s="231">
        <v>35</v>
      </c>
      <c r="E604" s="231">
        <v>18</v>
      </c>
      <c r="F604" s="231">
        <v>3</v>
      </c>
      <c r="G604" s="231">
        <v>6</v>
      </c>
      <c r="H604" s="143">
        <v>0</v>
      </c>
      <c r="I604" s="231">
        <v>8</v>
      </c>
      <c r="J604" s="12">
        <v>488</v>
      </c>
      <c r="K604" s="178">
        <v>84</v>
      </c>
      <c r="L604" t="s">
        <v>0</v>
      </c>
      <c r="M604" s="8" t="s">
        <v>0</v>
      </c>
      <c r="N604" s="143">
        <v>14</v>
      </c>
      <c r="O604" s="231">
        <v>14</v>
      </c>
      <c r="P604" s="231">
        <v>9</v>
      </c>
      <c r="Q604" s="143">
        <v>12</v>
      </c>
      <c r="R604" s="143">
        <v>7</v>
      </c>
      <c r="S604" s="143">
        <v>23</v>
      </c>
      <c r="T604" s="143">
        <v>8</v>
      </c>
      <c r="U604" s="12">
        <v>326</v>
      </c>
      <c r="V604" s="143">
        <v>41</v>
      </c>
      <c r="W604" t="s">
        <v>0</v>
      </c>
      <c r="X604" s="8" t="s">
        <v>0</v>
      </c>
      <c r="Y604" s="143">
        <v>35</v>
      </c>
      <c r="Z604" s="143">
        <v>14</v>
      </c>
      <c r="AA604" s="143">
        <v>9</v>
      </c>
      <c r="AB604" s="143">
        <v>35</v>
      </c>
      <c r="AC604" s="143">
        <v>35</v>
      </c>
      <c r="AD604" s="143">
        <v>56</v>
      </c>
      <c r="AE604" s="143">
        <v>36</v>
      </c>
      <c r="AF604" s="12">
        <v>-843</v>
      </c>
      <c r="AG604" s="143">
        <v>220</v>
      </c>
      <c r="AI604" s="8" t="s">
        <v>0</v>
      </c>
      <c r="AJ604" s="143">
        <v>18</v>
      </c>
      <c r="AK604" s="143">
        <v>9</v>
      </c>
      <c r="AL604" s="231">
        <v>9</v>
      </c>
      <c r="AM604" s="143">
        <v>20</v>
      </c>
      <c r="AN604" s="143">
        <v>8</v>
      </c>
      <c r="AO604" s="143">
        <v>12</v>
      </c>
      <c r="AP604" s="143">
        <v>9</v>
      </c>
      <c r="AQ604" s="12">
        <v>244</v>
      </c>
      <c r="AR604" s="143">
        <v>67</v>
      </c>
      <c r="AS604" t="s">
        <v>0</v>
      </c>
      <c r="AT604" s="8" t="s">
        <v>0</v>
      </c>
      <c r="AU604" s="143">
        <v>3</v>
      </c>
      <c r="AV604" s="231">
        <v>12</v>
      </c>
      <c r="AW604" s="231">
        <v>35</v>
      </c>
      <c r="AX604" s="231">
        <v>20</v>
      </c>
      <c r="AY604" s="231">
        <v>4</v>
      </c>
      <c r="AZ604" s="143">
        <v>2</v>
      </c>
      <c r="BA604" s="231">
        <v>3</v>
      </c>
      <c r="BB604" s="12">
        <v>638</v>
      </c>
      <c r="BC604" s="231">
        <v>69</v>
      </c>
      <c r="BE604" s="8" t="s">
        <v>0</v>
      </c>
      <c r="BF604" s="143">
        <v>6</v>
      </c>
      <c r="BG604" s="231">
        <v>7</v>
      </c>
      <c r="BH604" s="231">
        <v>35</v>
      </c>
      <c r="BI604" s="231">
        <v>8</v>
      </c>
      <c r="BJ604" s="143">
        <v>4</v>
      </c>
      <c r="BK604" s="143">
        <v>9</v>
      </c>
      <c r="BL604" s="143">
        <v>1</v>
      </c>
      <c r="BM604" s="12">
        <v>-141</v>
      </c>
      <c r="BN604" s="231">
        <v>30</v>
      </c>
      <c r="BP604" s="8" t="s">
        <v>0</v>
      </c>
      <c r="BQ604" s="231">
        <v>0</v>
      </c>
      <c r="BR604" s="231">
        <v>23</v>
      </c>
      <c r="BS604" s="231">
        <v>56</v>
      </c>
      <c r="BT604" s="231">
        <v>12</v>
      </c>
      <c r="BU604" s="231">
        <v>2</v>
      </c>
      <c r="BV604" s="231">
        <v>9</v>
      </c>
      <c r="BW604" s="231">
        <v>6</v>
      </c>
      <c r="BX604" s="12">
        <v>-336</v>
      </c>
      <c r="BY604" s="231">
        <v>108</v>
      </c>
      <c r="CA604" s="8" t="s">
        <v>0</v>
      </c>
      <c r="CB604" s="143">
        <v>8</v>
      </c>
      <c r="CC604" s="231">
        <v>8</v>
      </c>
      <c r="CD604" s="231">
        <v>36</v>
      </c>
      <c r="CE604" s="231">
        <v>9</v>
      </c>
      <c r="CF604" s="231">
        <v>1</v>
      </c>
      <c r="CG604" s="143">
        <v>6</v>
      </c>
      <c r="CH604" s="143">
        <v>3</v>
      </c>
      <c r="CI604" s="12">
        <v>-376</v>
      </c>
      <c r="CJ604" s="231">
        <v>37</v>
      </c>
    </row>
    <row r="605" spans="1:101" ht="15.75" thickBot="1" x14ac:dyDescent="0.3">
      <c r="B605" s="11"/>
      <c r="C605" s="2"/>
      <c r="D605" s="2"/>
      <c r="E605" s="2"/>
      <c r="F605" s="2"/>
      <c r="G605" s="2"/>
      <c r="H605" s="2"/>
      <c r="I605" s="2"/>
      <c r="J605" s="10"/>
      <c r="K605" s="235"/>
      <c r="M605" s="11"/>
      <c r="N605" s="10"/>
      <c r="O605" s="10"/>
      <c r="P605" s="10"/>
      <c r="Q605" s="10"/>
      <c r="R605" s="10"/>
      <c r="S605" s="10"/>
      <c r="T605" s="10"/>
      <c r="U605" s="10"/>
      <c r="V605" s="9"/>
      <c r="X605" s="11"/>
      <c r="Y605" s="10"/>
      <c r="Z605" s="10"/>
      <c r="AA605" s="10"/>
      <c r="AB605" s="10"/>
      <c r="AC605" s="10"/>
      <c r="AD605" s="10"/>
      <c r="AE605" s="10"/>
      <c r="AF605" s="10"/>
      <c r="AG605" s="9"/>
      <c r="AI605" s="11"/>
      <c r="AJ605" s="10"/>
      <c r="AK605" s="10"/>
      <c r="AL605" s="10"/>
      <c r="AM605" s="10"/>
      <c r="AN605" s="10"/>
      <c r="AO605" s="10"/>
      <c r="AP605" s="10"/>
      <c r="AQ605" s="10"/>
      <c r="AR605" s="9"/>
      <c r="AT605" s="11"/>
      <c r="AU605" s="10"/>
      <c r="AV605" s="10"/>
      <c r="AW605" s="10"/>
      <c r="AX605" s="10"/>
      <c r="AY605" s="10"/>
      <c r="AZ605" s="10"/>
      <c r="BA605" s="10"/>
      <c r="BB605" s="10"/>
      <c r="BC605" s="9"/>
      <c r="BE605" s="11"/>
      <c r="BF605" s="10"/>
      <c r="BG605" s="10"/>
      <c r="BH605" s="10"/>
      <c r="BI605" s="10"/>
      <c r="BJ605" s="10"/>
      <c r="BK605" s="10"/>
      <c r="BL605" s="10"/>
      <c r="BM605" s="10"/>
      <c r="BN605" s="9"/>
      <c r="BP605" s="11"/>
      <c r="BQ605" s="10"/>
      <c r="BR605" s="10"/>
      <c r="BS605" s="10"/>
      <c r="BT605" s="10"/>
      <c r="BU605" s="10"/>
      <c r="BV605" s="10"/>
      <c r="BW605" s="10"/>
      <c r="BX605" s="10"/>
      <c r="BY605" s="9"/>
      <c r="CA605" s="11"/>
      <c r="CB605" s="10"/>
      <c r="CC605" s="10"/>
      <c r="CD605" s="10"/>
      <c r="CE605" s="10"/>
      <c r="CF605" s="10"/>
      <c r="CG605" s="10"/>
      <c r="CH605" s="10"/>
      <c r="CI605" s="10"/>
      <c r="CJ605" s="9"/>
      <c r="CM605" t="s">
        <v>0</v>
      </c>
    </row>
    <row r="606" spans="1:101" ht="15.75" thickBot="1" x14ac:dyDescent="0.3">
      <c r="B606" s="11"/>
      <c r="C606" s="27" t="s">
        <v>8</v>
      </c>
      <c r="D606" s="19" t="s">
        <v>7</v>
      </c>
      <c r="E606" s="18" t="s">
        <v>6</v>
      </c>
      <c r="F606" s="199" t="s">
        <v>31</v>
      </c>
      <c r="G606" s="17" t="s">
        <v>5</v>
      </c>
      <c r="H606" s="16" t="s">
        <v>4</v>
      </c>
      <c r="I606" s="14" t="s">
        <v>3</v>
      </c>
      <c r="J606" s="10"/>
      <c r="K606" s="249" t="s">
        <v>142</v>
      </c>
      <c r="M606" s="11"/>
      <c r="N606" s="21" t="s">
        <v>9</v>
      </c>
      <c r="O606" s="19" t="s">
        <v>7</v>
      </c>
      <c r="P606" s="18" t="s">
        <v>6</v>
      </c>
      <c r="Q606" s="199" t="s">
        <v>31</v>
      </c>
      <c r="R606" s="17" t="s">
        <v>5</v>
      </c>
      <c r="S606" s="16" t="s">
        <v>4</v>
      </c>
      <c r="T606" s="14" t="s">
        <v>3</v>
      </c>
      <c r="U606" s="10"/>
      <c r="V606" s="249" t="s">
        <v>148</v>
      </c>
      <c r="X606" s="11"/>
      <c r="Y606" s="21" t="s">
        <v>9</v>
      </c>
      <c r="Z606" s="27" t="s">
        <v>8</v>
      </c>
      <c r="AA606" s="18" t="s">
        <v>6</v>
      </c>
      <c r="AB606" s="199" t="s">
        <v>31</v>
      </c>
      <c r="AC606" s="17" t="s">
        <v>5</v>
      </c>
      <c r="AD606" s="16" t="s">
        <v>4</v>
      </c>
      <c r="AE606" s="14" t="s">
        <v>3</v>
      </c>
      <c r="AF606" s="10"/>
      <c r="AG606" s="249" t="s">
        <v>151</v>
      </c>
      <c r="AI606" s="11"/>
      <c r="AJ606" s="21" t="s">
        <v>9</v>
      </c>
      <c r="AK606" s="27" t="s">
        <v>8</v>
      </c>
      <c r="AL606" s="19" t="s">
        <v>7</v>
      </c>
      <c r="AM606" s="199" t="s">
        <v>31</v>
      </c>
      <c r="AN606" s="17" t="s">
        <v>5</v>
      </c>
      <c r="AO606" s="16" t="s">
        <v>4</v>
      </c>
      <c r="AP606" s="14" t="s">
        <v>3</v>
      </c>
      <c r="AQ606" s="10"/>
      <c r="AR606" s="249" t="s">
        <v>142</v>
      </c>
      <c r="AT606" s="11"/>
      <c r="AU606" s="21" t="s">
        <v>9</v>
      </c>
      <c r="AV606" s="27" t="s">
        <v>8</v>
      </c>
      <c r="AW606" s="19" t="s">
        <v>7</v>
      </c>
      <c r="AX606" s="18" t="s">
        <v>6</v>
      </c>
      <c r="AY606" s="17" t="s">
        <v>5</v>
      </c>
      <c r="AZ606" s="16" t="s">
        <v>4</v>
      </c>
      <c r="BA606" s="14" t="s">
        <v>3</v>
      </c>
      <c r="BB606" s="10"/>
      <c r="BC606" s="249" t="s">
        <v>148</v>
      </c>
      <c r="BE606" s="11"/>
      <c r="BF606" s="21" t="s">
        <v>9</v>
      </c>
      <c r="BG606" s="27" t="s">
        <v>8</v>
      </c>
      <c r="BH606" s="19" t="s">
        <v>7</v>
      </c>
      <c r="BI606" s="18" t="s">
        <v>6</v>
      </c>
      <c r="BJ606" s="199" t="s">
        <v>31</v>
      </c>
      <c r="BK606" s="16" t="s">
        <v>4</v>
      </c>
      <c r="BL606" s="14" t="s">
        <v>3</v>
      </c>
      <c r="BM606" s="10"/>
      <c r="BN606" s="249" t="s">
        <v>145</v>
      </c>
      <c r="BP606" s="11"/>
      <c r="BQ606" s="21" t="s">
        <v>9</v>
      </c>
      <c r="BR606" s="27" t="s">
        <v>8</v>
      </c>
      <c r="BS606" s="19" t="s">
        <v>7</v>
      </c>
      <c r="BT606" s="18" t="s">
        <v>6</v>
      </c>
      <c r="BU606" s="199" t="s">
        <v>31</v>
      </c>
      <c r="BV606" s="17" t="s">
        <v>5</v>
      </c>
      <c r="BW606" s="14" t="s">
        <v>3</v>
      </c>
      <c r="BX606" s="10"/>
      <c r="BY606" s="249" t="s">
        <v>151</v>
      </c>
      <c r="CA606" s="11"/>
      <c r="CB606" s="21" t="s">
        <v>9</v>
      </c>
      <c r="CC606" s="27" t="s">
        <v>8</v>
      </c>
      <c r="CD606" s="19" t="s">
        <v>7</v>
      </c>
      <c r="CE606" s="18" t="s">
        <v>6</v>
      </c>
      <c r="CF606" s="17" t="s">
        <v>5</v>
      </c>
      <c r="CG606" s="16" t="s">
        <v>4</v>
      </c>
      <c r="CH606" s="199" t="s">
        <v>31</v>
      </c>
      <c r="CI606" s="10"/>
      <c r="CJ606" s="249" t="s">
        <v>144</v>
      </c>
      <c r="CM606" t="s">
        <v>0</v>
      </c>
      <c r="CN606" t="s">
        <v>0</v>
      </c>
      <c r="CP606" t="s">
        <v>0</v>
      </c>
    </row>
    <row r="607" spans="1:101" ht="15.75" thickBot="1" x14ac:dyDescent="0.3">
      <c r="B607" s="22" t="s">
        <v>366</v>
      </c>
      <c r="C607" s="146" t="s">
        <v>9</v>
      </c>
      <c r="D607" s="146" t="s">
        <v>9</v>
      </c>
      <c r="E607" s="146" t="s">
        <v>9</v>
      </c>
      <c r="F607" s="146" t="s">
        <v>9</v>
      </c>
      <c r="G607" s="146" t="s">
        <v>9</v>
      </c>
      <c r="H607" s="146" t="s">
        <v>9</v>
      </c>
      <c r="I607" s="146" t="s">
        <v>9</v>
      </c>
      <c r="J607" s="10"/>
      <c r="K607" s="234" t="s">
        <v>9</v>
      </c>
      <c r="M607" s="22" t="s">
        <v>366</v>
      </c>
      <c r="N607" s="145" t="s">
        <v>8</v>
      </c>
      <c r="O607" s="145" t="s">
        <v>8</v>
      </c>
      <c r="P607" s="145" t="s">
        <v>8</v>
      </c>
      <c r="Q607" s="145" t="s">
        <v>8</v>
      </c>
      <c r="R607" s="145" t="s">
        <v>8</v>
      </c>
      <c r="S607" s="145" t="s">
        <v>8</v>
      </c>
      <c r="T607" s="145" t="s">
        <v>8</v>
      </c>
      <c r="U607" s="10"/>
      <c r="V607" s="145" t="s">
        <v>8</v>
      </c>
      <c r="X607" s="22" t="s">
        <v>366</v>
      </c>
      <c r="Y607" s="149" t="s">
        <v>7</v>
      </c>
      <c r="Z607" s="149" t="s">
        <v>7</v>
      </c>
      <c r="AA607" s="149" t="s">
        <v>7</v>
      </c>
      <c r="AB607" s="149" t="s">
        <v>7</v>
      </c>
      <c r="AC607" s="149" t="s">
        <v>7</v>
      </c>
      <c r="AD607" s="149" t="s">
        <v>7</v>
      </c>
      <c r="AE607" s="144" t="s">
        <v>7</v>
      </c>
      <c r="AF607" s="10"/>
      <c r="AG607" s="144" t="s">
        <v>7</v>
      </c>
      <c r="AI607" s="22" t="s">
        <v>366</v>
      </c>
      <c r="AJ607" s="195" t="s">
        <v>6</v>
      </c>
      <c r="AK607" s="195" t="s">
        <v>6</v>
      </c>
      <c r="AL607" s="195" t="s">
        <v>6</v>
      </c>
      <c r="AM607" s="195" t="s">
        <v>6</v>
      </c>
      <c r="AN607" s="195" t="s">
        <v>6</v>
      </c>
      <c r="AO607" s="195" t="s">
        <v>6</v>
      </c>
      <c r="AP607" s="195" t="s">
        <v>6</v>
      </c>
      <c r="AQ607" s="10"/>
      <c r="AR607" s="195" t="s">
        <v>6</v>
      </c>
      <c r="AT607" s="22" t="s">
        <v>366</v>
      </c>
      <c r="AU607" s="197" t="s">
        <v>31</v>
      </c>
      <c r="AV607" s="197" t="s">
        <v>31</v>
      </c>
      <c r="AW607" s="197" t="s">
        <v>31</v>
      </c>
      <c r="AX607" s="197" t="s">
        <v>31</v>
      </c>
      <c r="AY607" s="197" t="s">
        <v>31</v>
      </c>
      <c r="AZ607" s="197" t="s">
        <v>31</v>
      </c>
      <c r="BA607" s="197" t="s">
        <v>31</v>
      </c>
      <c r="BB607" s="10"/>
      <c r="BC607" s="197" t="s">
        <v>31</v>
      </c>
      <c r="BE607" s="22" t="s">
        <v>366</v>
      </c>
      <c r="BF607" s="155" t="s">
        <v>134</v>
      </c>
      <c r="BG607" s="155" t="s">
        <v>134</v>
      </c>
      <c r="BH607" s="155" t="s">
        <v>134</v>
      </c>
      <c r="BI607" s="155" t="s">
        <v>134</v>
      </c>
      <c r="BJ607" s="155" t="s">
        <v>134</v>
      </c>
      <c r="BK607" s="155" t="s">
        <v>134</v>
      </c>
      <c r="BL607" s="155" t="s">
        <v>134</v>
      </c>
      <c r="BM607" s="10"/>
      <c r="BN607" s="155" t="s">
        <v>134</v>
      </c>
      <c r="BP607" s="22" t="s">
        <v>366</v>
      </c>
      <c r="BQ607" s="150" t="s">
        <v>4</v>
      </c>
      <c r="BR607" s="150" t="s">
        <v>4</v>
      </c>
      <c r="BS607" s="150" t="s">
        <v>4</v>
      </c>
      <c r="BT607" s="150" t="s">
        <v>4</v>
      </c>
      <c r="BU607" s="150" t="s">
        <v>4</v>
      </c>
      <c r="BV607" s="150" t="s">
        <v>4</v>
      </c>
      <c r="BW607" s="150" t="s">
        <v>4</v>
      </c>
      <c r="BX607" s="10"/>
      <c r="BY607" s="150" t="s">
        <v>4</v>
      </c>
      <c r="CA607" s="22" t="s">
        <v>366</v>
      </c>
      <c r="CB607" s="177" t="s">
        <v>3</v>
      </c>
      <c r="CC607" s="177" t="s">
        <v>3</v>
      </c>
      <c r="CD607" s="177" t="s">
        <v>3</v>
      </c>
      <c r="CE607" s="177" t="s">
        <v>3</v>
      </c>
      <c r="CF607" s="177" t="s">
        <v>3</v>
      </c>
      <c r="CG607" s="177" t="s">
        <v>3</v>
      </c>
      <c r="CH607" s="177" t="s">
        <v>3</v>
      </c>
      <c r="CI607" s="10"/>
      <c r="CJ607" s="177" t="s">
        <v>3</v>
      </c>
      <c r="CQ607" t="s">
        <v>0</v>
      </c>
    </row>
    <row r="608" spans="1:101" ht="15.75" thickBot="1" x14ac:dyDescent="0.3">
      <c r="B608" s="11" t="s">
        <v>0</v>
      </c>
      <c r="C608" s="231">
        <v>14</v>
      </c>
      <c r="D608" s="231">
        <v>50</v>
      </c>
      <c r="E608" s="231">
        <v>12</v>
      </c>
      <c r="F608" s="231">
        <v>2</v>
      </c>
      <c r="G608" s="231">
        <v>2</v>
      </c>
      <c r="H608" s="143">
        <v>1</v>
      </c>
      <c r="I608" s="231">
        <v>7</v>
      </c>
      <c r="J608" s="12">
        <v>-309</v>
      </c>
      <c r="K608" s="178">
        <v>86</v>
      </c>
      <c r="L608" t="s">
        <v>0</v>
      </c>
      <c r="M608" s="8" t="s">
        <v>0</v>
      </c>
      <c r="N608" s="143">
        <v>14</v>
      </c>
      <c r="O608" s="231">
        <v>24</v>
      </c>
      <c r="P608" s="231">
        <v>2</v>
      </c>
      <c r="Q608" s="143">
        <v>11</v>
      </c>
      <c r="R608" s="143">
        <v>13</v>
      </c>
      <c r="S608" s="143">
        <v>23</v>
      </c>
      <c r="T608" s="143">
        <v>9</v>
      </c>
      <c r="U608" s="12">
        <v>-264</v>
      </c>
      <c r="V608" s="143">
        <v>44</v>
      </c>
      <c r="W608" t="s">
        <v>0</v>
      </c>
      <c r="X608" s="8" t="s">
        <v>0</v>
      </c>
      <c r="Y608" s="143">
        <v>50</v>
      </c>
      <c r="Z608" s="143">
        <v>24</v>
      </c>
      <c r="AA608" s="143">
        <v>30</v>
      </c>
      <c r="AB608" s="143">
        <v>50</v>
      </c>
      <c r="AC608" s="143">
        <v>64</v>
      </c>
      <c r="AD608" s="143">
        <v>78</v>
      </c>
      <c r="AE608" s="143">
        <v>56</v>
      </c>
      <c r="AF608" s="12">
        <v>-399</v>
      </c>
      <c r="AG608" s="143">
        <v>352</v>
      </c>
      <c r="AI608" s="8" t="s">
        <v>0</v>
      </c>
      <c r="AJ608" s="143">
        <v>12</v>
      </c>
      <c r="AK608" s="143">
        <v>2</v>
      </c>
      <c r="AL608" s="231">
        <v>30</v>
      </c>
      <c r="AM608" s="143">
        <v>12</v>
      </c>
      <c r="AN608" s="143">
        <v>6</v>
      </c>
      <c r="AO608" s="143">
        <v>9</v>
      </c>
      <c r="AP608" s="143">
        <v>6</v>
      </c>
      <c r="AQ608" s="12">
        <v>178</v>
      </c>
      <c r="AR608" s="143">
        <v>17</v>
      </c>
      <c r="AS608" t="s">
        <v>0</v>
      </c>
      <c r="AT608" s="8" t="s">
        <v>0</v>
      </c>
      <c r="AU608" s="143">
        <v>2</v>
      </c>
      <c r="AV608" s="231">
        <v>11</v>
      </c>
      <c r="AW608" s="231">
        <v>50</v>
      </c>
      <c r="AX608" s="231">
        <v>12</v>
      </c>
      <c r="AY608" s="231">
        <v>1</v>
      </c>
      <c r="AZ608" s="143">
        <v>3</v>
      </c>
      <c r="BA608" s="231">
        <v>3</v>
      </c>
      <c r="BB608" s="12">
        <v>-423</v>
      </c>
      <c r="BC608" s="231">
        <v>72</v>
      </c>
      <c r="BE608" s="8" t="s">
        <v>0</v>
      </c>
      <c r="BF608" s="143">
        <v>2</v>
      </c>
      <c r="BG608" s="231">
        <v>13</v>
      </c>
      <c r="BH608" s="231">
        <v>64</v>
      </c>
      <c r="BI608" s="231">
        <v>6</v>
      </c>
      <c r="BJ608" s="143">
        <v>1</v>
      </c>
      <c r="BK608" s="143">
        <v>5</v>
      </c>
      <c r="BL608" s="231">
        <v>2</v>
      </c>
      <c r="BM608" s="12">
        <v>453</v>
      </c>
      <c r="BN608" s="231">
        <v>77</v>
      </c>
      <c r="BP608" s="8" t="s">
        <v>0</v>
      </c>
      <c r="BQ608" s="231">
        <v>1</v>
      </c>
      <c r="BR608" s="231">
        <v>23</v>
      </c>
      <c r="BS608" s="231">
        <v>78</v>
      </c>
      <c r="BT608" s="231">
        <v>9</v>
      </c>
      <c r="BU608" s="231">
        <v>3</v>
      </c>
      <c r="BV608" s="231">
        <v>5</v>
      </c>
      <c r="BW608" s="231">
        <v>6</v>
      </c>
      <c r="BX608" s="12">
        <v>490</v>
      </c>
      <c r="BY608" s="231">
        <v>125</v>
      </c>
      <c r="CA608" s="8" t="s">
        <v>0</v>
      </c>
      <c r="CB608" s="143">
        <v>7</v>
      </c>
      <c r="CC608" s="231">
        <v>9</v>
      </c>
      <c r="CD608" s="231">
        <v>56</v>
      </c>
      <c r="CE608" s="231">
        <v>6</v>
      </c>
      <c r="CF608" s="143">
        <v>2</v>
      </c>
      <c r="CG608" s="143">
        <v>6</v>
      </c>
      <c r="CH608" s="143">
        <v>3</v>
      </c>
      <c r="CI608" s="12">
        <v>274</v>
      </c>
      <c r="CJ608" s="231">
        <v>53</v>
      </c>
      <c r="CM608" t="s">
        <v>0</v>
      </c>
    </row>
    <row r="609" spans="2:96" ht="15.75" thickBot="1" x14ac:dyDescent="0.3"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M609" s="11"/>
      <c r="N609" s="10"/>
      <c r="O609" s="10"/>
      <c r="P609" s="10"/>
      <c r="Q609" s="10"/>
      <c r="R609" s="10"/>
      <c r="S609" s="10"/>
      <c r="T609" s="10"/>
      <c r="U609" s="10"/>
      <c r="V609" s="9"/>
      <c r="X609" s="11"/>
      <c r="Y609" s="10"/>
      <c r="Z609" s="10"/>
      <c r="AA609" s="10"/>
      <c r="AB609" s="10"/>
      <c r="AC609" s="10"/>
      <c r="AD609" s="10"/>
      <c r="AE609" s="10"/>
      <c r="AF609" s="10"/>
      <c r="AG609" s="9"/>
      <c r="AI609" s="11"/>
      <c r="AJ609" s="10"/>
      <c r="AK609" s="10"/>
      <c r="AL609" s="10"/>
      <c r="AM609" s="10"/>
      <c r="AN609" s="10"/>
      <c r="AO609" s="10"/>
      <c r="AP609" s="10"/>
      <c r="AQ609" s="10"/>
      <c r="AR609" s="9"/>
      <c r="AT609" s="11"/>
      <c r="AU609" s="10"/>
      <c r="AV609" s="10"/>
      <c r="AW609" s="10"/>
      <c r="AX609" s="10"/>
      <c r="AY609" s="10"/>
      <c r="AZ609" s="10"/>
      <c r="BA609" s="10"/>
      <c r="BB609" s="10"/>
      <c r="BC609" s="9"/>
      <c r="BE609" s="11"/>
      <c r="BF609" s="10"/>
      <c r="BG609" s="10"/>
      <c r="BH609" s="10"/>
      <c r="BI609" s="10"/>
      <c r="BJ609" s="10"/>
      <c r="BK609" s="10"/>
      <c r="BL609" s="10"/>
      <c r="BM609" s="10"/>
      <c r="BN609" s="9"/>
      <c r="BP609" s="11"/>
      <c r="BQ609" s="10"/>
      <c r="BR609" s="10"/>
      <c r="BS609" s="10"/>
      <c r="BT609" s="10"/>
      <c r="BU609" s="10"/>
      <c r="BV609" s="10"/>
      <c r="BW609" s="10"/>
      <c r="BX609" s="10"/>
      <c r="BY609" s="9"/>
      <c r="CA609" s="11"/>
      <c r="CB609" s="10"/>
      <c r="CC609" s="10"/>
      <c r="CD609" s="10"/>
      <c r="CE609" s="10"/>
      <c r="CF609" s="10"/>
      <c r="CG609" s="10"/>
      <c r="CH609" s="10"/>
      <c r="CI609" s="10"/>
      <c r="CJ609" s="9"/>
      <c r="CM609" t="s">
        <v>0</v>
      </c>
      <c r="CN609" s="2" t="s">
        <v>0</v>
      </c>
      <c r="CR609" s="2" t="s">
        <v>0</v>
      </c>
    </row>
    <row r="610" spans="2:96" ht="15.75" thickBot="1" x14ac:dyDescent="0.3">
      <c r="B610" s="11"/>
      <c r="C610" s="27" t="s">
        <v>8</v>
      </c>
      <c r="D610" s="19" t="s">
        <v>7</v>
      </c>
      <c r="E610" s="18" t="s">
        <v>6</v>
      </c>
      <c r="F610" s="199" t="s">
        <v>31</v>
      </c>
      <c r="G610" s="17" t="s">
        <v>5</v>
      </c>
      <c r="H610" s="16" t="s">
        <v>4</v>
      </c>
      <c r="I610" s="14" t="s">
        <v>3</v>
      </c>
      <c r="J610" s="10"/>
      <c r="K610" s="249" t="s">
        <v>151</v>
      </c>
      <c r="M610" s="11"/>
      <c r="N610" s="21" t="s">
        <v>9</v>
      </c>
      <c r="O610" s="19" t="s">
        <v>7</v>
      </c>
      <c r="P610" s="18" t="s">
        <v>6</v>
      </c>
      <c r="Q610" s="199" t="s">
        <v>31</v>
      </c>
      <c r="R610" s="17" t="s">
        <v>5</v>
      </c>
      <c r="S610" s="16" t="s">
        <v>4</v>
      </c>
      <c r="T610" s="14" t="s">
        <v>3</v>
      </c>
      <c r="U610" s="10"/>
      <c r="V610" s="249" t="s">
        <v>190</v>
      </c>
      <c r="X610" s="11"/>
      <c r="Y610" s="21" t="s">
        <v>9</v>
      </c>
      <c r="Z610" s="27" t="s">
        <v>8</v>
      </c>
      <c r="AA610" s="18" t="s">
        <v>6</v>
      </c>
      <c r="AB610" s="199" t="s">
        <v>31</v>
      </c>
      <c r="AC610" s="17" t="s">
        <v>5</v>
      </c>
      <c r="AD610" s="16" t="s">
        <v>4</v>
      </c>
      <c r="AE610" s="14" t="s">
        <v>3</v>
      </c>
      <c r="AF610" s="10"/>
      <c r="AG610" s="249" t="s">
        <v>151</v>
      </c>
      <c r="AI610" s="11"/>
      <c r="AJ610" s="21" t="s">
        <v>9</v>
      </c>
      <c r="AK610" s="27" t="s">
        <v>8</v>
      </c>
      <c r="AL610" s="19" t="s">
        <v>7</v>
      </c>
      <c r="AM610" s="199" t="s">
        <v>31</v>
      </c>
      <c r="AN610" s="17" t="s">
        <v>5</v>
      </c>
      <c r="AO610" s="16" t="s">
        <v>4</v>
      </c>
      <c r="AP610" s="14" t="s">
        <v>3</v>
      </c>
      <c r="AQ610" s="10"/>
      <c r="AR610" s="249" t="s">
        <v>144</v>
      </c>
      <c r="AT610" s="11"/>
      <c r="AU610" s="21" t="s">
        <v>9</v>
      </c>
      <c r="AV610" s="27" t="s">
        <v>8</v>
      </c>
      <c r="AW610" s="19" t="s">
        <v>7</v>
      </c>
      <c r="AX610" s="18" t="s">
        <v>6</v>
      </c>
      <c r="AY610" s="17" t="s">
        <v>5</v>
      </c>
      <c r="AZ610" s="16" t="s">
        <v>4</v>
      </c>
      <c r="BA610" s="14" t="s">
        <v>3</v>
      </c>
      <c r="BB610" s="10"/>
      <c r="BC610" s="249" t="s">
        <v>142</v>
      </c>
      <c r="BE610" s="11"/>
      <c r="BF610" s="21" t="s">
        <v>9</v>
      </c>
      <c r="BG610" s="27" t="s">
        <v>8</v>
      </c>
      <c r="BH610" s="19" t="s">
        <v>7</v>
      </c>
      <c r="BI610" s="18" t="s">
        <v>6</v>
      </c>
      <c r="BJ610" s="199" t="s">
        <v>31</v>
      </c>
      <c r="BK610" s="16" t="s">
        <v>4</v>
      </c>
      <c r="BL610" s="14" t="s">
        <v>3</v>
      </c>
      <c r="BM610" s="10"/>
      <c r="BN610" s="249" t="s">
        <v>145</v>
      </c>
      <c r="BP610" s="11"/>
      <c r="BQ610" s="21" t="s">
        <v>9</v>
      </c>
      <c r="BR610" s="27" t="s">
        <v>8</v>
      </c>
      <c r="BS610" s="19" t="s">
        <v>7</v>
      </c>
      <c r="BT610" s="18" t="s">
        <v>6</v>
      </c>
      <c r="BU610" s="199" t="s">
        <v>31</v>
      </c>
      <c r="BV610" s="17" t="s">
        <v>5</v>
      </c>
      <c r="BW610" s="14" t="s">
        <v>3</v>
      </c>
      <c r="BX610" s="10"/>
      <c r="BY610" s="249" t="s">
        <v>148</v>
      </c>
      <c r="CA610" s="11"/>
      <c r="CB610" s="21" t="s">
        <v>9</v>
      </c>
      <c r="CC610" s="27" t="s">
        <v>8</v>
      </c>
      <c r="CD610" s="19" t="s">
        <v>7</v>
      </c>
      <c r="CE610" s="18" t="s">
        <v>6</v>
      </c>
      <c r="CF610" s="17" t="s">
        <v>5</v>
      </c>
      <c r="CG610" s="16" t="s">
        <v>4</v>
      </c>
      <c r="CH610" s="199" t="s">
        <v>31</v>
      </c>
      <c r="CI610" s="10"/>
      <c r="CJ610" s="249" t="s">
        <v>369</v>
      </c>
    </row>
    <row r="611" spans="2:96" ht="15.75" thickBot="1" x14ac:dyDescent="0.3">
      <c r="B611" s="22" t="s">
        <v>367</v>
      </c>
      <c r="C611" s="146" t="s">
        <v>9</v>
      </c>
      <c r="D611" s="146" t="s">
        <v>9</v>
      </c>
      <c r="E611" s="146" t="s">
        <v>9</v>
      </c>
      <c r="F611" s="146" t="s">
        <v>9</v>
      </c>
      <c r="G611" s="146" t="s">
        <v>9</v>
      </c>
      <c r="H611" s="146" t="s">
        <v>9</v>
      </c>
      <c r="I611" s="146" t="s">
        <v>9</v>
      </c>
      <c r="J611" s="10"/>
      <c r="K611" s="234" t="s">
        <v>9</v>
      </c>
      <c r="M611" s="22" t="s">
        <v>367</v>
      </c>
      <c r="N611" s="145" t="s">
        <v>8</v>
      </c>
      <c r="O611" s="145" t="s">
        <v>8</v>
      </c>
      <c r="P611" s="145" t="s">
        <v>8</v>
      </c>
      <c r="Q611" s="145" t="s">
        <v>8</v>
      </c>
      <c r="R611" s="145" t="s">
        <v>8</v>
      </c>
      <c r="S611" s="145" t="s">
        <v>8</v>
      </c>
      <c r="T611" s="145" t="s">
        <v>8</v>
      </c>
      <c r="U611" s="10"/>
      <c r="V611" s="145" t="s">
        <v>8</v>
      </c>
      <c r="X611" s="22" t="s">
        <v>367</v>
      </c>
      <c r="Y611" s="149" t="s">
        <v>7</v>
      </c>
      <c r="Z611" s="149" t="s">
        <v>7</v>
      </c>
      <c r="AA611" s="149" t="s">
        <v>7</v>
      </c>
      <c r="AB611" s="149" t="s">
        <v>7</v>
      </c>
      <c r="AC611" s="149" t="s">
        <v>7</v>
      </c>
      <c r="AD611" s="149" t="s">
        <v>7</v>
      </c>
      <c r="AE611" s="144" t="s">
        <v>7</v>
      </c>
      <c r="AF611" s="10"/>
      <c r="AG611" s="144" t="s">
        <v>7</v>
      </c>
      <c r="AI611" s="22" t="s">
        <v>367</v>
      </c>
      <c r="AJ611" s="195" t="s">
        <v>6</v>
      </c>
      <c r="AK611" s="195" t="s">
        <v>6</v>
      </c>
      <c r="AL611" s="195" t="s">
        <v>6</v>
      </c>
      <c r="AM611" s="195" t="s">
        <v>6</v>
      </c>
      <c r="AN611" s="195" t="s">
        <v>6</v>
      </c>
      <c r="AO611" s="195" t="s">
        <v>6</v>
      </c>
      <c r="AP611" s="195" t="s">
        <v>6</v>
      </c>
      <c r="AQ611" s="10"/>
      <c r="AR611" s="195" t="s">
        <v>6</v>
      </c>
      <c r="AT611" s="22" t="s">
        <v>367</v>
      </c>
      <c r="AU611" s="197" t="s">
        <v>31</v>
      </c>
      <c r="AV611" s="197" t="s">
        <v>31</v>
      </c>
      <c r="AW611" s="197" t="s">
        <v>31</v>
      </c>
      <c r="AX611" s="197" t="s">
        <v>31</v>
      </c>
      <c r="AY611" s="197" t="s">
        <v>31</v>
      </c>
      <c r="AZ611" s="197" t="s">
        <v>31</v>
      </c>
      <c r="BA611" s="197" t="s">
        <v>31</v>
      </c>
      <c r="BB611" s="10"/>
      <c r="BC611" s="197" t="s">
        <v>31</v>
      </c>
      <c r="BE611" s="22" t="s">
        <v>367</v>
      </c>
      <c r="BF611" s="155" t="s">
        <v>134</v>
      </c>
      <c r="BG611" s="155" t="s">
        <v>134</v>
      </c>
      <c r="BH611" s="155" t="s">
        <v>134</v>
      </c>
      <c r="BI611" s="155" t="s">
        <v>134</v>
      </c>
      <c r="BJ611" s="155" t="s">
        <v>134</v>
      </c>
      <c r="BK611" s="155" t="s">
        <v>134</v>
      </c>
      <c r="BL611" s="155" t="s">
        <v>134</v>
      </c>
      <c r="BM611" s="10"/>
      <c r="BN611" s="155" t="s">
        <v>134</v>
      </c>
      <c r="BP611" s="22" t="s">
        <v>367</v>
      </c>
      <c r="BQ611" s="150" t="s">
        <v>4</v>
      </c>
      <c r="BR611" s="150" t="s">
        <v>4</v>
      </c>
      <c r="BS611" s="150" t="s">
        <v>4</v>
      </c>
      <c r="BT611" s="150" t="s">
        <v>4</v>
      </c>
      <c r="BU611" s="150" t="s">
        <v>4</v>
      </c>
      <c r="BV611" s="150" t="s">
        <v>4</v>
      </c>
      <c r="BW611" s="150" t="s">
        <v>4</v>
      </c>
      <c r="BX611" s="10"/>
      <c r="BY611" s="150" t="s">
        <v>4</v>
      </c>
      <c r="CA611" s="22" t="s">
        <v>367</v>
      </c>
      <c r="CB611" s="177" t="s">
        <v>3</v>
      </c>
      <c r="CC611" s="177" t="s">
        <v>3</v>
      </c>
      <c r="CD611" s="177" t="s">
        <v>3</v>
      </c>
      <c r="CE611" s="177" t="s">
        <v>3</v>
      </c>
      <c r="CF611" s="177" t="s">
        <v>3</v>
      </c>
      <c r="CG611" s="177" t="s">
        <v>3</v>
      </c>
      <c r="CH611" s="177" t="s">
        <v>3</v>
      </c>
      <c r="CI611" s="10"/>
      <c r="CJ611" s="177" t="s">
        <v>3</v>
      </c>
      <c r="CM611" t="s">
        <v>0</v>
      </c>
    </row>
    <row r="612" spans="2:96" ht="15.75" thickBot="1" x14ac:dyDescent="0.3">
      <c r="B612" s="11" t="s">
        <v>0</v>
      </c>
      <c r="C612" s="231">
        <v>11</v>
      </c>
      <c r="D612" s="231">
        <v>81</v>
      </c>
      <c r="E612" s="231">
        <v>5</v>
      </c>
      <c r="F612" s="231">
        <v>2</v>
      </c>
      <c r="G612" s="231">
        <v>4</v>
      </c>
      <c r="H612" s="231">
        <v>4</v>
      </c>
      <c r="I612" s="231">
        <v>13</v>
      </c>
      <c r="J612" s="12">
        <v>263</v>
      </c>
      <c r="K612" s="178">
        <v>120</v>
      </c>
      <c r="L612" t="s">
        <v>0</v>
      </c>
      <c r="M612" s="8" t="s">
        <v>0</v>
      </c>
      <c r="N612" s="143">
        <v>11</v>
      </c>
      <c r="O612" s="231">
        <v>48</v>
      </c>
      <c r="P612" s="143">
        <v>4</v>
      </c>
      <c r="Q612" s="143">
        <v>9</v>
      </c>
      <c r="R612" s="143">
        <v>7</v>
      </c>
      <c r="S612" s="143">
        <v>8</v>
      </c>
      <c r="T612" s="231">
        <v>1</v>
      </c>
      <c r="U612" s="12">
        <v>394</v>
      </c>
      <c r="V612" s="231">
        <v>10</v>
      </c>
      <c r="W612" t="s">
        <v>0</v>
      </c>
      <c r="X612" s="8" t="s">
        <v>0</v>
      </c>
      <c r="Y612" s="143">
        <v>81</v>
      </c>
      <c r="Z612" s="143">
        <v>48</v>
      </c>
      <c r="AA612" s="143">
        <v>66</v>
      </c>
      <c r="AB612" s="143">
        <v>83</v>
      </c>
      <c r="AC612" s="143">
        <v>102</v>
      </c>
      <c r="AD612" s="143">
        <v>112</v>
      </c>
      <c r="AE612" s="143">
        <v>89</v>
      </c>
      <c r="AF612" s="12">
        <v>-1360</v>
      </c>
      <c r="AG612" s="143">
        <v>581</v>
      </c>
      <c r="AI612" s="8" t="s">
        <v>0</v>
      </c>
      <c r="AJ612" s="143">
        <v>5</v>
      </c>
      <c r="AK612" s="231">
        <v>4</v>
      </c>
      <c r="AL612" s="231">
        <v>66</v>
      </c>
      <c r="AM612" s="143">
        <v>5</v>
      </c>
      <c r="AN612" s="143">
        <v>1</v>
      </c>
      <c r="AO612" s="143">
        <v>1</v>
      </c>
      <c r="AP612" s="231">
        <v>3</v>
      </c>
      <c r="AQ612" s="12">
        <v>362</v>
      </c>
      <c r="AR612" s="231">
        <v>61</v>
      </c>
      <c r="AS612" t="s">
        <v>0</v>
      </c>
      <c r="AT612" s="8" t="s">
        <v>0</v>
      </c>
      <c r="AU612" s="143">
        <v>2</v>
      </c>
      <c r="AV612" s="231">
        <v>9</v>
      </c>
      <c r="AW612" s="231">
        <v>83</v>
      </c>
      <c r="AX612" s="231">
        <v>5</v>
      </c>
      <c r="AY612" s="231">
        <v>3</v>
      </c>
      <c r="AZ612" s="231">
        <v>2</v>
      </c>
      <c r="BA612" s="231">
        <v>7</v>
      </c>
      <c r="BB612" s="12">
        <v>302</v>
      </c>
      <c r="BC612" s="231">
        <v>107</v>
      </c>
      <c r="BE612" s="8" t="s">
        <v>0</v>
      </c>
      <c r="BF612" s="143">
        <v>4</v>
      </c>
      <c r="BG612" s="231">
        <v>7</v>
      </c>
      <c r="BH612" s="231">
        <v>102</v>
      </c>
      <c r="BI612" s="231">
        <v>1</v>
      </c>
      <c r="BJ612" s="143">
        <v>3</v>
      </c>
      <c r="BK612" s="143">
        <v>0</v>
      </c>
      <c r="BL612" s="231">
        <v>4</v>
      </c>
      <c r="BM612" s="12">
        <v>64</v>
      </c>
      <c r="BN612" s="231">
        <v>107</v>
      </c>
      <c r="BP612" s="8" t="s">
        <v>0</v>
      </c>
      <c r="BQ612" s="143">
        <v>4</v>
      </c>
      <c r="BR612" s="231">
        <v>8</v>
      </c>
      <c r="BS612" s="231">
        <v>112</v>
      </c>
      <c r="BT612" s="231">
        <v>1</v>
      </c>
      <c r="BU612" s="143">
        <v>2</v>
      </c>
      <c r="BV612" s="231">
        <v>0</v>
      </c>
      <c r="BW612" s="231">
        <v>4</v>
      </c>
      <c r="BX612" s="12">
        <v>-50</v>
      </c>
      <c r="BY612" s="231">
        <v>119</v>
      </c>
      <c r="CA612" s="8" t="s">
        <v>0</v>
      </c>
      <c r="CB612" s="143">
        <v>13</v>
      </c>
      <c r="CC612" s="143">
        <v>1</v>
      </c>
      <c r="CD612" s="231">
        <v>89</v>
      </c>
      <c r="CE612" s="143">
        <v>3</v>
      </c>
      <c r="CF612" s="143">
        <v>4</v>
      </c>
      <c r="CG612" s="143">
        <v>4</v>
      </c>
      <c r="CH612" s="143">
        <v>7</v>
      </c>
      <c r="CI612" s="12">
        <v>25</v>
      </c>
      <c r="CJ612" s="231">
        <v>57</v>
      </c>
      <c r="CM612" t="s">
        <v>0</v>
      </c>
      <c r="CN612" t="s">
        <v>0</v>
      </c>
      <c r="CP612" t="s">
        <v>0</v>
      </c>
    </row>
    <row r="613" spans="2:96" ht="15.75" thickBot="1" x14ac:dyDescent="0.3"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M613" s="11"/>
      <c r="N613" s="10"/>
      <c r="O613" s="10"/>
      <c r="P613" s="10"/>
      <c r="Q613" s="10"/>
      <c r="R613" s="10"/>
      <c r="S613" s="10"/>
      <c r="T613" s="10"/>
      <c r="U613" s="10"/>
      <c r="V613" s="9"/>
      <c r="X613" s="11"/>
      <c r="Y613" s="10"/>
      <c r="Z613" s="10"/>
      <c r="AA613" s="10"/>
      <c r="AB613" s="10"/>
      <c r="AC613" s="10"/>
      <c r="AD613" s="10"/>
      <c r="AE613" s="10"/>
      <c r="AF613" s="10"/>
      <c r="AG613" s="9"/>
      <c r="AI613" s="11"/>
      <c r="AJ613" s="10"/>
      <c r="AK613" s="10"/>
      <c r="AL613" s="10"/>
      <c r="AM613" s="10"/>
      <c r="AN613" s="10"/>
      <c r="AO613" s="10"/>
      <c r="AP613" s="10"/>
      <c r="AQ613" s="10"/>
      <c r="AR613" s="9"/>
      <c r="AT613" s="11"/>
      <c r="AU613" s="10"/>
      <c r="AV613" s="10"/>
      <c r="AW613" s="10"/>
      <c r="AX613" s="10"/>
      <c r="AY613" s="10"/>
      <c r="AZ613" s="10"/>
      <c r="BA613" s="10"/>
      <c r="BB613" s="10"/>
      <c r="BC613" s="9"/>
      <c r="BE613" s="11"/>
      <c r="BF613" s="10"/>
      <c r="BG613" s="10"/>
      <c r="BH613" s="10"/>
      <c r="BI613" s="10"/>
      <c r="BJ613" s="10"/>
      <c r="BK613" s="10"/>
      <c r="BL613" s="10"/>
      <c r="BM613" s="10"/>
      <c r="BN613" s="9"/>
      <c r="BP613" s="11"/>
      <c r="BQ613" s="10"/>
      <c r="BR613" s="10"/>
      <c r="BS613" s="10"/>
      <c r="BT613" s="10"/>
      <c r="BU613" s="10"/>
      <c r="BV613" s="10"/>
      <c r="BW613" s="10"/>
      <c r="BX613" s="10"/>
      <c r="BY613" s="9"/>
      <c r="CA613" s="11"/>
      <c r="CB613" s="10"/>
      <c r="CC613" s="10"/>
      <c r="CD613" s="10"/>
      <c r="CE613" s="10"/>
      <c r="CF613" s="10"/>
      <c r="CG613" s="10"/>
      <c r="CH613" s="10"/>
      <c r="CI613" s="10"/>
      <c r="CJ613" s="9"/>
      <c r="CM613" t="s">
        <v>0</v>
      </c>
    </row>
    <row r="614" spans="2:96" ht="15.75" thickBot="1" x14ac:dyDescent="0.3">
      <c r="B614" s="11"/>
      <c r="C614" s="27" t="s">
        <v>8</v>
      </c>
      <c r="D614" s="19" t="s">
        <v>7</v>
      </c>
      <c r="E614" s="18" t="s">
        <v>6</v>
      </c>
      <c r="F614" s="199" t="s">
        <v>31</v>
      </c>
      <c r="G614" s="17" t="s">
        <v>5</v>
      </c>
      <c r="H614" s="16" t="s">
        <v>4</v>
      </c>
      <c r="I614" s="14" t="s">
        <v>3</v>
      </c>
      <c r="J614" s="10"/>
      <c r="K614" s="249" t="s">
        <v>142</v>
      </c>
      <c r="M614" s="11"/>
      <c r="N614" s="21" t="s">
        <v>9</v>
      </c>
      <c r="O614" s="19" t="s">
        <v>7</v>
      </c>
      <c r="P614" s="18" t="s">
        <v>6</v>
      </c>
      <c r="Q614" s="199" t="s">
        <v>31</v>
      </c>
      <c r="R614" s="17" t="s">
        <v>5</v>
      </c>
      <c r="S614" s="16" t="s">
        <v>4</v>
      </c>
      <c r="T614" s="14" t="s">
        <v>3</v>
      </c>
      <c r="U614" s="10"/>
      <c r="V614" s="249" t="s">
        <v>144</v>
      </c>
      <c r="X614" s="11"/>
      <c r="Y614" s="21" t="s">
        <v>9</v>
      </c>
      <c r="Z614" s="27" t="s">
        <v>8</v>
      </c>
      <c r="AA614" s="18" t="s">
        <v>6</v>
      </c>
      <c r="AB614" s="199" t="s">
        <v>31</v>
      </c>
      <c r="AC614" s="17" t="s">
        <v>5</v>
      </c>
      <c r="AD614" s="16" t="s">
        <v>4</v>
      </c>
      <c r="AE614" s="14" t="s">
        <v>3</v>
      </c>
      <c r="AF614" s="10"/>
      <c r="AG614" s="249" t="s">
        <v>151</v>
      </c>
      <c r="AI614" s="11"/>
      <c r="AJ614" s="21" t="s">
        <v>9</v>
      </c>
      <c r="AK614" s="27" t="s">
        <v>8</v>
      </c>
      <c r="AL614" s="19" t="s">
        <v>7</v>
      </c>
      <c r="AM614" s="199" t="s">
        <v>31</v>
      </c>
      <c r="AN614" s="17" t="s">
        <v>5</v>
      </c>
      <c r="AO614" s="16" t="s">
        <v>4</v>
      </c>
      <c r="AP614" s="14" t="s">
        <v>3</v>
      </c>
      <c r="AQ614" s="10"/>
      <c r="AR614" s="249" t="s">
        <v>151</v>
      </c>
      <c r="AT614" s="11"/>
      <c r="AU614" s="21" t="s">
        <v>9</v>
      </c>
      <c r="AV614" s="27" t="s">
        <v>8</v>
      </c>
      <c r="AW614" s="19" t="s">
        <v>7</v>
      </c>
      <c r="AX614" s="18" t="s">
        <v>6</v>
      </c>
      <c r="AY614" s="17" t="s">
        <v>5</v>
      </c>
      <c r="AZ614" s="16" t="s">
        <v>4</v>
      </c>
      <c r="BA614" s="14" t="s">
        <v>3</v>
      </c>
      <c r="BB614" s="10"/>
      <c r="BC614" s="249" t="s">
        <v>145</v>
      </c>
      <c r="BE614" s="11"/>
      <c r="BF614" s="21" t="s">
        <v>9</v>
      </c>
      <c r="BG614" s="27" t="s">
        <v>8</v>
      </c>
      <c r="BH614" s="19" t="s">
        <v>7</v>
      </c>
      <c r="BI614" s="18" t="s">
        <v>6</v>
      </c>
      <c r="BJ614" s="199" t="s">
        <v>31</v>
      </c>
      <c r="BK614" s="16" t="s">
        <v>4</v>
      </c>
      <c r="BL614" s="14" t="s">
        <v>3</v>
      </c>
      <c r="BM614" s="10"/>
      <c r="BN614" s="249" t="s">
        <v>148</v>
      </c>
      <c r="BP614" s="11"/>
      <c r="BQ614" s="21" t="s">
        <v>9</v>
      </c>
      <c r="BR614" s="27" t="s">
        <v>8</v>
      </c>
      <c r="BS614" s="19" t="s">
        <v>7</v>
      </c>
      <c r="BT614" s="18" t="s">
        <v>6</v>
      </c>
      <c r="BU614" s="199" t="s">
        <v>31</v>
      </c>
      <c r="BV614" s="17" t="s">
        <v>5</v>
      </c>
      <c r="BW614" s="14" t="s">
        <v>3</v>
      </c>
      <c r="BX614" s="10"/>
      <c r="BY614" s="249" t="s">
        <v>190</v>
      </c>
      <c r="CA614" s="11"/>
      <c r="CB614" s="21" t="s">
        <v>9</v>
      </c>
      <c r="CC614" s="27" t="s">
        <v>8</v>
      </c>
      <c r="CD614" s="19" t="s">
        <v>7</v>
      </c>
      <c r="CE614" s="18" t="s">
        <v>6</v>
      </c>
      <c r="CF614" s="17" t="s">
        <v>5</v>
      </c>
      <c r="CG614" s="16" t="s">
        <v>4</v>
      </c>
      <c r="CH614" s="199" t="s">
        <v>31</v>
      </c>
      <c r="CI614" s="10"/>
      <c r="CJ614" s="249" t="s">
        <v>369</v>
      </c>
      <c r="CM614" t="s">
        <v>0</v>
      </c>
    </row>
    <row r="615" spans="2:96" ht="15.75" thickBot="1" x14ac:dyDescent="0.3">
      <c r="B615" s="22" t="s">
        <v>368</v>
      </c>
      <c r="C615" s="146" t="s">
        <v>9</v>
      </c>
      <c r="D615" s="146" t="s">
        <v>9</v>
      </c>
      <c r="E615" s="146" t="s">
        <v>9</v>
      </c>
      <c r="F615" s="146" t="s">
        <v>9</v>
      </c>
      <c r="G615" s="146" t="s">
        <v>9</v>
      </c>
      <c r="H615" s="146" t="s">
        <v>9</v>
      </c>
      <c r="I615" s="146" t="s">
        <v>9</v>
      </c>
      <c r="J615" s="10"/>
      <c r="K615" s="234" t="s">
        <v>9</v>
      </c>
      <c r="M615" s="22" t="s">
        <v>368</v>
      </c>
      <c r="N615" s="145" t="s">
        <v>8</v>
      </c>
      <c r="O615" s="145" t="s">
        <v>8</v>
      </c>
      <c r="P615" s="145" t="s">
        <v>8</v>
      </c>
      <c r="Q615" s="145" t="s">
        <v>8</v>
      </c>
      <c r="R615" s="145" t="s">
        <v>8</v>
      </c>
      <c r="S615" s="145" t="s">
        <v>8</v>
      </c>
      <c r="T615" s="145" t="s">
        <v>8</v>
      </c>
      <c r="U615" s="10"/>
      <c r="V615" s="145" t="s">
        <v>8</v>
      </c>
      <c r="X615" s="22" t="s">
        <v>368</v>
      </c>
      <c r="Y615" s="149" t="s">
        <v>7</v>
      </c>
      <c r="Z615" s="149" t="s">
        <v>7</v>
      </c>
      <c r="AA615" s="149" t="s">
        <v>7</v>
      </c>
      <c r="AB615" s="149" t="s">
        <v>7</v>
      </c>
      <c r="AC615" s="149" t="s">
        <v>7</v>
      </c>
      <c r="AD615" s="149" t="s">
        <v>7</v>
      </c>
      <c r="AE615" s="144" t="s">
        <v>7</v>
      </c>
      <c r="AF615" s="10"/>
      <c r="AG615" s="144" t="s">
        <v>7</v>
      </c>
      <c r="AI615" s="22" t="s">
        <v>368</v>
      </c>
      <c r="AJ615" s="195" t="s">
        <v>6</v>
      </c>
      <c r="AK615" s="195" t="s">
        <v>6</v>
      </c>
      <c r="AL615" s="195" t="s">
        <v>6</v>
      </c>
      <c r="AM615" s="195" t="s">
        <v>6</v>
      </c>
      <c r="AN615" s="195" t="s">
        <v>6</v>
      </c>
      <c r="AO615" s="195" t="s">
        <v>6</v>
      </c>
      <c r="AP615" s="195" t="s">
        <v>6</v>
      </c>
      <c r="AQ615" s="10"/>
      <c r="AR615" s="195" t="s">
        <v>6</v>
      </c>
      <c r="AT615" s="22" t="s">
        <v>368</v>
      </c>
      <c r="AU615" s="197" t="s">
        <v>31</v>
      </c>
      <c r="AV615" s="197" t="s">
        <v>31</v>
      </c>
      <c r="AW615" s="197" t="s">
        <v>31</v>
      </c>
      <c r="AX615" s="197" t="s">
        <v>31</v>
      </c>
      <c r="AY615" s="197" t="s">
        <v>31</v>
      </c>
      <c r="AZ615" s="197" t="s">
        <v>31</v>
      </c>
      <c r="BA615" s="197" t="s">
        <v>31</v>
      </c>
      <c r="BB615" s="10"/>
      <c r="BC615" s="197" t="s">
        <v>31</v>
      </c>
      <c r="BE615" s="22" t="s">
        <v>368</v>
      </c>
      <c r="BF615" s="155" t="s">
        <v>134</v>
      </c>
      <c r="BG615" s="155" t="s">
        <v>134</v>
      </c>
      <c r="BH615" s="155" t="s">
        <v>134</v>
      </c>
      <c r="BI615" s="155" t="s">
        <v>134</v>
      </c>
      <c r="BJ615" s="155" t="s">
        <v>134</v>
      </c>
      <c r="BK615" s="155" t="s">
        <v>134</v>
      </c>
      <c r="BL615" s="155" t="s">
        <v>134</v>
      </c>
      <c r="BM615" s="10"/>
      <c r="BN615" s="155" t="s">
        <v>134</v>
      </c>
      <c r="BP615" s="22" t="s">
        <v>368</v>
      </c>
      <c r="BQ615" s="150" t="s">
        <v>4</v>
      </c>
      <c r="BR615" s="150" t="s">
        <v>4</v>
      </c>
      <c r="BS615" s="150" t="s">
        <v>4</v>
      </c>
      <c r="BT615" s="150" t="s">
        <v>4</v>
      </c>
      <c r="BU615" s="150" t="s">
        <v>4</v>
      </c>
      <c r="BV615" s="150" t="s">
        <v>4</v>
      </c>
      <c r="BW615" s="150" t="s">
        <v>4</v>
      </c>
      <c r="BX615" s="10"/>
      <c r="BY615" s="150" t="s">
        <v>4</v>
      </c>
      <c r="CA615" s="22" t="s">
        <v>368</v>
      </c>
      <c r="CB615" s="177" t="s">
        <v>3</v>
      </c>
      <c r="CC615" s="177" t="s">
        <v>3</v>
      </c>
      <c r="CD615" s="177" t="s">
        <v>3</v>
      </c>
      <c r="CE615" s="177" t="s">
        <v>3</v>
      </c>
      <c r="CF615" s="177" t="s">
        <v>3</v>
      </c>
      <c r="CG615" s="177" t="s">
        <v>3</v>
      </c>
      <c r="CH615" s="177" t="s">
        <v>3</v>
      </c>
      <c r="CI615" s="10"/>
      <c r="CJ615" s="177" t="s">
        <v>3</v>
      </c>
      <c r="CM615" t="s">
        <v>2</v>
      </c>
      <c r="CO615" t="s">
        <v>0</v>
      </c>
    </row>
    <row r="616" spans="2:96" ht="15.75" thickBot="1" x14ac:dyDescent="0.3">
      <c r="B616" s="8" t="s">
        <v>0</v>
      </c>
      <c r="C616" s="231">
        <v>4</v>
      </c>
      <c r="D616" s="231">
        <v>93</v>
      </c>
      <c r="E616" s="143">
        <v>0</v>
      </c>
      <c r="F616" s="231">
        <v>2</v>
      </c>
      <c r="G616" s="231">
        <v>1</v>
      </c>
      <c r="H616" s="231">
        <v>3</v>
      </c>
      <c r="I616" s="231">
        <v>13</v>
      </c>
      <c r="J616" s="12">
        <v>-88</v>
      </c>
      <c r="K616" s="178">
        <v>116</v>
      </c>
      <c r="L616" t="s">
        <v>0</v>
      </c>
      <c r="M616" s="8" t="s">
        <v>0</v>
      </c>
      <c r="N616" s="143">
        <v>4</v>
      </c>
      <c r="O616" s="231">
        <v>61</v>
      </c>
      <c r="P616" s="143">
        <v>4</v>
      </c>
      <c r="Q616" s="143">
        <v>3</v>
      </c>
      <c r="R616" s="143">
        <v>4</v>
      </c>
      <c r="S616" s="231">
        <v>2</v>
      </c>
      <c r="T616" s="231">
        <v>9</v>
      </c>
      <c r="U616" s="12">
        <v>127</v>
      </c>
      <c r="V616" s="231">
        <v>57</v>
      </c>
      <c r="W616" t="s">
        <v>0</v>
      </c>
      <c r="X616" s="8" t="s">
        <v>0</v>
      </c>
      <c r="Y616" s="143">
        <v>93</v>
      </c>
      <c r="Z616" s="143">
        <v>61</v>
      </c>
      <c r="AA616" s="143">
        <v>85</v>
      </c>
      <c r="AB616" s="143">
        <v>97</v>
      </c>
      <c r="AC616" s="143">
        <v>125</v>
      </c>
      <c r="AD616" s="143">
        <v>130</v>
      </c>
      <c r="AE616" s="143">
        <v>105</v>
      </c>
      <c r="AF616" s="12">
        <v>-246</v>
      </c>
      <c r="AG616" s="143">
        <v>696</v>
      </c>
      <c r="AI616" s="8" t="s">
        <v>0</v>
      </c>
      <c r="AJ616" s="231">
        <v>0</v>
      </c>
      <c r="AK616" s="231">
        <v>4</v>
      </c>
      <c r="AL616" s="231">
        <v>85</v>
      </c>
      <c r="AM616" s="231">
        <v>2</v>
      </c>
      <c r="AN616" s="231">
        <v>1</v>
      </c>
      <c r="AO616" s="231">
        <v>3</v>
      </c>
      <c r="AP616" s="231">
        <v>7</v>
      </c>
      <c r="AQ616" s="12">
        <v>56</v>
      </c>
      <c r="AR616" s="231">
        <v>102</v>
      </c>
      <c r="AS616" t="s">
        <v>0</v>
      </c>
      <c r="AT616" s="8" t="s">
        <v>0</v>
      </c>
      <c r="AU616" s="143">
        <v>2</v>
      </c>
      <c r="AV616" s="231">
        <v>3</v>
      </c>
      <c r="AW616" s="231">
        <v>97</v>
      </c>
      <c r="AX616" s="143">
        <v>2</v>
      </c>
      <c r="AY616" s="143">
        <v>0</v>
      </c>
      <c r="AZ616" s="231">
        <v>2</v>
      </c>
      <c r="BA616" s="231">
        <v>7</v>
      </c>
      <c r="BB616" s="12">
        <v>-121</v>
      </c>
      <c r="BC616" s="231">
        <v>105</v>
      </c>
      <c r="BE616" s="8" t="s">
        <v>0</v>
      </c>
      <c r="BF616" s="143">
        <v>1</v>
      </c>
      <c r="BG616" s="231">
        <v>4</v>
      </c>
      <c r="BH616" s="231">
        <v>125</v>
      </c>
      <c r="BI616" s="143">
        <v>1</v>
      </c>
      <c r="BJ616" s="231">
        <v>0</v>
      </c>
      <c r="BK616" s="231">
        <v>3</v>
      </c>
      <c r="BL616" s="231">
        <v>8</v>
      </c>
      <c r="BM616" s="12">
        <v>187</v>
      </c>
      <c r="BN616" s="231">
        <v>138</v>
      </c>
      <c r="BP616" s="8" t="s">
        <v>0</v>
      </c>
      <c r="BQ616" s="143">
        <v>3</v>
      </c>
      <c r="BR616" s="143">
        <v>2</v>
      </c>
      <c r="BS616" s="231">
        <v>130</v>
      </c>
      <c r="BT616" s="143">
        <v>3</v>
      </c>
      <c r="BU616" s="143">
        <v>2</v>
      </c>
      <c r="BV616" s="143">
        <v>3</v>
      </c>
      <c r="BW616" s="231">
        <v>4</v>
      </c>
      <c r="BX616" s="12">
        <v>94</v>
      </c>
      <c r="BY616" s="231">
        <v>121</v>
      </c>
      <c r="CA616" s="8" t="s">
        <v>0</v>
      </c>
      <c r="CB616" s="143">
        <v>13</v>
      </c>
      <c r="CC616" s="143">
        <v>9</v>
      </c>
      <c r="CD616" s="231">
        <v>105</v>
      </c>
      <c r="CE616" s="143">
        <v>7</v>
      </c>
      <c r="CF616" s="143">
        <v>8</v>
      </c>
      <c r="CG616" s="143">
        <v>4</v>
      </c>
      <c r="CH616" s="143">
        <v>7</v>
      </c>
      <c r="CI616" s="12">
        <v>-9</v>
      </c>
      <c r="CJ616" s="231">
        <v>57</v>
      </c>
    </row>
    <row r="617" spans="2:96" ht="15.75" thickBot="1" x14ac:dyDescent="0.3">
      <c r="B617" s="299" t="s">
        <v>0</v>
      </c>
      <c r="CM617" t="s">
        <v>0</v>
      </c>
    </row>
    <row r="618" spans="2:96" ht="15.75" thickBot="1" x14ac:dyDescent="0.3">
      <c r="C618" t="s">
        <v>0</v>
      </c>
      <c r="D618" t="s">
        <v>0</v>
      </c>
      <c r="E618" t="s">
        <v>0</v>
      </c>
      <c r="F618" t="s">
        <v>0</v>
      </c>
      <c r="G618" s="21" t="s">
        <v>9</v>
      </c>
      <c r="J618" t="s">
        <v>0</v>
      </c>
      <c r="O618" t="s">
        <v>0</v>
      </c>
      <c r="P618" t="s">
        <v>0</v>
      </c>
      <c r="R618" s="27" t="s">
        <v>8</v>
      </c>
      <c r="U618" t="s">
        <v>0</v>
      </c>
      <c r="W618" t="s">
        <v>0</v>
      </c>
      <c r="Z618" t="s">
        <v>0</v>
      </c>
      <c r="AB618" t="s">
        <v>0</v>
      </c>
      <c r="AC618" s="19" t="s">
        <v>7</v>
      </c>
      <c r="AF618" t="s">
        <v>0</v>
      </c>
      <c r="AL618" t="s">
        <v>0</v>
      </c>
      <c r="AN618" s="18" t="s">
        <v>6</v>
      </c>
      <c r="AQ618" t="s">
        <v>0</v>
      </c>
      <c r="AS618" t="s">
        <v>0</v>
      </c>
      <c r="AX618" t="s">
        <v>0</v>
      </c>
      <c r="AY618" s="199" t="s">
        <v>31</v>
      </c>
      <c r="BB618" t="s">
        <v>0</v>
      </c>
      <c r="BI618" t="s">
        <v>0</v>
      </c>
      <c r="BJ618" s="17" t="s">
        <v>5</v>
      </c>
      <c r="BM618" t="s">
        <v>0</v>
      </c>
      <c r="BP618" t="s">
        <v>0</v>
      </c>
      <c r="BR618" t="s">
        <v>0</v>
      </c>
      <c r="BU618" s="16" t="s">
        <v>4</v>
      </c>
      <c r="BV618" t="s">
        <v>0</v>
      </c>
      <c r="BX618" t="s">
        <v>0</v>
      </c>
      <c r="CA618" t="s">
        <v>0</v>
      </c>
      <c r="CF618" s="14" t="s">
        <v>3</v>
      </c>
      <c r="CG618" t="s">
        <v>0</v>
      </c>
      <c r="CH618" t="s">
        <v>0</v>
      </c>
      <c r="CI618" t="s">
        <v>0</v>
      </c>
      <c r="CM618" t="s">
        <v>0</v>
      </c>
    </row>
    <row r="619" spans="2:96" ht="16.5" thickBot="1" x14ac:dyDescent="0.3">
      <c r="B619" s="134" t="s">
        <v>363</v>
      </c>
      <c r="C619" s="28" t="s">
        <v>0</v>
      </c>
      <c r="D619" s="28" t="s">
        <v>0</v>
      </c>
      <c r="E619" s="28" t="s">
        <v>0</v>
      </c>
      <c r="F619" s="28" t="s">
        <v>0</v>
      </c>
      <c r="G619" s="28"/>
      <c r="H619" s="28"/>
      <c r="I619" s="28" t="s">
        <v>0</v>
      </c>
      <c r="J619" s="28"/>
      <c r="K619" s="22" t="s">
        <v>15</v>
      </c>
      <c r="M619" s="134" t="s">
        <v>363</v>
      </c>
      <c r="N619" s="28" t="s">
        <v>0</v>
      </c>
      <c r="O619" s="28" t="s">
        <v>0</v>
      </c>
      <c r="P619" s="28" t="s">
        <v>0</v>
      </c>
      <c r="Q619" s="28" t="s">
        <v>0</v>
      </c>
      <c r="R619" s="28"/>
      <c r="S619" s="28"/>
      <c r="T619" s="28" t="s">
        <v>0</v>
      </c>
      <c r="U619" s="28"/>
      <c r="V619" s="22" t="s">
        <v>15</v>
      </c>
      <c r="X619" s="134" t="s">
        <v>363</v>
      </c>
      <c r="Y619" s="28" t="s">
        <v>0</v>
      </c>
      <c r="Z619" s="28" t="s">
        <v>0</v>
      </c>
      <c r="AA619" s="28" t="s">
        <v>0</v>
      </c>
      <c r="AB619" s="28" t="s">
        <v>0</v>
      </c>
      <c r="AC619" s="28"/>
      <c r="AD619" s="28"/>
      <c r="AE619" s="28" t="s">
        <v>0</v>
      </c>
      <c r="AF619" s="28"/>
      <c r="AG619" s="22" t="s">
        <v>15</v>
      </c>
      <c r="AH619" t="s">
        <v>0</v>
      </c>
      <c r="AI619" s="134" t="s">
        <v>363</v>
      </c>
      <c r="AJ619" s="28" t="s">
        <v>0</v>
      </c>
      <c r="AK619" s="28" t="s">
        <v>0</v>
      </c>
      <c r="AL619" s="28" t="s">
        <v>0</v>
      </c>
      <c r="AM619" s="28" t="s">
        <v>0</v>
      </c>
      <c r="AN619" s="28"/>
      <c r="AO619" s="28"/>
      <c r="AP619" s="28" t="s">
        <v>0</v>
      </c>
      <c r="AQ619" s="28"/>
      <c r="AR619" s="22" t="s">
        <v>15</v>
      </c>
      <c r="AT619" s="134" t="s">
        <v>363</v>
      </c>
      <c r="AU619" s="28" t="s">
        <v>0</v>
      </c>
      <c r="AV619" s="28" t="s">
        <v>0</v>
      </c>
      <c r="AW619" s="28" t="s">
        <v>0</v>
      </c>
      <c r="AX619" s="28" t="s">
        <v>0</v>
      </c>
      <c r="AY619" s="28"/>
      <c r="AZ619" s="28"/>
      <c r="BA619" s="28" t="s">
        <v>0</v>
      </c>
      <c r="BB619" s="28"/>
      <c r="BC619" s="22" t="s">
        <v>15</v>
      </c>
      <c r="BE619" s="134" t="s">
        <v>363</v>
      </c>
      <c r="BF619" s="28" t="s">
        <v>0</v>
      </c>
      <c r="BG619" s="28" t="s">
        <v>0</v>
      </c>
      <c r="BH619" s="28" t="s">
        <v>0</v>
      </c>
      <c r="BI619" s="28" t="s">
        <v>0</v>
      </c>
      <c r="BJ619" s="28"/>
      <c r="BK619" s="28"/>
      <c r="BL619" s="28" t="s">
        <v>0</v>
      </c>
      <c r="BM619" s="28"/>
      <c r="BN619" s="22" t="s">
        <v>15</v>
      </c>
      <c r="BO619" t="s">
        <v>0</v>
      </c>
      <c r="BP619" s="134" t="s">
        <v>363</v>
      </c>
      <c r="BQ619" s="28" t="s">
        <v>0</v>
      </c>
      <c r="BR619" s="28" t="s">
        <v>0</v>
      </c>
      <c r="BS619" s="28" t="s">
        <v>0</v>
      </c>
      <c r="BT619" s="28" t="s">
        <v>0</v>
      </c>
      <c r="BU619" s="28"/>
      <c r="BV619" s="28"/>
      <c r="BW619" s="28" t="s">
        <v>0</v>
      </c>
      <c r="BX619" s="28"/>
      <c r="BY619" s="22" t="s">
        <v>15</v>
      </c>
      <c r="CA619" s="134" t="s">
        <v>363</v>
      </c>
      <c r="CB619" s="28" t="s">
        <v>0</v>
      </c>
      <c r="CC619" s="28" t="s">
        <v>0</v>
      </c>
      <c r="CD619" s="28" t="s">
        <v>0</v>
      </c>
      <c r="CE619" s="28" t="s">
        <v>0</v>
      </c>
      <c r="CF619" s="28"/>
      <c r="CG619" s="28" t="s">
        <v>0</v>
      </c>
      <c r="CH619" s="28" t="s">
        <v>0</v>
      </c>
      <c r="CI619" s="28"/>
      <c r="CJ619" s="22" t="s">
        <v>15</v>
      </c>
    </row>
    <row r="620" spans="2:96" ht="15.75" thickBot="1" x14ac:dyDescent="0.3">
      <c r="B620" s="11"/>
      <c r="C620" s="27" t="s">
        <v>8</v>
      </c>
      <c r="D620" s="19" t="s">
        <v>7</v>
      </c>
      <c r="E620" s="18" t="s">
        <v>6</v>
      </c>
      <c r="F620" s="199" t="s">
        <v>31</v>
      </c>
      <c r="G620" s="17" t="s">
        <v>5</v>
      </c>
      <c r="H620" s="16" t="s">
        <v>4</v>
      </c>
      <c r="I620" s="14" t="s">
        <v>3</v>
      </c>
      <c r="J620" s="10"/>
      <c r="K620" s="249" t="s">
        <v>190</v>
      </c>
      <c r="M620" s="11"/>
      <c r="N620" s="21" t="s">
        <v>9</v>
      </c>
      <c r="O620" s="19" t="s">
        <v>7</v>
      </c>
      <c r="P620" s="18" t="s">
        <v>6</v>
      </c>
      <c r="Q620" s="199" t="s">
        <v>31</v>
      </c>
      <c r="R620" s="17" t="s">
        <v>5</v>
      </c>
      <c r="S620" s="16" t="s">
        <v>4</v>
      </c>
      <c r="T620" s="14" t="s">
        <v>3</v>
      </c>
      <c r="U620" s="10"/>
      <c r="V620" s="249" t="s">
        <v>144</v>
      </c>
      <c r="X620" s="11"/>
      <c r="Y620" s="21" t="s">
        <v>9</v>
      </c>
      <c r="Z620" s="27" t="s">
        <v>8</v>
      </c>
      <c r="AA620" s="18" t="s">
        <v>6</v>
      </c>
      <c r="AB620" s="199" t="s">
        <v>31</v>
      </c>
      <c r="AC620" s="17" t="s">
        <v>5</v>
      </c>
      <c r="AD620" s="16" t="s">
        <v>4</v>
      </c>
      <c r="AE620" s="14" t="s">
        <v>3</v>
      </c>
      <c r="AF620" s="10"/>
      <c r="AG620" s="249" t="s">
        <v>151</v>
      </c>
      <c r="AI620" s="11"/>
      <c r="AJ620" s="21" t="s">
        <v>9</v>
      </c>
      <c r="AK620" s="27" t="s">
        <v>8</v>
      </c>
      <c r="AL620" s="19" t="s">
        <v>7</v>
      </c>
      <c r="AM620" s="199" t="s">
        <v>31</v>
      </c>
      <c r="AN620" s="17" t="s">
        <v>5</v>
      </c>
      <c r="AO620" s="16" t="s">
        <v>4</v>
      </c>
      <c r="AP620" s="14" t="s">
        <v>3</v>
      </c>
      <c r="AQ620" s="10"/>
      <c r="AR620" s="249" t="s">
        <v>151</v>
      </c>
      <c r="AT620" s="11"/>
      <c r="AU620" s="21" t="s">
        <v>9</v>
      </c>
      <c r="AV620" s="27" t="s">
        <v>8</v>
      </c>
      <c r="AW620" s="19" t="s">
        <v>7</v>
      </c>
      <c r="AX620" s="18" t="s">
        <v>6</v>
      </c>
      <c r="AY620" s="17" t="s">
        <v>5</v>
      </c>
      <c r="AZ620" s="16" t="s">
        <v>4</v>
      </c>
      <c r="BA620" s="14" t="s">
        <v>3</v>
      </c>
      <c r="BB620" s="10"/>
      <c r="BC620" s="249" t="s">
        <v>142</v>
      </c>
      <c r="BE620" s="11"/>
      <c r="BF620" s="21" t="s">
        <v>9</v>
      </c>
      <c r="BG620" s="27" t="s">
        <v>8</v>
      </c>
      <c r="BH620" s="19" t="s">
        <v>7</v>
      </c>
      <c r="BI620" s="18" t="s">
        <v>6</v>
      </c>
      <c r="BJ620" s="199" t="s">
        <v>31</v>
      </c>
      <c r="BK620" s="16" t="s">
        <v>4</v>
      </c>
      <c r="BL620" s="14" t="s">
        <v>3</v>
      </c>
      <c r="BM620" s="10"/>
      <c r="BN620" s="249" t="s">
        <v>145</v>
      </c>
      <c r="BP620" s="11"/>
      <c r="BQ620" s="21" t="s">
        <v>9</v>
      </c>
      <c r="BR620" s="27" t="s">
        <v>8</v>
      </c>
      <c r="BS620" s="19" t="s">
        <v>7</v>
      </c>
      <c r="BT620" s="18" t="s">
        <v>6</v>
      </c>
      <c r="BU620" s="199" t="s">
        <v>31</v>
      </c>
      <c r="BV620" s="17" t="s">
        <v>5</v>
      </c>
      <c r="BW620" s="14" t="s">
        <v>3</v>
      </c>
      <c r="BX620" s="10"/>
      <c r="BY620" s="249" t="s">
        <v>148</v>
      </c>
      <c r="CA620" s="11"/>
      <c r="CB620" s="21" t="s">
        <v>9</v>
      </c>
      <c r="CC620" s="27" t="s">
        <v>8</v>
      </c>
      <c r="CD620" s="19" t="s">
        <v>7</v>
      </c>
      <c r="CE620" s="18" t="s">
        <v>6</v>
      </c>
      <c r="CF620" s="17" t="s">
        <v>5</v>
      </c>
      <c r="CG620" s="16" t="s">
        <v>4</v>
      </c>
      <c r="CH620" s="199" t="s">
        <v>31</v>
      </c>
      <c r="CI620" s="10"/>
      <c r="CJ620" s="249" t="s">
        <v>369</v>
      </c>
      <c r="CM620" t="s">
        <v>0</v>
      </c>
    </row>
    <row r="621" spans="2:96" ht="15.75" thickBot="1" x14ac:dyDescent="0.3">
      <c r="B621" s="22" t="s">
        <v>376</v>
      </c>
      <c r="C621" s="146" t="s">
        <v>9</v>
      </c>
      <c r="D621" s="146" t="s">
        <v>9</v>
      </c>
      <c r="E621" s="146" t="s">
        <v>9</v>
      </c>
      <c r="F621" s="146" t="s">
        <v>9</v>
      </c>
      <c r="G621" s="146" t="s">
        <v>9</v>
      </c>
      <c r="H621" s="146" t="s">
        <v>9</v>
      </c>
      <c r="I621" s="146" t="s">
        <v>9</v>
      </c>
      <c r="J621" s="10"/>
      <c r="K621" s="234" t="s">
        <v>9</v>
      </c>
      <c r="M621" s="22" t="s">
        <v>376</v>
      </c>
      <c r="N621" s="145" t="s">
        <v>8</v>
      </c>
      <c r="O621" s="145" t="s">
        <v>8</v>
      </c>
      <c r="P621" s="145" t="s">
        <v>8</v>
      </c>
      <c r="Q621" s="145" t="s">
        <v>8</v>
      </c>
      <c r="R621" s="145" t="s">
        <v>8</v>
      </c>
      <c r="S621" s="145" t="s">
        <v>8</v>
      </c>
      <c r="T621" s="145" t="s">
        <v>8</v>
      </c>
      <c r="U621" s="10"/>
      <c r="V621" s="145" t="s">
        <v>8</v>
      </c>
      <c r="X621" s="22" t="s">
        <v>376</v>
      </c>
      <c r="Y621" s="149" t="s">
        <v>7</v>
      </c>
      <c r="Z621" s="149" t="s">
        <v>7</v>
      </c>
      <c r="AA621" s="149" t="s">
        <v>7</v>
      </c>
      <c r="AB621" s="149" t="s">
        <v>7</v>
      </c>
      <c r="AC621" s="149" t="s">
        <v>7</v>
      </c>
      <c r="AD621" s="149" t="s">
        <v>7</v>
      </c>
      <c r="AE621" s="144" t="s">
        <v>7</v>
      </c>
      <c r="AF621" s="10"/>
      <c r="AG621" s="144" t="s">
        <v>7</v>
      </c>
      <c r="AI621" s="22" t="s">
        <v>376</v>
      </c>
      <c r="AJ621" s="195" t="s">
        <v>6</v>
      </c>
      <c r="AK621" s="195" t="s">
        <v>6</v>
      </c>
      <c r="AL621" s="195" t="s">
        <v>6</v>
      </c>
      <c r="AM621" s="195" t="s">
        <v>6</v>
      </c>
      <c r="AN621" s="195" t="s">
        <v>6</v>
      </c>
      <c r="AO621" s="195" t="s">
        <v>6</v>
      </c>
      <c r="AP621" s="195" t="s">
        <v>6</v>
      </c>
      <c r="AQ621" s="10"/>
      <c r="AR621" s="195" t="s">
        <v>6</v>
      </c>
      <c r="AT621" s="22" t="s">
        <v>376</v>
      </c>
      <c r="AU621" s="197" t="s">
        <v>31</v>
      </c>
      <c r="AV621" s="197" t="s">
        <v>31</v>
      </c>
      <c r="AW621" s="197" t="s">
        <v>31</v>
      </c>
      <c r="AX621" s="197" t="s">
        <v>31</v>
      </c>
      <c r="AY621" s="197" t="s">
        <v>31</v>
      </c>
      <c r="AZ621" s="197" t="s">
        <v>31</v>
      </c>
      <c r="BA621" s="197" t="s">
        <v>31</v>
      </c>
      <c r="BB621" s="10"/>
      <c r="BC621" s="197" t="s">
        <v>31</v>
      </c>
      <c r="BE621" s="22" t="s">
        <v>376</v>
      </c>
      <c r="BF621" s="155" t="s">
        <v>134</v>
      </c>
      <c r="BG621" s="155" t="s">
        <v>134</v>
      </c>
      <c r="BH621" s="155" t="s">
        <v>134</v>
      </c>
      <c r="BI621" s="155" t="s">
        <v>134</v>
      </c>
      <c r="BJ621" s="155" t="s">
        <v>134</v>
      </c>
      <c r="BK621" s="155" t="s">
        <v>134</v>
      </c>
      <c r="BL621" s="155" t="s">
        <v>134</v>
      </c>
      <c r="BM621" s="10"/>
      <c r="BN621" s="155" t="s">
        <v>134</v>
      </c>
      <c r="BP621" s="22" t="s">
        <v>376</v>
      </c>
      <c r="BQ621" s="150" t="s">
        <v>4</v>
      </c>
      <c r="BR621" s="150" t="s">
        <v>4</v>
      </c>
      <c r="BS621" s="150" t="s">
        <v>4</v>
      </c>
      <c r="BT621" s="150" t="s">
        <v>4</v>
      </c>
      <c r="BU621" s="150" t="s">
        <v>4</v>
      </c>
      <c r="BV621" s="150" t="s">
        <v>4</v>
      </c>
      <c r="BW621" s="150" t="s">
        <v>4</v>
      </c>
      <c r="BX621" s="10"/>
      <c r="BY621" s="150" t="s">
        <v>4</v>
      </c>
      <c r="CA621" s="22" t="s">
        <v>376</v>
      </c>
      <c r="CB621" s="177" t="s">
        <v>3</v>
      </c>
      <c r="CC621" s="177" t="s">
        <v>3</v>
      </c>
      <c r="CD621" s="177" t="s">
        <v>3</v>
      </c>
      <c r="CE621" s="177" t="s">
        <v>3</v>
      </c>
      <c r="CF621" s="177" t="s">
        <v>3</v>
      </c>
      <c r="CG621" s="177" t="s">
        <v>3</v>
      </c>
      <c r="CH621" s="177" t="s">
        <v>3</v>
      </c>
      <c r="CI621" s="10"/>
      <c r="CJ621" s="177" t="s">
        <v>3</v>
      </c>
      <c r="CM621" t="s">
        <v>0</v>
      </c>
    </row>
    <row r="622" spans="2:96" ht="15.75" thickBot="1" x14ac:dyDescent="0.3">
      <c r="B622" s="11" t="s">
        <v>0</v>
      </c>
      <c r="C622" s="143">
        <v>2</v>
      </c>
      <c r="D622" s="231">
        <v>87</v>
      </c>
      <c r="E622" s="143">
        <v>4</v>
      </c>
      <c r="F622" s="143">
        <v>4</v>
      </c>
      <c r="G622" s="143">
        <v>1</v>
      </c>
      <c r="H622" s="143">
        <v>1</v>
      </c>
      <c r="I622" s="231">
        <v>12</v>
      </c>
      <c r="J622" s="12">
        <v>-154</v>
      </c>
      <c r="K622" s="178">
        <v>87</v>
      </c>
      <c r="L622" t="s">
        <v>0</v>
      </c>
      <c r="M622" s="8" t="s">
        <v>0</v>
      </c>
      <c r="N622" s="231">
        <v>2</v>
      </c>
      <c r="O622" s="231">
        <v>61</v>
      </c>
      <c r="P622" s="143">
        <v>3</v>
      </c>
      <c r="Q622" s="143">
        <v>3</v>
      </c>
      <c r="R622" s="143">
        <v>1</v>
      </c>
      <c r="S622" s="143">
        <v>2</v>
      </c>
      <c r="T622" s="231">
        <v>16</v>
      </c>
      <c r="U622" s="12">
        <v>-69</v>
      </c>
      <c r="V622" s="231">
        <v>70</v>
      </c>
      <c r="W622" t="s">
        <v>0</v>
      </c>
      <c r="X622" s="8" t="s">
        <v>0</v>
      </c>
      <c r="Y622" s="143">
        <v>87</v>
      </c>
      <c r="Z622" s="143">
        <v>61</v>
      </c>
      <c r="AA622" s="143">
        <v>84</v>
      </c>
      <c r="AB622" s="143">
        <v>98</v>
      </c>
      <c r="AC622" s="143">
        <v>122</v>
      </c>
      <c r="AD622" s="143">
        <v>135</v>
      </c>
      <c r="AE622" s="143">
        <v>99</v>
      </c>
      <c r="AF622" s="12">
        <v>207</v>
      </c>
      <c r="AG622" s="143">
        <v>686</v>
      </c>
      <c r="AI622" s="8" t="s">
        <v>0</v>
      </c>
      <c r="AJ622" s="231">
        <v>4</v>
      </c>
      <c r="AK622" s="231">
        <v>3</v>
      </c>
      <c r="AL622" s="231">
        <v>84</v>
      </c>
      <c r="AM622" s="231">
        <v>1</v>
      </c>
      <c r="AN622" s="231">
        <v>1</v>
      </c>
      <c r="AO622" s="231">
        <v>2</v>
      </c>
      <c r="AP622" s="231">
        <v>9</v>
      </c>
      <c r="AQ622" s="12">
        <v>-115</v>
      </c>
      <c r="AR622" s="231">
        <v>104</v>
      </c>
      <c r="AS622" t="s">
        <v>0</v>
      </c>
      <c r="AT622" s="8" t="s">
        <v>0</v>
      </c>
      <c r="AU622" s="231">
        <v>4</v>
      </c>
      <c r="AV622" s="231">
        <v>3</v>
      </c>
      <c r="AW622" s="231">
        <v>98</v>
      </c>
      <c r="AX622" s="143">
        <v>1</v>
      </c>
      <c r="AY622" s="231">
        <v>2</v>
      </c>
      <c r="AZ622" s="231">
        <v>1</v>
      </c>
      <c r="BA622" s="231">
        <v>11</v>
      </c>
      <c r="BB622" s="12">
        <v>175</v>
      </c>
      <c r="BC622" s="231">
        <v>118</v>
      </c>
      <c r="BE622" s="8" t="s">
        <v>0</v>
      </c>
      <c r="BF622" s="231">
        <v>1</v>
      </c>
      <c r="BG622" s="231">
        <v>1</v>
      </c>
      <c r="BH622" s="231">
        <v>122</v>
      </c>
      <c r="BI622" s="143">
        <v>1</v>
      </c>
      <c r="BJ622" s="143">
        <v>2</v>
      </c>
      <c r="BK622" s="143">
        <v>0</v>
      </c>
      <c r="BL622" s="231">
        <v>11</v>
      </c>
      <c r="BM622" s="12">
        <v>-129</v>
      </c>
      <c r="BN622" s="231">
        <v>132</v>
      </c>
      <c r="BP622" s="8" t="s">
        <v>0</v>
      </c>
      <c r="BQ622" s="231">
        <v>1</v>
      </c>
      <c r="BR622" s="231">
        <v>2</v>
      </c>
      <c r="BS622" s="231">
        <v>135</v>
      </c>
      <c r="BT622" s="143">
        <v>2</v>
      </c>
      <c r="BU622" s="143">
        <v>1</v>
      </c>
      <c r="BV622" s="231">
        <v>0</v>
      </c>
      <c r="BW622" s="231">
        <v>10</v>
      </c>
      <c r="BX622" s="12">
        <v>244</v>
      </c>
      <c r="BY622" s="231">
        <v>145</v>
      </c>
      <c r="CA622" s="8" t="s">
        <v>0</v>
      </c>
      <c r="CB622" s="143">
        <v>12</v>
      </c>
      <c r="CC622" s="143">
        <v>16</v>
      </c>
      <c r="CD622" s="231">
        <v>99</v>
      </c>
      <c r="CE622" s="143">
        <v>9</v>
      </c>
      <c r="CF622" s="143">
        <v>11</v>
      </c>
      <c r="CG622" s="143">
        <v>10</v>
      </c>
      <c r="CH622" s="143">
        <v>11</v>
      </c>
      <c r="CI622" s="12">
        <v>-159</v>
      </c>
      <c r="CJ622" s="231">
        <v>30</v>
      </c>
      <c r="CO622" t="s">
        <v>0</v>
      </c>
    </row>
    <row r="623" spans="2:96" ht="15.75" thickBot="1" x14ac:dyDescent="0.3">
      <c r="B623" s="11"/>
      <c r="C623" s="10"/>
      <c r="D623" s="10"/>
      <c r="E623" s="10"/>
      <c r="F623" s="10"/>
      <c r="G623" s="10"/>
      <c r="H623" s="10"/>
      <c r="I623" s="10"/>
      <c r="J623" s="10" t="s">
        <v>0</v>
      </c>
      <c r="K623" s="9"/>
      <c r="M623" s="11"/>
      <c r="N623" s="10"/>
      <c r="O623" s="10"/>
      <c r="P623" s="10"/>
      <c r="Q623" s="10" t="s">
        <v>0</v>
      </c>
      <c r="R623" s="10"/>
      <c r="S623" s="10"/>
      <c r="T623" s="10"/>
      <c r="U623" s="10" t="s">
        <v>0</v>
      </c>
      <c r="V623" s="9"/>
      <c r="X623" s="11"/>
      <c r="Y623" s="10"/>
      <c r="Z623" s="10"/>
      <c r="AA623" s="10"/>
      <c r="AB623" s="10"/>
      <c r="AC623" s="10"/>
      <c r="AD623" s="10"/>
      <c r="AE623" s="10"/>
      <c r="AF623" s="10" t="s">
        <v>0</v>
      </c>
      <c r="AG623" s="9"/>
      <c r="AI623" s="11"/>
      <c r="AJ623" s="10"/>
      <c r="AK623" s="10"/>
      <c r="AL623" s="10"/>
      <c r="AM623" s="10"/>
      <c r="AN623" s="10"/>
      <c r="AO623" s="10"/>
      <c r="AP623" s="10"/>
      <c r="AQ623" s="10" t="s">
        <v>0</v>
      </c>
      <c r="AR623" s="9"/>
      <c r="AT623" s="11"/>
      <c r="AU623" s="10"/>
      <c r="AV623" s="10"/>
      <c r="AW623" s="10"/>
      <c r="AX623" s="10"/>
      <c r="AY623" s="10"/>
      <c r="AZ623" s="10"/>
      <c r="BA623" s="10"/>
      <c r="BB623" s="10" t="s">
        <v>0</v>
      </c>
      <c r="BC623" s="9"/>
      <c r="BE623" s="11"/>
      <c r="BF623" s="10"/>
      <c r="BG623" s="10"/>
      <c r="BH623" s="10"/>
      <c r="BI623" s="10"/>
      <c r="BJ623" s="10"/>
      <c r="BK623" s="10"/>
      <c r="BL623" s="10"/>
      <c r="BM623" s="10" t="s">
        <v>0</v>
      </c>
      <c r="BN623" s="9"/>
      <c r="BP623" s="11"/>
      <c r="BQ623" s="10"/>
      <c r="BR623" s="10"/>
      <c r="BS623" s="10"/>
      <c r="BT623" s="10"/>
      <c r="BU623" s="10"/>
      <c r="BV623" s="10"/>
      <c r="BW623" s="10"/>
      <c r="BX623" s="10" t="s">
        <v>0</v>
      </c>
      <c r="BY623" s="9"/>
      <c r="CA623" s="11"/>
      <c r="CB623" s="10" t="s">
        <v>0</v>
      </c>
      <c r="CC623" s="10"/>
      <c r="CD623" s="10"/>
      <c r="CE623" s="10"/>
      <c r="CF623" s="10"/>
      <c r="CG623" s="10"/>
      <c r="CH623" s="10"/>
      <c r="CI623" s="10" t="s">
        <v>0</v>
      </c>
      <c r="CJ623" s="9"/>
      <c r="CN623" t="s">
        <v>0</v>
      </c>
      <c r="CP623" t="s">
        <v>0</v>
      </c>
    </row>
    <row r="624" spans="2:96" ht="15.75" thickBot="1" x14ac:dyDescent="0.3">
      <c r="B624" s="11"/>
      <c r="C624" s="27" t="s">
        <v>8</v>
      </c>
      <c r="D624" s="19" t="s">
        <v>7</v>
      </c>
      <c r="E624" s="18" t="s">
        <v>6</v>
      </c>
      <c r="F624" s="199" t="s">
        <v>31</v>
      </c>
      <c r="G624" s="17" t="s">
        <v>5</v>
      </c>
      <c r="H624" s="16" t="s">
        <v>4</v>
      </c>
      <c r="I624" s="14" t="s">
        <v>3</v>
      </c>
      <c r="J624" s="10"/>
      <c r="K624" s="249" t="s">
        <v>190</v>
      </c>
      <c r="M624" s="11"/>
      <c r="N624" s="21" t="s">
        <v>9</v>
      </c>
      <c r="O624" s="19" t="s">
        <v>7</v>
      </c>
      <c r="P624" s="18" t="s">
        <v>6</v>
      </c>
      <c r="Q624" s="199" t="s">
        <v>31</v>
      </c>
      <c r="R624" s="17" t="s">
        <v>5</v>
      </c>
      <c r="S624" s="16" t="s">
        <v>4</v>
      </c>
      <c r="T624" s="14" t="s">
        <v>3</v>
      </c>
      <c r="U624" s="10"/>
      <c r="V624" s="249" t="s">
        <v>144</v>
      </c>
      <c r="X624" s="11"/>
      <c r="Y624" s="21" t="s">
        <v>9</v>
      </c>
      <c r="Z624" s="27" t="s">
        <v>8</v>
      </c>
      <c r="AA624" s="18" t="s">
        <v>6</v>
      </c>
      <c r="AB624" s="199" t="s">
        <v>31</v>
      </c>
      <c r="AC624" s="17" t="s">
        <v>5</v>
      </c>
      <c r="AD624" s="16" t="s">
        <v>4</v>
      </c>
      <c r="AE624" s="14" t="s">
        <v>3</v>
      </c>
      <c r="AF624" s="10"/>
      <c r="AG624" s="249" t="s">
        <v>151</v>
      </c>
      <c r="AI624" s="11"/>
      <c r="AJ624" s="21" t="s">
        <v>9</v>
      </c>
      <c r="AK624" s="27" t="s">
        <v>8</v>
      </c>
      <c r="AL624" s="19" t="s">
        <v>7</v>
      </c>
      <c r="AM624" s="199" t="s">
        <v>31</v>
      </c>
      <c r="AN624" s="17" t="s">
        <v>5</v>
      </c>
      <c r="AO624" s="16" t="s">
        <v>4</v>
      </c>
      <c r="AP624" s="14" t="s">
        <v>3</v>
      </c>
      <c r="AQ624" s="10"/>
      <c r="AR624" s="249" t="s">
        <v>148</v>
      </c>
      <c r="AT624" s="11"/>
      <c r="AU624" s="21" t="s">
        <v>9</v>
      </c>
      <c r="AV624" s="27" t="s">
        <v>8</v>
      </c>
      <c r="AW624" s="19" t="s">
        <v>7</v>
      </c>
      <c r="AX624" s="18" t="s">
        <v>6</v>
      </c>
      <c r="AY624" s="17" t="s">
        <v>5</v>
      </c>
      <c r="AZ624" s="16" t="s">
        <v>4</v>
      </c>
      <c r="BA624" s="14" t="s">
        <v>3</v>
      </c>
      <c r="BB624" s="10"/>
      <c r="BC624" s="249" t="s">
        <v>151</v>
      </c>
      <c r="BE624" s="11"/>
      <c r="BF624" s="21" t="s">
        <v>9</v>
      </c>
      <c r="BG624" s="27" t="s">
        <v>8</v>
      </c>
      <c r="BH624" s="19" t="s">
        <v>7</v>
      </c>
      <c r="BI624" s="18" t="s">
        <v>6</v>
      </c>
      <c r="BJ624" s="199" t="s">
        <v>31</v>
      </c>
      <c r="BK624" s="16" t="s">
        <v>4</v>
      </c>
      <c r="BL624" s="14" t="s">
        <v>3</v>
      </c>
      <c r="BM624" s="10"/>
      <c r="BN624" s="249" t="s">
        <v>145</v>
      </c>
      <c r="BP624" s="11"/>
      <c r="BQ624" s="21" t="s">
        <v>9</v>
      </c>
      <c r="BR624" s="27" t="s">
        <v>8</v>
      </c>
      <c r="BS624" s="19" t="s">
        <v>7</v>
      </c>
      <c r="BT624" s="18" t="s">
        <v>6</v>
      </c>
      <c r="BU624" s="199" t="s">
        <v>31</v>
      </c>
      <c r="BV624" s="17" t="s">
        <v>5</v>
      </c>
      <c r="BW624" s="14" t="s">
        <v>3</v>
      </c>
      <c r="BX624" s="10"/>
      <c r="BY624" s="249" t="s">
        <v>142</v>
      </c>
      <c r="CA624" s="11"/>
      <c r="CB624" s="21" t="s">
        <v>9</v>
      </c>
      <c r="CC624" s="27" t="s">
        <v>8</v>
      </c>
      <c r="CD624" s="19" t="s">
        <v>7</v>
      </c>
      <c r="CE624" s="18" t="s">
        <v>6</v>
      </c>
      <c r="CF624" s="17" t="s">
        <v>5</v>
      </c>
      <c r="CG624" s="16" t="s">
        <v>4</v>
      </c>
      <c r="CH624" s="199" t="s">
        <v>31</v>
      </c>
      <c r="CI624" s="10"/>
      <c r="CJ624" s="249" t="s">
        <v>142</v>
      </c>
      <c r="CM624" t="s">
        <v>0</v>
      </c>
    </row>
    <row r="625" spans="1:96" ht="15.75" thickBot="1" x14ac:dyDescent="0.3">
      <c r="B625" s="22" t="s">
        <v>377</v>
      </c>
      <c r="C625" s="146" t="s">
        <v>9</v>
      </c>
      <c r="D625" s="146" t="s">
        <v>9</v>
      </c>
      <c r="E625" s="146" t="s">
        <v>9</v>
      </c>
      <c r="F625" s="146" t="s">
        <v>9</v>
      </c>
      <c r="G625" s="146" t="s">
        <v>9</v>
      </c>
      <c r="H625" s="146" t="s">
        <v>9</v>
      </c>
      <c r="I625" s="146" t="s">
        <v>9</v>
      </c>
      <c r="J625" s="10"/>
      <c r="K625" s="234" t="s">
        <v>9</v>
      </c>
      <c r="M625" s="22" t="s">
        <v>377</v>
      </c>
      <c r="N625" s="145" t="s">
        <v>8</v>
      </c>
      <c r="O625" s="145" t="s">
        <v>8</v>
      </c>
      <c r="P625" s="145" t="s">
        <v>8</v>
      </c>
      <c r="Q625" s="145" t="s">
        <v>8</v>
      </c>
      <c r="R625" s="145" t="s">
        <v>8</v>
      </c>
      <c r="S625" s="145" t="s">
        <v>8</v>
      </c>
      <c r="T625" s="145" t="s">
        <v>8</v>
      </c>
      <c r="U625" s="10"/>
      <c r="V625" s="145" t="s">
        <v>8</v>
      </c>
      <c r="X625" s="22" t="s">
        <v>377</v>
      </c>
      <c r="Y625" s="149" t="s">
        <v>7</v>
      </c>
      <c r="Z625" s="149" t="s">
        <v>7</v>
      </c>
      <c r="AA625" s="149" t="s">
        <v>7</v>
      </c>
      <c r="AB625" s="149" t="s">
        <v>7</v>
      </c>
      <c r="AC625" s="149" t="s">
        <v>7</v>
      </c>
      <c r="AD625" s="149" t="s">
        <v>7</v>
      </c>
      <c r="AE625" s="144" t="s">
        <v>7</v>
      </c>
      <c r="AF625" s="10"/>
      <c r="AG625" s="144" t="s">
        <v>7</v>
      </c>
      <c r="AI625" s="22" t="s">
        <v>377</v>
      </c>
      <c r="AJ625" s="195" t="s">
        <v>6</v>
      </c>
      <c r="AK625" s="195" t="s">
        <v>6</v>
      </c>
      <c r="AL625" s="195" t="s">
        <v>6</v>
      </c>
      <c r="AM625" s="195" t="s">
        <v>6</v>
      </c>
      <c r="AN625" s="195" t="s">
        <v>6</v>
      </c>
      <c r="AO625" s="195" t="s">
        <v>6</v>
      </c>
      <c r="AP625" s="195" t="s">
        <v>6</v>
      </c>
      <c r="AQ625" s="10"/>
      <c r="AR625" s="195" t="s">
        <v>6</v>
      </c>
      <c r="AT625" s="22" t="s">
        <v>377</v>
      </c>
      <c r="AU625" s="197" t="s">
        <v>31</v>
      </c>
      <c r="AV625" s="197" t="s">
        <v>31</v>
      </c>
      <c r="AW625" s="197" t="s">
        <v>31</v>
      </c>
      <c r="AX625" s="197" t="s">
        <v>31</v>
      </c>
      <c r="AY625" s="197" t="s">
        <v>31</v>
      </c>
      <c r="AZ625" s="197" t="s">
        <v>31</v>
      </c>
      <c r="BA625" s="197" t="s">
        <v>31</v>
      </c>
      <c r="BB625" s="10"/>
      <c r="BC625" s="197" t="s">
        <v>31</v>
      </c>
      <c r="BE625" s="22" t="s">
        <v>377</v>
      </c>
      <c r="BF625" s="155" t="s">
        <v>134</v>
      </c>
      <c r="BG625" s="155" t="s">
        <v>134</v>
      </c>
      <c r="BH625" s="155" t="s">
        <v>134</v>
      </c>
      <c r="BI625" s="155" t="s">
        <v>134</v>
      </c>
      <c r="BJ625" s="155" t="s">
        <v>134</v>
      </c>
      <c r="BK625" s="155" t="s">
        <v>134</v>
      </c>
      <c r="BL625" s="155" t="s">
        <v>134</v>
      </c>
      <c r="BM625" s="10"/>
      <c r="BN625" s="155" t="s">
        <v>134</v>
      </c>
      <c r="BP625" s="22" t="s">
        <v>377</v>
      </c>
      <c r="BQ625" s="150" t="s">
        <v>4</v>
      </c>
      <c r="BR625" s="150" t="s">
        <v>4</v>
      </c>
      <c r="BS625" s="150" t="s">
        <v>4</v>
      </c>
      <c r="BT625" s="150" t="s">
        <v>4</v>
      </c>
      <c r="BU625" s="150" t="s">
        <v>4</v>
      </c>
      <c r="BV625" s="150" t="s">
        <v>4</v>
      </c>
      <c r="BW625" s="150" t="s">
        <v>4</v>
      </c>
      <c r="BX625" s="10"/>
      <c r="BY625" s="150" t="s">
        <v>4</v>
      </c>
      <c r="CA625" s="22" t="s">
        <v>377</v>
      </c>
      <c r="CB625" s="177" t="s">
        <v>3</v>
      </c>
      <c r="CC625" s="177" t="s">
        <v>3</v>
      </c>
      <c r="CD625" s="177" t="s">
        <v>3</v>
      </c>
      <c r="CE625" s="177" t="s">
        <v>3</v>
      </c>
      <c r="CF625" s="177" t="s">
        <v>3</v>
      </c>
      <c r="CG625" s="177" t="s">
        <v>3</v>
      </c>
      <c r="CH625" s="177" t="s">
        <v>3</v>
      </c>
      <c r="CI625" s="10"/>
      <c r="CJ625" s="177" t="s">
        <v>3</v>
      </c>
      <c r="CN625" t="s">
        <v>0</v>
      </c>
      <c r="CP625" t="s">
        <v>0</v>
      </c>
      <c r="CR625" t="s">
        <v>0</v>
      </c>
    </row>
    <row r="626" spans="1:96" ht="15.75" thickBot="1" x14ac:dyDescent="0.3">
      <c r="B626" s="11" t="s">
        <v>0</v>
      </c>
      <c r="C626" s="143">
        <v>3</v>
      </c>
      <c r="D626" s="231">
        <v>72</v>
      </c>
      <c r="E626" s="143">
        <v>6</v>
      </c>
      <c r="F626" s="143">
        <v>11</v>
      </c>
      <c r="G626" s="143">
        <v>5</v>
      </c>
      <c r="H626" s="143">
        <v>6</v>
      </c>
      <c r="I626" s="231">
        <v>12</v>
      </c>
      <c r="J626" s="12">
        <v>-72</v>
      </c>
      <c r="K626" s="178">
        <v>53</v>
      </c>
      <c r="L626" t="s">
        <v>0</v>
      </c>
      <c r="M626" s="8" t="s">
        <v>0</v>
      </c>
      <c r="N626" s="231">
        <v>3</v>
      </c>
      <c r="O626" s="231">
        <v>51</v>
      </c>
      <c r="P626" s="143">
        <v>6</v>
      </c>
      <c r="Q626" s="143">
        <v>11</v>
      </c>
      <c r="R626" s="143">
        <v>6</v>
      </c>
      <c r="S626" s="143">
        <v>12</v>
      </c>
      <c r="T626" s="231">
        <v>17</v>
      </c>
      <c r="U626" s="12">
        <v>-248</v>
      </c>
      <c r="V626" s="231">
        <v>36</v>
      </c>
      <c r="W626" t="s">
        <v>0</v>
      </c>
      <c r="X626" s="8" t="s">
        <v>0</v>
      </c>
      <c r="Y626" s="143">
        <v>72</v>
      </c>
      <c r="Z626" s="143">
        <v>51</v>
      </c>
      <c r="AA626" s="143">
        <v>74</v>
      </c>
      <c r="AB626" s="143">
        <v>90</v>
      </c>
      <c r="AC626" s="143">
        <v>109</v>
      </c>
      <c r="AD626" s="143">
        <v>123</v>
      </c>
      <c r="AE626" s="143">
        <v>79</v>
      </c>
      <c r="AF626" s="12">
        <v>257</v>
      </c>
      <c r="AG626" s="143">
        <v>598</v>
      </c>
      <c r="AI626" s="8" t="s">
        <v>0</v>
      </c>
      <c r="AJ626" s="231">
        <v>6</v>
      </c>
      <c r="AK626" s="231">
        <v>6</v>
      </c>
      <c r="AL626" s="231">
        <v>74</v>
      </c>
      <c r="AM626" s="143">
        <v>4</v>
      </c>
      <c r="AN626" s="231">
        <v>1</v>
      </c>
      <c r="AO626" s="143">
        <v>1</v>
      </c>
      <c r="AP626" s="231">
        <v>11</v>
      </c>
      <c r="AQ626" s="12">
        <v>-52</v>
      </c>
      <c r="AR626" s="231">
        <v>93</v>
      </c>
      <c r="AS626" t="s">
        <v>0</v>
      </c>
      <c r="AT626" s="8" t="s">
        <v>0</v>
      </c>
      <c r="AU626" s="231">
        <v>11</v>
      </c>
      <c r="AV626" s="231">
        <v>11</v>
      </c>
      <c r="AW626" s="231">
        <v>90</v>
      </c>
      <c r="AX626" s="231">
        <v>4</v>
      </c>
      <c r="AY626" s="231">
        <v>3</v>
      </c>
      <c r="AZ626" s="231">
        <v>1</v>
      </c>
      <c r="BA626" s="231">
        <v>16</v>
      </c>
      <c r="BB626" s="12">
        <v>131</v>
      </c>
      <c r="BC626" s="231">
        <v>136</v>
      </c>
      <c r="BE626" s="8" t="s">
        <v>0</v>
      </c>
      <c r="BF626" s="231">
        <v>5</v>
      </c>
      <c r="BG626" s="231">
        <v>6</v>
      </c>
      <c r="BH626" s="231">
        <v>109</v>
      </c>
      <c r="BI626" s="143">
        <v>1</v>
      </c>
      <c r="BJ626" s="143">
        <v>3</v>
      </c>
      <c r="BK626" s="143">
        <v>2</v>
      </c>
      <c r="BL626" s="231">
        <v>15</v>
      </c>
      <c r="BM626" s="12">
        <v>63</v>
      </c>
      <c r="BN626" s="231">
        <v>129</v>
      </c>
      <c r="BP626" s="8" t="s">
        <v>0</v>
      </c>
      <c r="BQ626" s="231">
        <v>6</v>
      </c>
      <c r="BR626" s="231">
        <v>12</v>
      </c>
      <c r="BS626" s="231">
        <v>123</v>
      </c>
      <c r="BT626" s="231">
        <v>1</v>
      </c>
      <c r="BU626" s="143">
        <v>1</v>
      </c>
      <c r="BV626" s="231">
        <v>2</v>
      </c>
      <c r="BW626" s="231">
        <v>15</v>
      </c>
      <c r="BX626" s="12">
        <v>76</v>
      </c>
      <c r="BY626" s="231">
        <v>158</v>
      </c>
      <c r="CA626" s="8" t="s">
        <v>0</v>
      </c>
      <c r="CB626" s="143">
        <v>12</v>
      </c>
      <c r="CC626" s="143">
        <v>17</v>
      </c>
      <c r="CD626" s="231">
        <v>79</v>
      </c>
      <c r="CE626" s="143">
        <v>11</v>
      </c>
      <c r="CF626" s="143">
        <v>15</v>
      </c>
      <c r="CG626" s="143">
        <v>15</v>
      </c>
      <c r="CH626" s="143">
        <v>16</v>
      </c>
      <c r="CI626" s="12">
        <v>-155</v>
      </c>
      <c r="CJ626" s="143">
        <v>7</v>
      </c>
      <c r="CM626" t="s">
        <v>0</v>
      </c>
    </row>
    <row r="627" spans="1:96" ht="15.75" thickBot="1" x14ac:dyDescent="0.3">
      <c r="B627" s="11"/>
      <c r="C627" s="2"/>
      <c r="D627" s="2"/>
      <c r="E627" s="2"/>
      <c r="F627" s="2"/>
      <c r="G627" s="2"/>
      <c r="H627" s="2"/>
      <c r="I627" s="2"/>
      <c r="J627" s="10"/>
      <c r="K627" s="235"/>
      <c r="M627" s="11"/>
      <c r="N627" s="10"/>
      <c r="O627" s="10"/>
      <c r="P627" s="10"/>
      <c r="Q627" s="10"/>
      <c r="R627" s="10"/>
      <c r="S627" s="10"/>
      <c r="T627" s="10"/>
      <c r="U627" s="10"/>
      <c r="V627" s="9"/>
      <c r="X627" s="11"/>
      <c r="Y627" s="10"/>
      <c r="Z627" s="10"/>
      <c r="AA627" s="10"/>
      <c r="AB627" s="10"/>
      <c r="AC627" s="10"/>
      <c r="AD627" s="10"/>
      <c r="AE627" s="10"/>
      <c r="AF627" s="10"/>
      <c r="AG627" s="9"/>
      <c r="AI627" s="11"/>
      <c r="AJ627" s="10"/>
      <c r="AK627" s="10"/>
      <c r="AL627" s="10"/>
      <c r="AM627" s="10"/>
      <c r="AN627" s="10"/>
      <c r="AO627" s="10"/>
      <c r="AP627" s="10"/>
      <c r="AQ627" s="10"/>
      <c r="AR627" s="9"/>
      <c r="AT627" s="11"/>
      <c r="AU627" s="10"/>
      <c r="AV627" s="10"/>
      <c r="AW627" s="10"/>
      <c r="AX627" s="10"/>
      <c r="AY627" s="10"/>
      <c r="AZ627" s="10"/>
      <c r="BA627" s="10"/>
      <c r="BB627" s="10"/>
      <c r="BC627" s="9"/>
      <c r="BE627" s="11"/>
      <c r="BF627" s="10"/>
      <c r="BG627" s="10"/>
      <c r="BH627" s="10"/>
      <c r="BI627" s="10"/>
      <c r="BJ627" s="10"/>
      <c r="BK627" s="10"/>
      <c r="BL627" s="10"/>
      <c r="BM627" s="10"/>
      <c r="BN627" s="9"/>
      <c r="BP627" s="11"/>
      <c r="BQ627" s="10"/>
      <c r="BR627" s="10"/>
      <c r="BS627" s="10"/>
      <c r="BT627" s="10"/>
      <c r="BU627" s="10"/>
      <c r="BV627" s="10"/>
      <c r="BW627" s="10"/>
      <c r="BX627" s="10"/>
      <c r="BY627" s="9"/>
      <c r="CA627" s="11"/>
      <c r="CB627" s="10"/>
      <c r="CC627" s="10"/>
      <c r="CD627" s="10"/>
      <c r="CE627" s="10"/>
      <c r="CF627" s="10"/>
      <c r="CG627" s="10"/>
      <c r="CH627" s="10"/>
      <c r="CI627" s="10"/>
      <c r="CJ627" s="9"/>
      <c r="CM627" t="s">
        <v>0</v>
      </c>
    </row>
    <row r="628" spans="1:96" ht="15.75" thickBot="1" x14ac:dyDescent="0.3">
      <c r="B628" s="11"/>
      <c r="C628" s="27" t="s">
        <v>8</v>
      </c>
      <c r="D628" s="19" t="s">
        <v>7</v>
      </c>
      <c r="E628" s="18" t="s">
        <v>6</v>
      </c>
      <c r="F628" s="199" t="s">
        <v>31</v>
      </c>
      <c r="G628" s="17" t="s">
        <v>5</v>
      </c>
      <c r="H628" s="16" t="s">
        <v>4</v>
      </c>
      <c r="I628" s="14" t="s">
        <v>3</v>
      </c>
      <c r="J628" s="10"/>
      <c r="K628" s="249" t="s">
        <v>144</v>
      </c>
      <c r="M628" s="11"/>
      <c r="N628" s="21" t="s">
        <v>9</v>
      </c>
      <c r="O628" s="19" t="s">
        <v>7</v>
      </c>
      <c r="P628" s="18" t="s">
        <v>6</v>
      </c>
      <c r="Q628" s="199" t="s">
        <v>31</v>
      </c>
      <c r="R628" s="17" t="s">
        <v>5</v>
      </c>
      <c r="S628" s="16" t="s">
        <v>4</v>
      </c>
      <c r="T628" s="14" t="s">
        <v>3</v>
      </c>
      <c r="U628" s="10"/>
      <c r="V628" s="249" t="s">
        <v>148</v>
      </c>
      <c r="X628" s="11"/>
      <c r="Y628" s="21" t="s">
        <v>9</v>
      </c>
      <c r="Z628" s="27" t="s">
        <v>8</v>
      </c>
      <c r="AA628" s="18" t="s">
        <v>6</v>
      </c>
      <c r="AB628" s="199" t="s">
        <v>31</v>
      </c>
      <c r="AC628" s="17" t="s">
        <v>5</v>
      </c>
      <c r="AD628" s="16" t="s">
        <v>4</v>
      </c>
      <c r="AE628" s="14" t="s">
        <v>3</v>
      </c>
      <c r="AF628" s="10"/>
      <c r="AG628" s="249" t="s">
        <v>151</v>
      </c>
      <c r="AI628" s="11"/>
      <c r="AJ628" s="21" t="s">
        <v>9</v>
      </c>
      <c r="AK628" s="27" t="s">
        <v>8</v>
      </c>
      <c r="AL628" s="19" t="s">
        <v>7</v>
      </c>
      <c r="AM628" s="199" t="s">
        <v>31</v>
      </c>
      <c r="AN628" s="17" t="s">
        <v>5</v>
      </c>
      <c r="AO628" s="16" t="s">
        <v>4</v>
      </c>
      <c r="AP628" s="14" t="s">
        <v>3</v>
      </c>
      <c r="AQ628" s="10"/>
      <c r="AR628" s="249" t="s">
        <v>145</v>
      </c>
      <c r="AT628" s="11"/>
      <c r="AU628" s="21" t="s">
        <v>9</v>
      </c>
      <c r="AV628" s="27" t="s">
        <v>8</v>
      </c>
      <c r="AW628" s="19" t="s">
        <v>7</v>
      </c>
      <c r="AX628" s="18" t="s">
        <v>6</v>
      </c>
      <c r="AY628" s="17" t="s">
        <v>5</v>
      </c>
      <c r="AZ628" s="16" t="s">
        <v>4</v>
      </c>
      <c r="BA628" s="14" t="s">
        <v>3</v>
      </c>
      <c r="BB628" s="10"/>
      <c r="BC628" s="249" t="s">
        <v>151</v>
      </c>
      <c r="BE628" s="11"/>
      <c r="BF628" s="21" t="s">
        <v>9</v>
      </c>
      <c r="BG628" s="27" t="s">
        <v>8</v>
      </c>
      <c r="BH628" s="19" t="s">
        <v>7</v>
      </c>
      <c r="BI628" s="18" t="s">
        <v>6</v>
      </c>
      <c r="BJ628" s="199" t="s">
        <v>31</v>
      </c>
      <c r="BK628" s="16" t="s">
        <v>4</v>
      </c>
      <c r="BL628" s="14" t="s">
        <v>3</v>
      </c>
      <c r="BM628" s="10"/>
      <c r="BN628" s="249" t="s">
        <v>148</v>
      </c>
      <c r="BP628" s="11"/>
      <c r="BQ628" s="21" t="s">
        <v>9</v>
      </c>
      <c r="BR628" s="27" t="s">
        <v>8</v>
      </c>
      <c r="BS628" s="19" t="s">
        <v>7</v>
      </c>
      <c r="BT628" s="18" t="s">
        <v>6</v>
      </c>
      <c r="BU628" s="199" t="s">
        <v>31</v>
      </c>
      <c r="BV628" s="17" t="s">
        <v>5</v>
      </c>
      <c r="BW628" s="14" t="s">
        <v>3</v>
      </c>
      <c r="BX628" s="10"/>
      <c r="BY628" s="249" t="s">
        <v>142</v>
      </c>
      <c r="CA628" s="11"/>
      <c r="CB628" s="21" t="s">
        <v>9</v>
      </c>
      <c r="CC628" s="27" t="s">
        <v>8</v>
      </c>
      <c r="CD628" s="19" t="s">
        <v>7</v>
      </c>
      <c r="CE628" s="18" t="s">
        <v>6</v>
      </c>
      <c r="CF628" s="17" t="s">
        <v>5</v>
      </c>
      <c r="CG628" s="16" t="s">
        <v>4</v>
      </c>
      <c r="CH628" s="199" t="s">
        <v>31</v>
      </c>
      <c r="CI628" s="10"/>
      <c r="CJ628" s="249" t="s">
        <v>142</v>
      </c>
      <c r="CM628" t="s">
        <v>0</v>
      </c>
    </row>
    <row r="629" spans="1:96" ht="15.75" thickBot="1" x14ac:dyDescent="0.3">
      <c r="B629" s="22" t="s">
        <v>378</v>
      </c>
      <c r="C629" s="146" t="s">
        <v>9</v>
      </c>
      <c r="D629" s="146" t="s">
        <v>9</v>
      </c>
      <c r="E629" s="146" t="s">
        <v>9</v>
      </c>
      <c r="F629" s="146" t="s">
        <v>9</v>
      </c>
      <c r="G629" s="146" t="s">
        <v>9</v>
      </c>
      <c r="H629" s="146" t="s">
        <v>9</v>
      </c>
      <c r="I629" s="146" t="s">
        <v>9</v>
      </c>
      <c r="J629" s="10"/>
      <c r="K629" s="234" t="s">
        <v>9</v>
      </c>
      <c r="M629" s="22" t="s">
        <v>378</v>
      </c>
      <c r="N629" s="145" t="s">
        <v>8</v>
      </c>
      <c r="O629" s="145" t="s">
        <v>8</v>
      </c>
      <c r="P629" s="145" t="s">
        <v>8</v>
      </c>
      <c r="Q629" s="145" t="s">
        <v>8</v>
      </c>
      <c r="R629" s="145" t="s">
        <v>8</v>
      </c>
      <c r="S629" s="145" t="s">
        <v>8</v>
      </c>
      <c r="T629" s="145" t="s">
        <v>8</v>
      </c>
      <c r="U629" s="10"/>
      <c r="V629" s="145" t="s">
        <v>8</v>
      </c>
      <c r="X629" s="22" t="s">
        <v>378</v>
      </c>
      <c r="Y629" s="149" t="s">
        <v>7</v>
      </c>
      <c r="Z629" s="149" t="s">
        <v>7</v>
      </c>
      <c r="AA629" s="149" t="s">
        <v>7</v>
      </c>
      <c r="AB629" s="149" t="s">
        <v>7</v>
      </c>
      <c r="AC629" s="149" t="s">
        <v>7</v>
      </c>
      <c r="AD629" s="149" t="s">
        <v>7</v>
      </c>
      <c r="AE629" s="144" t="s">
        <v>7</v>
      </c>
      <c r="AF629" s="10"/>
      <c r="AG629" s="144" t="s">
        <v>7</v>
      </c>
      <c r="AI629" s="22" t="s">
        <v>378</v>
      </c>
      <c r="AJ629" s="195" t="s">
        <v>6</v>
      </c>
      <c r="AK629" s="195" t="s">
        <v>6</v>
      </c>
      <c r="AL629" s="195" t="s">
        <v>6</v>
      </c>
      <c r="AM629" s="195" t="s">
        <v>6</v>
      </c>
      <c r="AN629" s="195" t="s">
        <v>6</v>
      </c>
      <c r="AO629" s="195" t="s">
        <v>6</v>
      </c>
      <c r="AP629" s="195" t="s">
        <v>6</v>
      </c>
      <c r="AQ629" s="10"/>
      <c r="AR629" s="195" t="s">
        <v>6</v>
      </c>
      <c r="AT629" s="22" t="s">
        <v>378</v>
      </c>
      <c r="AU629" s="197" t="s">
        <v>31</v>
      </c>
      <c r="AV629" s="197" t="s">
        <v>31</v>
      </c>
      <c r="AW629" s="197" t="s">
        <v>31</v>
      </c>
      <c r="AX629" s="197" t="s">
        <v>31</v>
      </c>
      <c r="AY629" s="197" t="s">
        <v>31</v>
      </c>
      <c r="AZ629" s="197" t="s">
        <v>31</v>
      </c>
      <c r="BA629" s="197" t="s">
        <v>31</v>
      </c>
      <c r="BB629" s="10"/>
      <c r="BC629" s="197" t="s">
        <v>31</v>
      </c>
      <c r="BE629" s="22" t="s">
        <v>378</v>
      </c>
      <c r="BF629" s="155" t="s">
        <v>134</v>
      </c>
      <c r="BG629" s="155" t="s">
        <v>134</v>
      </c>
      <c r="BH629" s="155" t="s">
        <v>134</v>
      </c>
      <c r="BI629" s="155" t="s">
        <v>134</v>
      </c>
      <c r="BJ629" s="155" t="s">
        <v>134</v>
      </c>
      <c r="BK629" s="155" t="s">
        <v>134</v>
      </c>
      <c r="BL629" s="155" t="s">
        <v>134</v>
      </c>
      <c r="BM629" s="10"/>
      <c r="BN629" s="155" t="s">
        <v>134</v>
      </c>
      <c r="BP629" s="22" t="s">
        <v>378</v>
      </c>
      <c r="BQ629" s="150" t="s">
        <v>4</v>
      </c>
      <c r="BR629" s="150" t="s">
        <v>4</v>
      </c>
      <c r="BS629" s="150" t="s">
        <v>4</v>
      </c>
      <c r="BT629" s="150" t="s">
        <v>4</v>
      </c>
      <c r="BU629" s="150" t="s">
        <v>4</v>
      </c>
      <c r="BV629" s="150" t="s">
        <v>4</v>
      </c>
      <c r="BW629" s="150" t="s">
        <v>4</v>
      </c>
      <c r="BX629" s="10"/>
      <c r="BY629" s="150" t="s">
        <v>4</v>
      </c>
      <c r="CA629" s="22" t="s">
        <v>378</v>
      </c>
      <c r="CB629" s="177" t="s">
        <v>3</v>
      </c>
      <c r="CC629" s="177" t="s">
        <v>3</v>
      </c>
      <c r="CD629" s="177" t="s">
        <v>3</v>
      </c>
      <c r="CE629" s="177" t="s">
        <v>3</v>
      </c>
      <c r="CF629" s="177" t="s">
        <v>3</v>
      </c>
      <c r="CG629" s="177" t="s">
        <v>3</v>
      </c>
      <c r="CH629" s="177" t="s">
        <v>3</v>
      </c>
      <c r="CI629" s="10"/>
      <c r="CJ629" s="177" t="s">
        <v>3</v>
      </c>
      <c r="CM629" t="s">
        <v>0</v>
      </c>
      <c r="CO629" t="s">
        <v>0</v>
      </c>
      <c r="CQ629" t="s">
        <v>0</v>
      </c>
    </row>
    <row r="630" spans="1:96" ht="15.75" thickBot="1" x14ac:dyDescent="0.3">
      <c r="B630" s="11" t="s">
        <v>0</v>
      </c>
      <c r="C630" s="231">
        <v>2</v>
      </c>
      <c r="D630" s="231">
        <v>49</v>
      </c>
      <c r="E630" s="143">
        <v>5</v>
      </c>
      <c r="F630" s="143">
        <v>20</v>
      </c>
      <c r="G630" s="143">
        <v>6</v>
      </c>
      <c r="H630" s="143">
        <v>10</v>
      </c>
      <c r="I630" s="231">
        <v>10</v>
      </c>
      <c r="J630" s="12">
        <v>-115</v>
      </c>
      <c r="K630" s="178">
        <v>20</v>
      </c>
      <c r="L630" t="s">
        <v>0</v>
      </c>
      <c r="M630" s="8" t="s">
        <v>0</v>
      </c>
      <c r="N630" s="143">
        <v>2</v>
      </c>
      <c r="O630" s="231">
        <v>32</v>
      </c>
      <c r="P630" s="143">
        <v>8</v>
      </c>
      <c r="Q630" s="143">
        <v>27</v>
      </c>
      <c r="R630" s="143">
        <v>16</v>
      </c>
      <c r="S630" s="143">
        <v>29</v>
      </c>
      <c r="T630" s="231">
        <v>10</v>
      </c>
      <c r="U630" s="12">
        <v>-411</v>
      </c>
      <c r="V630" s="143">
        <v>40</v>
      </c>
      <c r="W630" t="s">
        <v>0</v>
      </c>
      <c r="X630" s="8" t="s">
        <v>0</v>
      </c>
      <c r="Y630" s="143">
        <v>49</v>
      </c>
      <c r="Z630" s="143">
        <v>32</v>
      </c>
      <c r="AA630" s="143">
        <v>51</v>
      </c>
      <c r="AB630" s="143">
        <v>78</v>
      </c>
      <c r="AC630" s="143">
        <v>81</v>
      </c>
      <c r="AD630" s="143">
        <v>102</v>
      </c>
      <c r="AE630" s="143">
        <v>51</v>
      </c>
      <c r="AF630" s="12">
        <v>509</v>
      </c>
      <c r="AG630" s="143">
        <v>444</v>
      </c>
      <c r="AI630" s="8" t="s">
        <v>0</v>
      </c>
      <c r="AJ630" s="231">
        <v>5</v>
      </c>
      <c r="AK630" s="231">
        <v>8</v>
      </c>
      <c r="AL630" s="231">
        <v>51</v>
      </c>
      <c r="AM630" s="143">
        <v>16</v>
      </c>
      <c r="AN630" s="143">
        <v>2</v>
      </c>
      <c r="AO630" s="143">
        <v>5</v>
      </c>
      <c r="AP630" s="231">
        <v>9</v>
      </c>
      <c r="AQ630" s="12">
        <v>-226</v>
      </c>
      <c r="AR630" s="231">
        <v>50</v>
      </c>
      <c r="AS630" t="s">
        <v>0</v>
      </c>
      <c r="AT630" s="8" t="s">
        <v>0</v>
      </c>
      <c r="AU630" s="231">
        <v>20</v>
      </c>
      <c r="AV630" s="231">
        <v>27</v>
      </c>
      <c r="AW630" s="231">
        <v>78</v>
      </c>
      <c r="AX630" s="231">
        <v>16</v>
      </c>
      <c r="AY630" s="231">
        <v>8</v>
      </c>
      <c r="AZ630" s="231">
        <v>4</v>
      </c>
      <c r="BA630" s="231">
        <v>22</v>
      </c>
      <c r="BB630" s="12">
        <v>298</v>
      </c>
      <c r="BC630" s="231">
        <v>175</v>
      </c>
      <c r="BE630" s="8" t="s">
        <v>0</v>
      </c>
      <c r="BF630" s="231">
        <v>6</v>
      </c>
      <c r="BG630" s="231">
        <v>16</v>
      </c>
      <c r="BH630" s="231">
        <v>81</v>
      </c>
      <c r="BI630" s="231">
        <v>2</v>
      </c>
      <c r="BJ630" s="143">
        <v>8</v>
      </c>
      <c r="BK630" s="143">
        <v>7</v>
      </c>
      <c r="BL630" s="231">
        <v>15</v>
      </c>
      <c r="BM630" s="12">
        <v>-85</v>
      </c>
      <c r="BN630" s="231">
        <v>105</v>
      </c>
      <c r="BP630" s="8" t="s">
        <v>0</v>
      </c>
      <c r="BQ630" s="231">
        <v>10</v>
      </c>
      <c r="BR630" s="231">
        <v>29</v>
      </c>
      <c r="BS630" s="231">
        <v>102</v>
      </c>
      <c r="BT630" s="231">
        <v>5</v>
      </c>
      <c r="BU630" s="143">
        <v>4</v>
      </c>
      <c r="BV630" s="231">
        <v>7</v>
      </c>
      <c r="BW630" s="231">
        <v>20</v>
      </c>
      <c r="BX630" s="12">
        <v>102</v>
      </c>
      <c r="BY630" s="231">
        <v>169</v>
      </c>
      <c r="CA630" s="8" t="s">
        <v>0</v>
      </c>
      <c r="CB630" s="143">
        <v>10</v>
      </c>
      <c r="CC630" s="143">
        <v>10</v>
      </c>
      <c r="CD630" s="231">
        <v>51</v>
      </c>
      <c r="CE630" s="143">
        <v>9</v>
      </c>
      <c r="CF630" s="143">
        <v>15</v>
      </c>
      <c r="CG630" s="143">
        <v>20</v>
      </c>
      <c r="CH630" s="143">
        <v>22</v>
      </c>
      <c r="CI630" s="12">
        <v>-72</v>
      </c>
      <c r="CJ630" s="143">
        <v>35</v>
      </c>
      <c r="CM630" t="s">
        <v>0</v>
      </c>
    </row>
    <row r="631" spans="1:96" ht="15.75" thickBot="1" x14ac:dyDescent="0.3"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M631" s="11"/>
      <c r="N631" s="10"/>
      <c r="O631" s="10"/>
      <c r="P631" s="10"/>
      <c r="Q631" s="10"/>
      <c r="R631" s="10"/>
      <c r="S631" s="10"/>
      <c r="T631" s="10"/>
      <c r="U631" s="10"/>
      <c r="V631" s="9"/>
      <c r="X631" s="11"/>
      <c r="Y631" s="10"/>
      <c r="Z631" s="10"/>
      <c r="AA631" s="10"/>
      <c r="AB631" s="10"/>
      <c r="AC631" s="10"/>
      <c r="AD631" s="10"/>
      <c r="AE631" s="10"/>
      <c r="AF631" s="10"/>
      <c r="AG631" s="9"/>
      <c r="AI631" s="11"/>
      <c r="AJ631" s="10"/>
      <c r="AK631" s="10"/>
      <c r="AL631" s="10"/>
      <c r="AM631" s="10"/>
      <c r="AN631" s="10"/>
      <c r="AO631" s="10"/>
      <c r="AP631" s="10"/>
      <c r="AQ631" s="10"/>
      <c r="AR631" s="9"/>
      <c r="AT631" s="11"/>
      <c r="AU631" s="10"/>
      <c r="AV631" s="10"/>
      <c r="AW631" s="10"/>
      <c r="AX631" s="10"/>
      <c r="AY631" s="10"/>
      <c r="AZ631" s="10"/>
      <c r="BA631" s="10"/>
      <c r="BB631" s="10"/>
      <c r="BC631" s="9"/>
      <c r="BE631" s="11"/>
      <c r="BF631" s="10"/>
      <c r="BG631" s="10"/>
      <c r="BH631" s="10"/>
      <c r="BI631" s="10"/>
      <c r="BJ631" s="10"/>
      <c r="BK631" s="10"/>
      <c r="BL631" s="10"/>
      <c r="BM631" s="10"/>
      <c r="BN631" s="9"/>
      <c r="BP631" s="11"/>
      <c r="BQ631" s="10"/>
      <c r="BR631" s="10"/>
      <c r="BS631" s="10"/>
      <c r="BT631" s="10"/>
      <c r="BU631" s="10"/>
      <c r="BV631" s="10"/>
      <c r="BW631" s="10"/>
      <c r="BX631" s="10"/>
      <c r="BY631" s="9"/>
      <c r="CA631" s="11"/>
      <c r="CB631" s="10"/>
      <c r="CC631" s="10"/>
      <c r="CD631" s="10"/>
      <c r="CE631" s="10"/>
      <c r="CF631" s="10"/>
      <c r="CG631" s="10"/>
      <c r="CH631" s="10"/>
      <c r="CI631" s="10"/>
      <c r="CJ631" s="9"/>
      <c r="CM631" t="s">
        <v>0</v>
      </c>
      <c r="CO631" t="s">
        <v>0</v>
      </c>
    </row>
    <row r="632" spans="1:96" ht="15.75" thickBot="1" x14ac:dyDescent="0.3">
      <c r="B632" s="11"/>
      <c r="C632" s="27" t="s">
        <v>8</v>
      </c>
      <c r="D632" s="19" t="s">
        <v>7</v>
      </c>
      <c r="E632" s="18" t="s">
        <v>6</v>
      </c>
      <c r="F632" s="199" t="s">
        <v>31</v>
      </c>
      <c r="G632" s="17" t="s">
        <v>5</v>
      </c>
      <c r="H632" s="16" t="s">
        <v>4</v>
      </c>
      <c r="I632" s="14" t="s">
        <v>3</v>
      </c>
      <c r="J632" s="10"/>
      <c r="K632" s="249" t="s">
        <v>148</v>
      </c>
      <c r="M632" s="11"/>
      <c r="N632" s="21" t="s">
        <v>9</v>
      </c>
      <c r="O632" s="19" t="s">
        <v>7</v>
      </c>
      <c r="P632" s="18" t="s">
        <v>6</v>
      </c>
      <c r="Q632" s="199" t="s">
        <v>31</v>
      </c>
      <c r="R632" s="17" t="s">
        <v>5</v>
      </c>
      <c r="S632" s="16" t="s">
        <v>4</v>
      </c>
      <c r="T632" s="14" t="s">
        <v>3</v>
      </c>
      <c r="U632" s="10"/>
      <c r="V632" s="249" t="s">
        <v>145</v>
      </c>
      <c r="X632" s="11"/>
      <c r="Y632" s="21" t="s">
        <v>9</v>
      </c>
      <c r="Z632" s="27" t="s">
        <v>8</v>
      </c>
      <c r="AA632" s="18" t="s">
        <v>6</v>
      </c>
      <c r="AB632" s="199" t="s">
        <v>31</v>
      </c>
      <c r="AC632" s="17" t="s">
        <v>5</v>
      </c>
      <c r="AD632" s="16" t="s">
        <v>4</v>
      </c>
      <c r="AE632" s="14" t="s">
        <v>3</v>
      </c>
      <c r="AF632" s="10"/>
      <c r="AG632" s="249" t="s">
        <v>151</v>
      </c>
      <c r="AI632" s="11"/>
      <c r="AJ632" s="21" t="s">
        <v>9</v>
      </c>
      <c r="AK632" s="27" t="s">
        <v>8</v>
      </c>
      <c r="AL632" s="19" t="s">
        <v>7</v>
      </c>
      <c r="AM632" s="199" t="s">
        <v>31</v>
      </c>
      <c r="AN632" s="17" t="s">
        <v>5</v>
      </c>
      <c r="AO632" s="16" t="s">
        <v>4</v>
      </c>
      <c r="AP632" s="14" t="s">
        <v>3</v>
      </c>
      <c r="AQ632" s="10"/>
      <c r="AR632" s="249" t="s">
        <v>145</v>
      </c>
      <c r="AT632" s="11"/>
      <c r="AU632" s="21" t="s">
        <v>9</v>
      </c>
      <c r="AV632" s="27" t="s">
        <v>8</v>
      </c>
      <c r="AW632" s="19" t="s">
        <v>7</v>
      </c>
      <c r="AX632" s="18" t="s">
        <v>6</v>
      </c>
      <c r="AY632" s="17" t="s">
        <v>5</v>
      </c>
      <c r="AZ632" s="16" t="s">
        <v>4</v>
      </c>
      <c r="BA632" s="14" t="s">
        <v>3</v>
      </c>
      <c r="BB632" s="10"/>
      <c r="BC632" s="249" t="s">
        <v>151</v>
      </c>
      <c r="BE632" s="11"/>
      <c r="BF632" s="21" t="s">
        <v>9</v>
      </c>
      <c r="BG632" s="27" t="s">
        <v>8</v>
      </c>
      <c r="BH632" s="19" t="s">
        <v>7</v>
      </c>
      <c r="BI632" s="18" t="s">
        <v>6</v>
      </c>
      <c r="BJ632" s="199" t="s">
        <v>31</v>
      </c>
      <c r="BK632" s="16" t="s">
        <v>4</v>
      </c>
      <c r="BL632" s="14" t="s">
        <v>3</v>
      </c>
      <c r="BM632" s="10"/>
      <c r="BN632" s="249" t="s">
        <v>148</v>
      </c>
      <c r="BP632" s="11"/>
      <c r="BQ632" s="21" t="s">
        <v>9</v>
      </c>
      <c r="BR632" s="27" t="s">
        <v>8</v>
      </c>
      <c r="BS632" s="19" t="s">
        <v>7</v>
      </c>
      <c r="BT632" s="18" t="s">
        <v>6</v>
      </c>
      <c r="BU632" s="199" t="s">
        <v>31</v>
      </c>
      <c r="BV632" s="17" t="s">
        <v>5</v>
      </c>
      <c r="BW632" s="14" t="s">
        <v>3</v>
      </c>
      <c r="BX632" s="10"/>
      <c r="BY632" s="249" t="s">
        <v>142</v>
      </c>
      <c r="CA632" s="11"/>
      <c r="CB632" s="21" t="s">
        <v>9</v>
      </c>
      <c r="CC632" s="27" t="s">
        <v>8</v>
      </c>
      <c r="CD632" s="19" t="s">
        <v>7</v>
      </c>
      <c r="CE632" s="18" t="s">
        <v>6</v>
      </c>
      <c r="CF632" s="17" t="s">
        <v>5</v>
      </c>
      <c r="CG632" s="16" t="s">
        <v>4</v>
      </c>
      <c r="CH632" s="199" t="s">
        <v>31</v>
      </c>
      <c r="CI632" s="10"/>
      <c r="CJ632" s="249" t="s">
        <v>142</v>
      </c>
      <c r="CM632" t="s">
        <v>0</v>
      </c>
      <c r="CN632" t="s">
        <v>0</v>
      </c>
      <c r="CP632" t="s">
        <v>0</v>
      </c>
    </row>
    <row r="633" spans="1:96" ht="15.75" thickBot="1" x14ac:dyDescent="0.3">
      <c r="B633" s="22" t="s">
        <v>379</v>
      </c>
      <c r="C633" s="146" t="s">
        <v>9</v>
      </c>
      <c r="D633" s="146" t="s">
        <v>9</v>
      </c>
      <c r="E633" s="146" t="s">
        <v>9</v>
      </c>
      <c r="F633" s="146" t="s">
        <v>9</v>
      </c>
      <c r="G633" s="146" t="s">
        <v>9</v>
      </c>
      <c r="H633" s="146" t="s">
        <v>9</v>
      </c>
      <c r="I633" s="146" t="s">
        <v>9</v>
      </c>
      <c r="J633" s="10"/>
      <c r="K633" s="234" t="s">
        <v>9</v>
      </c>
      <c r="M633" s="22" t="s">
        <v>379</v>
      </c>
      <c r="N633" s="145" t="s">
        <v>8</v>
      </c>
      <c r="O633" s="145" t="s">
        <v>8</v>
      </c>
      <c r="P633" s="145" t="s">
        <v>8</v>
      </c>
      <c r="Q633" s="145" t="s">
        <v>8</v>
      </c>
      <c r="R633" s="145" t="s">
        <v>8</v>
      </c>
      <c r="S633" s="145" t="s">
        <v>8</v>
      </c>
      <c r="T633" s="145" t="s">
        <v>8</v>
      </c>
      <c r="U633" s="10"/>
      <c r="V633" s="145" t="s">
        <v>8</v>
      </c>
      <c r="X633" s="22" t="s">
        <v>379</v>
      </c>
      <c r="Y633" s="149" t="s">
        <v>7</v>
      </c>
      <c r="Z633" s="149" t="s">
        <v>7</v>
      </c>
      <c r="AA633" s="149" t="s">
        <v>7</v>
      </c>
      <c r="AB633" s="149" t="s">
        <v>7</v>
      </c>
      <c r="AC633" s="149" t="s">
        <v>7</v>
      </c>
      <c r="AD633" s="149" t="s">
        <v>7</v>
      </c>
      <c r="AE633" s="144" t="s">
        <v>7</v>
      </c>
      <c r="AF633" s="10"/>
      <c r="AG633" s="144" t="s">
        <v>7</v>
      </c>
      <c r="AI633" s="22" t="s">
        <v>379</v>
      </c>
      <c r="AJ633" s="195" t="s">
        <v>6</v>
      </c>
      <c r="AK633" s="195" t="s">
        <v>6</v>
      </c>
      <c r="AL633" s="195" t="s">
        <v>6</v>
      </c>
      <c r="AM633" s="195" t="s">
        <v>6</v>
      </c>
      <c r="AN633" s="195" t="s">
        <v>6</v>
      </c>
      <c r="AO633" s="195" t="s">
        <v>6</v>
      </c>
      <c r="AP633" s="195" t="s">
        <v>6</v>
      </c>
      <c r="AQ633" s="10"/>
      <c r="AR633" s="195" t="s">
        <v>6</v>
      </c>
      <c r="AT633" s="22" t="s">
        <v>379</v>
      </c>
      <c r="AU633" s="197" t="s">
        <v>31</v>
      </c>
      <c r="AV633" s="197" t="s">
        <v>31</v>
      </c>
      <c r="AW633" s="197" t="s">
        <v>31</v>
      </c>
      <c r="AX633" s="197" t="s">
        <v>31</v>
      </c>
      <c r="AY633" s="197" t="s">
        <v>31</v>
      </c>
      <c r="AZ633" s="197" t="s">
        <v>31</v>
      </c>
      <c r="BA633" s="197" t="s">
        <v>31</v>
      </c>
      <c r="BB633" s="10"/>
      <c r="BC633" s="197" t="s">
        <v>31</v>
      </c>
      <c r="BE633" s="22" t="s">
        <v>379</v>
      </c>
      <c r="BF633" s="155" t="s">
        <v>134</v>
      </c>
      <c r="BG633" s="155" t="s">
        <v>134</v>
      </c>
      <c r="BH633" s="155" t="s">
        <v>134</v>
      </c>
      <c r="BI633" s="155" t="s">
        <v>134</v>
      </c>
      <c r="BJ633" s="155" t="s">
        <v>134</v>
      </c>
      <c r="BK633" s="155" t="s">
        <v>134</v>
      </c>
      <c r="BL633" s="155" t="s">
        <v>134</v>
      </c>
      <c r="BM633" s="10"/>
      <c r="BN633" s="155" t="s">
        <v>134</v>
      </c>
      <c r="BP633" s="22" t="s">
        <v>379</v>
      </c>
      <c r="BQ633" s="150" t="s">
        <v>4</v>
      </c>
      <c r="BR633" s="150" t="s">
        <v>4</v>
      </c>
      <c r="BS633" s="150" t="s">
        <v>4</v>
      </c>
      <c r="BT633" s="150" t="s">
        <v>4</v>
      </c>
      <c r="BU633" s="150" t="s">
        <v>4</v>
      </c>
      <c r="BV633" s="150" t="s">
        <v>4</v>
      </c>
      <c r="BW633" s="150" t="s">
        <v>4</v>
      </c>
      <c r="BX633" s="10"/>
      <c r="BY633" s="150" t="s">
        <v>4</v>
      </c>
      <c r="CA633" s="22" t="s">
        <v>379</v>
      </c>
      <c r="CB633" s="177" t="s">
        <v>3</v>
      </c>
      <c r="CC633" s="177" t="s">
        <v>3</v>
      </c>
      <c r="CD633" s="177" t="s">
        <v>3</v>
      </c>
      <c r="CE633" s="177" t="s">
        <v>3</v>
      </c>
      <c r="CF633" s="177" t="s">
        <v>3</v>
      </c>
      <c r="CG633" s="177" t="s">
        <v>3</v>
      </c>
      <c r="CH633" s="177" t="s">
        <v>3</v>
      </c>
      <c r="CI633" s="10"/>
      <c r="CJ633" s="177" t="s">
        <v>3</v>
      </c>
      <c r="CM633" t="s">
        <v>0</v>
      </c>
      <c r="CO633" t="s">
        <v>0</v>
      </c>
    </row>
    <row r="634" spans="1:96" ht="15.75" thickBot="1" x14ac:dyDescent="0.3">
      <c r="B634" s="11" t="s">
        <v>0</v>
      </c>
      <c r="C634" s="143">
        <v>1</v>
      </c>
      <c r="D634" s="231">
        <v>33</v>
      </c>
      <c r="E634" s="143">
        <v>5</v>
      </c>
      <c r="F634" s="143">
        <v>26</v>
      </c>
      <c r="G634" s="143">
        <v>8</v>
      </c>
      <c r="H634" s="143">
        <v>15</v>
      </c>
      <c r="I634" s="231">
        <v>7</v>
      </c>
      <c r="J634" s="12">
        <v>-108</v>
      </c>
      <c r="K634" s="237">
        <v>15</v>
      </c>
      <c r="L634" t="s">
        <v>0</v>
      </c>
      <c r="M634" s="8" t="s">
        <v>0</v>
      </c>
      <c r="N634" s="231">
        <v>1</v>
      </c>
      <c r="O634" s="231">
        <v>22</v>
      </c>
      <c r="P634" s="143">
        <v>5</v>
      </c>
      <c r="Q634" s="143">
        <v>31</v>
      </c>
      <c r="R634" s="143">
        <v>15</v>
      </c>
      <c r="S634" s="143">
        <v>38</v>
      </c>
      <c r="T634" s="231">
        <v>9</v>
      </c>
      <c r="U634" s="12">
        <v>129</v>
      </c>
      <c r="V634" s="143">
        <v>57</v>
      </c>
      <c r="W634" t="s">
        <v>0</v>
      </c>
      <c r="X634" s="8" t="s">
        <v>0</v>
      </c>
      <c r="Y634" s="143">
        <v>33</v>
      </c>
      <c r="Z634" s="143">
        <v>22</v>
      </c>
      <c r="AA634" s="143">
        <v>37</v>
      </c>
      <c r="AB634" s="143">
        <v>69</v>
      </c>
      <c r="AC634" s="143">
        <v>63</v>
      </c>
      <c r="AD634" s="143">
        <v>91</v>
      </c>
      <c r="AE634" s="143">
        <v>34</v>
      </c>
      <c r="AF634" s="12">
        <v>-115</v>
      </c>
      <c r="AG634" s="143">
        <v>349</v>
      </c>
      <c r="AI634" s="8" t="s">
        <v>0</v>
      </c>
      <c r="AJ634" s="231">
        <v>5</v>
      </c>
      <c r="AK634" s="231">
        <v>5</v>
      </c>
      <c r="AL634" s="231">
        <v>37</v>
      </c>
      <c r="AM634" s="143">
        <v>22</v>
      </c>
      <c r="AN634" s="143">
        <v>3</v>
      </c>
      <c r="AO634" s="143">
        <v>9</v>
      </c>
      <c r="AP634" s="231">
        <v>8</v>
      </c>
      <c r="AQ634" s="12">
        <v>-8</v>
      </c>
      <c r="AR634" s="231">
        <v>21</v>
      </c>
      <c r="AS634" t="s">
        <v>0</v>
      </c>
      <c r="AT634" s="8" t="s">
        <v>0</v>
      </c>
      <c r="AU634" s="231">
        <v>26</v>
      </c>
      <c r="AV634" s="231">
        <v>31</v>
      </c>
      <c r="AW634" s="231">
        <v>69</v>
      </c>
      <c r="AX634" s="231">
        <v>22</v>
      </c>
      <c r="AY634" s="231">
        <v>11</v>
      </c>
      <c r="AZ634" s="231">
        <v>2</v>
      </c>
      <c r="BA634" s="231">
        <v>25</v>
      </c>
      <c r="BB634" s="12">
        <v>20</v>
      </c>
      <c r="BC634" s="231">
        <v>186</v>
      </c>
      <c r="BE634" s="8" t="s">
        <v>0</v>
      </c>
      <c r="BF634" s="231">
        <v>8</v>
      </c>
      <c r="BG634" s="231">
        <v>15</v>
      </c>
      <c r="BH634" s="231">
        <v>63</v>
      </c>
      <c r="BI634" s="231">
        <v>3</v>
      </c>
      <c r="BJ634" s="143">
        <v>11</v>
      </c>
      <c r="BK634" s="143">
        <v>12</v>
      </c>
      <c r="BL634" s="231">
        <v>14</v>
      </c>
      <c r="BM634" s="12">
        <v>-52</v>
      </c>
      <c r="BN634" s="231">
        <v>80</v>
      </c>
      <c r="BP634" s="8" t="s">
        <v>0</v>
      </c>
      <c r="BQ634" s="231">
        <v>15</v>
      </c>
      <c r="BR634" s="231">
        <v>38</v>
      </c>
      <c r="BS634" s="231">
        <v>91</v>
      </c>
      <c r="BT634" s="231">
        <v>9</v>
      </c>
      <c r="BU634" s="143">
        <v>2</v>
      </c>
      <c r="BV634" s="231">
        <v>12</v>
      </c>
      <c r="BW634" s="231">
        <v>24</v>
      </c>
      <c r="BX634" s="12">
        <v>170</v>
      </c>
      <c r="BY634" s="231">
        <v>187</v>
      </c>
      <c r="CA634" s="8" t="s">
        <v>0</v>
      </c>
      <c r="CB634" s="143">
        <v>7</v>
      </c>
      <c r="CC634" s="143">
        <v>9</v>
      </c>
      <c r="CD634" s="231">
        <v>34</v>
      </c>
      <c r="CE634" s="143">
        <v>8</v>
      </c>
      <c r="CF634" s="143">
        <v>14</v>
      </c>
      <c r="CG634" s="143">
        <v>24</v>
      </c>
      <c r="CH634" s="143">
        <v>25</v>
      </c>
      <c r="CI634" s="12">
        <v>-36</v>
      </c>
      <c r="CJ634" s="143">
        <v>53</v>
      </c>
      <c r="CM634" t="s">
        <v>0</v>
      </c>
    </row>
    <row r="635" spans="1:96" ht="15.75" thickBot="1" x14ac:dyDescent="0.3"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M635" s="11"/>
      <c r="N635" s="10"/>
      <c r="O635" s="10"/>
      <c r="P635" s="10"/>
      <c r="Q635" s="10"/>
      <c r="R635" s="10"/>
      <c r="S635" s="10"/>
      <c r="T635" s="10"/>
      <c r="U635" s="10"/>
      <c r="V635" s="9"/>
      <c r="X635" s="11"/>
      <c r="Y635" s="10"/>
      <c r="Z635" s="10"/>
      <c r="AA635" s="10"/>
      <c r="AB635" s="10"/>
      <c r="AC635" s="10"/>
      <c r="AD635" s="10"/>
      <c r="AE635" s="10"/>
      <c r="AF635" s="10"/>
      <c r="AG635" s="9"/>
      <c r="AI635" s="11"/>
      <c r="AJ635" s="10"/>
      <c r="AK635" s="10"/>
      <c r="AL635" s="10"/>
      <c r="AM635" s="10"/>
      <c r="AN635" s="10"/>
      <c r="AO635" s="10"/>
      <c r="AP635" s="10"/>
      <c r="AQ635" s="10"/>
      <c r="AR635" s="9"/>
      <c r="AT635" s="11"/>
      <c r="AU635" s="10"/>
      <c r="AV635" s="10"/>
      <c r="AW635" s="10"/>
      <c r="AX635" s="10"/>
      <c r="AY635" s="10"/>
      <c r="AZ635" s="10"/>
      <c r="BA635" s="10"/>
      <c r="BB635" s="10"/>
      <c r="BC635" s="9"/>
      <c r="BE635" s="11"/>
      <c r="BF635" s="10"/>
      <c r="BG635" s="10"/>
      <c r="BH635" s="10"/>
      <c r="BI635" s="10"/>
      <c r="BJ635" s="10"/>
      <c r="BK635" s="10"/>
      <c r="BL635" s="10"/>
      <c r="BM635" s="10"/>
      <c r="BN635" s="9"/>
      <c r="BP635" s="11"/>
      <c r="BQ635" s="10"/>
      <c r="BR635" s="10"/>
      <c r="BS635" s="10"/>
      <c r="BT635" s="10"/>
      <c r="BU635" s="10"/>
      <c r="BV635" s="10"/>
      <c r="BW635" s="10"/>
      <c r="BX635" s="10"/>
      <c r="BY635" s="9"/>
      <c r="CA635" s="11"/>
      <c r="CB635" s="10"/>
      <c r="CC635" s="10"/>
      <c r="CD635" s="10"/>
      <c r="CE635" s="10"/>
      <c r="CF635" s="10"/>
      <c r="CG635" s="10"/>
      <c r="CH635" s="10"/>
      <c r="CI635" s="10"/>
      <c r="CJ635" s="9"/>
      <c r="CM635" t="s">
        <v>0</v>
      </c>
      <c r="CQ635" t="s">
        <v>0</v>
      </c>
      <c r="CR635" s="2" t="s">
        <v>0</v>
      </c>
    </row>
    <row r="636" spans="1:96" ht="15.75" thickBot="1" x14ac:dyDescent="0.3">
      <c r="B636" s="11"/>
      <c r="C636" s="27" t="s">
        <v>8</v>
      </c>
      <c r="D636" s="19" t="s">
        <v>7</v>
      </c>
      <c r="E636" s="18" t="s">
        <v>6</v>
      </c>
      <c r="F636" s="199" t="s">
        <v>31</v>
      </c>
      <c r="G636" s="17" t="s">
        <v>5</v>
      </c>
      <c r="H636" s="16" t="s">
        <v>4</v>
      </c>
      <c r="I636" s="14" t="s">
        <v>3</v>
      </c>
      <c r="J636" s="10"/>
      <c r="K636" s="249" t="s">
        <v>148</v>
      </c>
      <c r="M636" s="11"/>
      <c r="N636" s="21" t="s">
        <v>9</v>
      </c>
      <c r="O636" s="19" t="s">
        <v>7</v>
      </c>
      <c r="P636" s="18" t="s">
        <v>6</v>
      </c>
      <c r="Q636" s="199" t="s">
        <v>31</v>
      </c>
      <c r="R636" s="17" t="s">
        <v>5</v>
      </c>
      <c r="S636" s="16" t="s">
        <v>4</v>
      </c>
      <c r="T636" s="14" t="s">
        <v>3</v>
      </c>
      <c r="U636" s="10"/>
      <c r="V636" s="249" t="s">
        <v>145</v>
      </c>
      <c r="X636" s="11"/>
      <c r="Y636" s="21" t="s">
        <v>9</v>
      </c>
      <c r="Z636" s="27" t="s">
        <v>8</v>
      </c>
      <c r="AA636" s="18" t="s">
        <v>6</v>
      </c>
      <c r="AB636" s="199" t="s">
        <v>31</v>
      </c>
      <c r="AC636" s="17" t="s">
        <v>5</v>
      </c>
      <c r="AD636" s="16" t="s">
        <v>4</v>
      </c>
      <c r="AE636" s="14" t="s">
        <v>3</v>
      </c>
      <c r="AF636" s="10"/>
      <c r="AG636" s="249" t="s">
        <v>151</v>
      </c>
      <c r="AI636" s="11"/>
      <c r="AJ636" s="21" t="s">
        <v>9</v>
      </c>
      <c r="AK636" s="27" t="s">
        <v>8</v>
      </c>
      <c r="AL636" s="19" t="s">
        <v>7</v>
      </c>
      <c r="AM636" s="199" t="s">
        <v>31</v>
      </c>
      <c r="AN636" s="17" t="s">
        <v>5</v>
      </c>
      <c r="AO636" s="16" t="s">
        <v>4</v>
      </c>
      <c r="AP636" s="14" t="s">
        <v>3</v>
      </c>
      <c r="AQ636" s="10"/>
      <c r="AR636" s="249" t="s">
        <v>144</v>
      </c>
      <c r="AT636" s="11"/>
      <c r="AU636" s="21" t="s">
        <v>9</v>
      </c>
      <c r="AV636" s="27" t="s">
        <v>8</v>
      </c>
      <c r="AW636" s="19" t="s">
        <v>7</v>
      </c>
      <c r="AX636" s="18" t="s">
        <v>6</v>
      </c>
      <c r="AY636" s="17" t="s">
        <v>5</v>
      </c>
      <c r="AZ636" s="16" t="s">
        <v>4</v>
      </c>
      <c r="BA636" s="14" t="s">
        <v>3</v>
      </c>
      <c r="BB636" s="10"/>
      <c r="BC636" s="249" t="s">
        <v>151</v>
      </c>
      <c r="BE636" s="11"/>
      <c r="BF636" s="21" t="s">
        <v>9</v>
      </c>
      <c r="BG636" s="27" t="s">
        <v>8</v>
      </c>
      <c r="BH636" s="19" t="s">
        <v>7</v>
      </c>
      <c r="BI636" s="18" t="s">
        <v>6</v>
      </c>
      <c r="BJ636" s="199" t="s">
        <v>31</v>
      </c>
      <c r="BK636" s="16" t="s">
        <v>4</v>
      </c>
      <c r="BL636" s="14" t="s">
        <v>3</v>
      </c>
      <c r="BM636" s="10"/>
      <c r="BN636" s="249" t="s">
        <v>148</v>
      </c>
      <c r="BP636" s="11"/>
      <c r="BQ636" s="21" t="s">
        <v>9</v>
      </c>
      <c r="BR636" s="27" t="s">
        <v>8</v>
      </c>
      <c r="BS636" s="19" t="s">
        <v>7</v>
      </c>
      <c r="BT636" s="18" t="s">
        <v>6</v>
      </c>
      <c r="BU636" s="199" t="s">
        <v>31</v>
      </c>
      <c r="BV636" s="17" t="s">
        <v>5</v>
      </c>
      <c r="BW636" s="14" t="s">
        <v>3</v>
      </c>
      <c r="BX636" s="10"/>
      <c r="BY636" s="249" t="s">
        <v>142</v>
      </c>
      <c r="CA636" s="11"/>
      <c r="CB636" s="21" t="s">
        <v>9</v>
      </c>
      <c r="CC636" s="27" t="s">
        <v>8</v>
      </c>
      <c r="CD636" s="19" t="s">
        <v>7</v>
      </c>
      <c r="CE636" s="18" t="s">
        <v>6</v>
      </c>
      <c r="CF636" s="17" t="s">
        <v>5</v>
      </c>
      <c r="CG636" s="16" t="s">
        <v>4</v>
      </c>
      <c r="CH636" s="199" t="s">
        <v>31</v>
      </c>
      <c r="CI636" s="10"/>
      <c r="CJ636" s="249" t="s">
        <v>142</v>
      </c>
      <c r="CM636" t="s">
        <v>0</v>
      </c>
    </row>
    <row r="637" spans="1:96" ht="15.75" thickBot="1" x14ac:dyDescent="0.3">
      <c r="B637" s="22" t="s">
        <v>380</v>
      </c>
      <c r="C637" s="146" t="s">
        <v>9</v>
      </c>
      <c r="D637" s="146" t="s">
        <v>9</v>
      </c>
      <c r="E637" s="146" t="s">
        <v>9</v>
      </c>
      <c r="F637" s="146" t="s">
        <v>9</v>
      </c>
      <c r="G637" s="146" t="s">
        <v>9</v>
      </c>
      <c r="H637" s="146" t="s">
        <v>9</v>
      </c>
      <c r="I637" s="146" t="s">
        <v>9</v>
      </c>
      <c r="J637" s="10"/>
      <c r="K637" s="234" t="s">
        <v>9</v>
      </c>
      <c r="M637" s="22" t="s">
        <v>380</v>
      </c>
      <c r="N637" s="145" t="s">
        <v>8</v>
      </c>
      <c r="O637" s="145" t="s">
        <v>8</v>
      </c>
      <c r="P637" s="145" t="s">
        <v>8</v>
      </c>
      <c r="Q637" s="145" t="s">
        <v>8</v>
      </c>
      <c r="R637" s="145" t="s">
        <v>8</v>
      </c>
      <c r="S637" s="145" t="s">
        <v>8</v>
      </c>
      <c r="T637" s="145" t="s">
        <v>8</v>
      </c>
      <c r="U637" s="10"/>
      <c r="V637" s="145" t="s">
        <v>8</v>
      </c>
      <c r="X637" s="22" t="s">
        <v>380</v>
      </c>
      <c r="Y637" s="149" t="s">
        <v>7</v>
      </c>
      <c r="Z637" s="149" t="s">
        <v>7</v>
      </c>
      <c r="AA637" s="149" t="s">
        <v>7</v>
      </c>
      <c r="AB637" s="149" t="s">
        <v>7</v>
      </c>
      <c r="AC637" s="149" t="s">
        <v>7</v>
      </c>
      <c r="AD637" s="149" t="s">
        <v>7</v>
      </c>
      <c r="AE637" s="144" t="s">
        <v>7</v>
      </c>
      <c r="AF637" s="10"/>
      <c r="AG637" s="144" t="s">
        <v>7</v>
      </c>
      <c r="AI637" s="22" t="s">
        <v>380</v>
      </c>
      <c r="AJ637" s="195" t="s">
        <v>6</v>
      </c>
      <c r="AK637" s="195" t="s">
        <v>6</v>
      </c>
      <c r="AL637" s="195" t="s">
        <v>6</v>
      </c>
      <c r="AM637" s="195" t="s">
        <v>6</v>
      </c>
      <c r="AN637" s="195" t="s">
        <v>6</v>
      </c>
      <c r="AO637" s="195" t="s">
        <v>6</v>
      </c>
      <c r="AP637" s="195" t="s">
        <v>6</v>
      </c>
      <c r="AQ637" s="10"/>
      <c r="AR637" s="195" t="s">
        <v>6</v>
      </c>
      <c r="AT637" s="22" t="s">
        <v>380</v>
      </c>
      <c r="AU637" s="197" t="s">
        <v>31</v>
      </c>
      <c r="AV637" s="197" t="s">
        <v>31</v>
      </c>
      <c r="AW637" s="197" t="s">
        <v>31</v>
      </c>
      <c r="AX637" s="197" t="s">
        <v>31</v>
      </c>
      <c r="AY637" s="197" t="s">
        <v>31</v>
      </c>
      <c r="AZ637" s="197" t="s">
        <v>31</v>
      </c>
      <c r="BA637" s="197" t="s">
        <v>31</v>
      </c>
      <c r="BB637" s="10"/>
      <c r="BC637" s="197" t="s">
        <v>31</v>
      </c>
      <c r="BE637" s="22" t="s">
        <v>380</v>
      </c>
      <c r="BF637" s="155" t="s">
        <v>134</v>
      </c>
      <c r="BG637" s="155" t="s">
        <v>134</v>
      </c>
      <c r="BH637" s="155" t="s">
        <v>134</v>
      </c>
      <c r="BI637" s="155" t="s">
        <v>134</v>
      </c>
      <c r="BJ637" s="155" t="s">
        <v>134</v>
      </c>
      <c r="BK637" s="155" t="s">
        <v>134</v>
      </c>
      <c r="BL637" s="155" t="s">
        <v>134</v>
      </c>
      <c r="BM637" s="10"/>
      <c r="BN637" s="155" t="s">
        <v>134</v>
      </c>
      <c r="BP637" s="22" t="s">
        <v>380</v>
      </c>
      <c r="BQ637" s="150" t="s">
        <v>4</v>
      </c>
      <c r="BR637" s="150" t="s">
        <v>4</v>
      </c>
      <c r="BS637" s="150" t="s">
        <v>4</v>
      </c>
      <c r="BT637" s="150" t="s">
        <v>4</v>
      </c>
      <c r="BU637" s="150" t="s">
        <v>4</v>
      </c>
      <c r="BV637" s="150" t="s">
        <v>4</v>
      </c>
      <c r="BW637" s="150" t="s">
        <v>4</v>
      </c>
      <c r="BX637" s="10"/>
      <c r="BY637" s="150" t="s">
        <v>4</v>
      </c>
      <c r="CA637" s="22" t="s">
        <v>380</v>
      </c>
      <c r="CB637" s="177" t="s">
        <v>3</v>
      </c>
      <c r="CC637" s="177" t="s">
        <v>3</v>
      </c>
      <c r="CD637" s="177" t="s">
        <v>3</v>
      </c>
      <c r="CE637" s="177" t="s">
        <v>3</v>
      </c>
      <c r="CF637" s="177" t="s">
        <v>3</v>
      </c>
      <c r="CG637" s="177" t="s">
        <v>3</v>
      </c>
      <c r="CH637" s="177" t="s">
        <v>3</v>
      </c>
      <c r="CI637" s="10"/>
      <c r="CJ637" s="177" t="s">
        <v>3</v>
      </c>
      <c r="CM637" t="s">
        <v>0</v>
      </c>
    </row>
    <row r="638" spans="1:96" ht="15.75" thickBot="1" x14ac:dyDescent="0.3">
      <c r="B638" s="8" t="s">
        <v>0</v>
      </c>
      <c r="C638" s="143">
        <v>1</v>
      </c>
      <c r="D638" s="231">
        <v>29</v>
      </c>
      <c r="E638" s="143">
        <v>2</v>
      </c>
      <c r="F638" s="143">
        <v>31</v>
      </c>
      <c r="G638" s="143">
        <v>5</v>
      </c>
      <c r="H638" s="143">
        <v>17</v>
      </c>
      <c r="I638" s="231">
        <v>10</v>
      </c>
      <c r="J638" s="12">
        <v>136</v>
      </c>
      <c r="K638" s="237">
        <v>17</v>
      </c>
      <c r="L638" t="s">
        <v>0</v>
      </c>
      <c r="M638" s="8" t="s">
        <v>0</v>
      </c>
      <c r="N638" s="231">
        <v>1</v>
      </c>
      <c r="O638" s="231">
        <v>20</v>
      </c>
      <c r="P638" s="143">
        <v>0</v>
      </c>
      <c r="Q638" s="143">
        <v>35</v>
      </c>
      <c r="R638" s="143">
        <v>9</v>
      </c>
      <c r="S638" s="143">
        <v>43</v>
      </c>
      <c r="T638" s="231">
        <v>13</v>
      </c>
      <c r="U638" s="12">
        <v>78</v>
      </c>
      <c r="V638" s="143">
        <v>53</v>
      </c>
      <c r="W638" t="s">
        <v>0</v>
      </c>
      <c r="X638" s="8" t="s">
        <v>0</v>
      </c>
      <c r="Y638" s="143">
        <v>29</v>
      </c>
      <c r="Z638" s="143">
        <v>20</v>
      </c>
      <c r="AA638" s="143">
        <v>28</v>
      </c>
      <c r="AB638" s="143">
        <v>71</v>
      </c>
      <c r="AC638" s="143">
        <v>52</v>
      </c>
      <c r="AD638" s="143">
        <v>92</v>
      </c>
      <c r="AE638" s="143">
        <v>25</v>
      </c>
      <c r="AF638" s="12">
        <v>-318</v>
      </c>
      <c r="AG638" s="143">
        <v>317</v>
      </c>
      <c r="AI638" s="8" t="s">
        <v>0</v>
      </c>
      <c r="AJ638" s="231">
        <v>2</v>
      </c>
      <c r="AK638" s="231">
        <v>0</v>
      </c>
      <c r="AL638" s="231">
        <v>28</v>
      </c>
      <c r="AM638" s="143">
        <v>32</v>
      </c>
      <c r="AN638" s="143">
        <v>3</v>
      </c>
      <c r="AO638" s="143">
        <v>14</v>
      </c>
      <c r="AP638" s="231">
        <v>6</v>
      </c>
      <c r="AQ638" s="12">
        <v>-143</v>
      </c>
      <c r="AR638" s="143">
        <v>13</v>
      </c>
      <c r="AS638" t="s">
        <v>0</v>
      </c>
      <c r="AT638" s="8" t="s">
        <v>0</v>
      </c>
      <c r="AU638" s="231">
        <v>31</v>
      </c>
      <c r="AV638" s="231">
        <v>35</v>
      </c>
      <c r="AW638" s="231">
        <v>71</v>
      </c>
      <c r="AX638" s="231">
        <v>32</v>
      </c>
      <c r="AY638" s="231">
        <v>17</v>
      </c>
      <c r="AZ638" s="231">
        <v>3</v>
      </c>
      <c r="BA638" s="231">
        <v>29</v>
      </c>
      <c r="BB638" s="12">
        <v>258</v>
      </c>
      <c r="BC638" s="231">
        <v>218</v>
      </c>
      <c r="BE638" s="8" t="s">
        <v>0</v>
      </c>
      <c r="BF638" s="231">
        <v>5</v>
      </c>
      <c r="BG638" s="231">
        <v>9</v>
      </c>
      <c r="BH638" s="231">
        <v>52</v>
      </c>
      <c r="BI638" s="231">
        <v>3</v>
      </c>
      <c r="BJ638" s="143">
        <v>17</v>
      </c>
      <c r="BK638" s="143">
        <v>20</v>
      </c>
      <c r="BL638" s="231">
        <v>14</v>
      </c>
      <c r="BM638" s="12">
        <v>-99</v>
      </c>
      <c r="BN638" s="231">
        <v>46</v>
      </c>
      <c r="BP638" s="8" t="s">
        <v>0</v>
      </c>
      <c r="BQ638" s="231">
        <v>17</v>
      </c>
      <c r="BR638" s="231">
        <v>43</v>
      </c>
      <c r="BS638" s="231">
        <v>92</v>
      </c>
      <c r="BT638" s="231">
        <v>14</v>
      </c>
      <c r="BU638" s="143">
        <v>3</v>
      </c>
      <c r="BV638" s="231">
        <v>20</v>
      </c>
      <c r="BW638" s="231">
        <v>29</v>
      </c>
      <c r="BX638" s="12">
        <v>203</v>
      </c>
      <c r="BY638" s="231">
        <v>212</v>
      </c>
      <c r="CA638" s="8" t="s">
        <v>0</v>
      </c>
      <c r="CB638" s="143">
        <v>10</v>
      </c>
      <c r="CC638" s="143">
        <v>13</v>
      </c>
      <c r="CD638" s="231">
        <v>25</v>
      </c>
      <c r="CE638" s="143">
        <v>6</v>
      </c>
      <c r="CF638" s="143">
        <v>14</v>
      </c>
      <c r="CG638" s="143">
        <v>29</v>
      </c>
      <c r="CH638" s="143">
        <v>29</v>
      </c>
      <c r="CI638" s="12">
        <v>-115</v>
      </c>
      <c r="CJ638" s="143">
        <v>76</v>
      </c>
      <c r="CM638" t="s">
        <v>0</v>
      </c>
    </row>
    <row r="639" spans="1:96" ht="15.75" thickBot="1" x14ac:dyDescent="0.3"/>
    <row r="640" spans="1:96" ht="15.75" thickBot="1" x14ac:dyDescent="0.3">
      <c r="A640" t="s">
        <v>0</v>
      </c>
      <c r="C640" t="s">
        <v>0</v>
      </c>
      <c r="D640" t="s">
        <v>0</v>
      </c>
      <c r="E640" t="s">
        <v>0</v>
      </c>
      <c r="F640" t="s">
        <v>0</v>
      </c>
      <c r="G640" s="21" t="s">
        <v>9</v>
      </c>
      <c r="J640" t="s">
        <v>0</v>
      </c>
      <c r="O640" t="s">
        <v>0</v>
      </c>
      <c r="P640" t="s">
        <v>0</v>
      </c>
      <c r="R640" s="27" t="s">
        <v>8</v>
      </c>
      <c r="U640" t="s">
        <v>0</v>
      </c>
      <c r="W640" t="s">
        <v>0</v>
      </c>
      <c r="Z640" t="s">
        <v>0</v>
      </c>
      <c r="AB640" t="s">
        <v>0</v>
      </c>
      <c r="AC640" s="19" t="s">
        <v>7</v>
      </c>
      <c r="AF640" t="s">
        <v>0</v>
      </c>
      <c r="AL640" t="s">
        <v>0</v>
      </c>
      <c r="AN640" s="18" t="s">
        <v>6</v>
      </c>
      <c r="AQ640" t="s">
        <v>0</v>
      </c>
      <c r="AS640" t="s">
        <v>0</v>
      </c>
      <c r="AX640" t="s">
        <v>0</v>
      </c>
      <c r="AY640" s="199" t="s">
        <v>31</v>
      </c>
      <c r="BB640" t="s">
        <v>0</v>
      </c>
      <c r="BI640" t="s">
        <v>0</v>
      </c>
      <c r="BJ640" s="17" t="s">
        <v>5</v>
      </c>
      <c r="BM640" t="s">
        <v>0</v>
      </c>
      <c r="BP640" t="s">
        <v>0</v>
      </c>
      <c r="BR640" t="s">
        <v>0</v>
      </c>
      <c r="BU640" s="16" t="s">
        <v>4</v>
      </c>
      <c r="BV640" t="s">
        <v>0</v>
      </c>
      <c r="BX640" t="s">
        <v>0</v>
      </c>
      <c r="CA640" t="s">
        <v>0</v>
      </c>
      <c r="CF640" s="14" t="s">
        <v>3</v>
      </c>
      <c r="CG640" t="s">
        <v>0</v>
      </c>
      <c r="CH640" t="s">
        <v>0</v>
      </c>
      <c r="CI640" t="s">
        <v>0</v>
      </c>
      <c r="CM640" t="s">
        <v>0</v>
      </c>
    </row>
    <row r="641" spans="2:91" ht="16.5" thickBot="1" x14ac:dyDescent="0.3">
      <c r="B641" s="134" t="s">
        <v>363</v>
      </c>
      <c r="C641" s="28" t="s">
        <v>0</v>
      </c>
      <c r="D641" s="28" t="s">
        <v>0</v>
      </c>
      <c r="E641" s="28" t="s">
        <v>0</v>
      </c>
      <c r="F641" s="28" t="s">
        <v>0</v>
      </c>
      <c r="G641" s="28"/>
      <c r="H641" s="28"/>
      <c r="I641" s="28" t="s">
        <v>0</v>
      </c>
      <c r="J641" s="28"/>
      <c r="K641" s="22" t="s">
        <v>15</v>
      </c>
      <c r="M641" s="134" t="s">
        <v>363</v>
      </c>
      <c r="N641" s="28" t="s">
        <v>0</v>
      </c>
      <c r="O641" s="28" t="s">
        <v>0</v>
      </c>
      <c r="P641" s="28" t="s">
        <v>0</v>
      </c>
      <c r="Q641" s="28" t="s">
        <v>0</v>
      </c>
      <c r="R641" s="28"/>
      <c r="S641" s="28"/>
      <c r="T641" s="28" t="s">
        <v>0</v>
      </c>
      <c r="U641" s="28"/>
      <c r="V641" s="22" t="s">
        <v>15</v>
      </c>
      <c r="X641" s="134" t="s">
        <v>363</v>
      </c>
      <c r="Y641" s="28" t="s">
        <v>0</v>
      </c>
      <c r="Z641" s="28" t="s">
        <v>0</v>
      </c>
      <c r="AA641" s="28" t="s">
        <v>0</v>
      </c>
      <c r="AB641" s="28" t="s">
        <v>0</v>
      </c>
      <c r="AC641" s="28"/>
      <c r="AD641" s="28"/>
      <c r="AE641" s="28" t="s">
        <v>0</v>
      </c>
      <c r="AF641" s="28"/>
      <c r="AG641" s="22" t="s">
        <v>15</v>
      </c>
      <c r="AH641" t="s">
        <v>0</v>
      </c>
      <c r="AI641" s="134" t="s">
        <v>363</v>
      </c>
      <c r="AJ641" s="28" t="s">
        <v>0</v>
      </c>
      <c r="AK641" s="28" t="s">
        <v>0</v>
      </c>
      <c r="AL641" s="28" t="s">
        <v>0</v>
      </c>
      <c r="AM641" s="28" t="s">
        <v>0</v>
      </c>
      <c r="AN641" s="28"/>
      <c r="AO641" s="28"/>
      <c r="AP641" s="28" t="s">
        <v>0</v>
      </c>
      <c r="AQ641" s="28"/>
      <c r="AR641" s="22" t="s">
        <v>15</v>
      </c>
      <c r="AT641" s="134" t="s">
        <v>363</v>
      </c>
      <c r="AU641" s="28" t="s">
        <v>0</v>
      </c>
      <c r="AV641" s="28" t="s">
        <v>0</v>
      </c>
      <c r="AW641" s="28" t="s">
        <v>0</v>
      </c>
      <c r="AX641" s="28" t="s">
        <v>0</v>
      </c>
      <c r="AY641" s="28"/>
      <c r="AZ641" s="28"/>
      <c r="BA641" s="28" t="s">
        <v>0</v>
      </c>
      <c r="BB641" s="28"/>
      <c r="BC641" s="22" t="s">
        <v>15</v>
      </c>
      <c r="BE641" s="134" t="s">
        <v>363</v>
      </c>
      <c r="BF641" s="28" t="s">
        <v>0</v>
      </c>
      <c r="BG641" s="28" t="s">
        <v>0</v>
      </c>
      <c r="BH641" s="28" t="s">
        <v>0</v>
      </c>
      <c r="BI641" s="28" t="s">
        <v>0</v>
      </c>
      <c r="BJ641" s="28"/>
      <c r="BK641" s="28"/>
      <c r="BL641" s="28" t="s">
        <v>0</v>
      </c>
      <c r="BM641" s="28"/>
      <c r="BN641" s="22" t="s">
        <v>15</v>
      </c>
      <c r="BO641" t="s">
        <v>0</v>
      </c>
      <c r="BP641" s="134" t="s">
        <v>363</v>
      </c>
      <c r="BQ641" s="28" t="s">
        <v>0</v>
      </c>
      <c r="BR641" s="28" t="s">
        <v>0</v>
      </c>
      <c r="BS641" s="28" t="s">
        <v>0</v>
      </c>
      <c r="BT641" s="28" t="s">
        <v>0</v>
      </c>
      <c r="BU641" s="28"/>
      <c r="BV641" s="28"/>
      <c r="BW641" s="28" t="s">
        <v>0</v>
      </c>
      <c r="BX641" s="28"/>
      <c r="BY641" s="22" t="s">
        <v>15</v>
      </c>
      <c r="CA641" s="134" t="s">
        <v>363</v>
      </c>
      <c r="CB641" s="28" t="s">
        <v>0</v>
      </c>
      <c r="CC641" s="28" t="s">
        <v>0</v>
      </c>
      <c r="CD641" s="28" t="s">
        <v>0</v>
      </c>
      <c r="CE641" s="28" t="s">
        <v>0</v>
      </c>
      <c r="CF641" s="28"/>
      <c r="CG641" s="28" t="s">
        <v>0</v>
      </c>
      <c r="CH641" s="28" t="s">
        <v>0</v>
      </c>
      <c r="CI641" s="28"/>
      <c r="CJ641" s="22" t="s">
        <v>15</v>
      </c>
      <c r="CM641" t="s">
        <v>0</v>
      </c>
    </row>
    <row r="642" spans="2:91" ht="15.75" thickBot="1" x14ac:dyDescent="0.3">
      <c r="B642" s="11"/>
      <c r="C642" s="27" t="s">
        <v>8</v>
      </c>
      <c r="D642" s="19" t="s">
        <v>7</v>
      </c>
      <c r="E642" s="18" t="s">
        <v>6</v>
      </c>
      <c r="F642" s="199" t="s">
        <v>31</v>
      </c>
      <c r="G642" s="17" t="s">
        <v>5</v>
      </c>
      <c r="H642" s="16" t="s">
        <v>4</v>
      </c>
      <c r="I642" s="14" t="s">
        <v>3</v>
      </c>
      <c r="J642" s="10"/>
      <c r="K642" s="249" t="s">
        <v>148</v>
      </c>
      <c r="M642" s="11"/>
      <c r="N642" s="21" t="s">
        <v>9</v>
      </c>
      <c r="O642" s="19" t="s">
        <v>7</v>
      </c>
      <c r="P642" s="18" t="s">
        <v>6</v>
      </c>
      <c r="Q642" s="199" t="s">
        <v>31</v>
      </c>
      <c r="R642" s="17" t="s">
        <v>5</v>
      </c>
      <c r="S642" s="16" t="s">
        <v>4</v>
      </c>
      <c r="T642" s="14" t="s">
        <v>3</v>
      </c>
      <c r="U642" s="10"/>
      <c r="V642" s="249" t="s">
        <v>145</v>
      </c>
      <c r="X642" s="11"/>
      <c r="Y642" s="21" t="s">
        <v>9</v>
      </c>
      <c r="Z642" s="27" t="s">
        <v>8</v>
      </c>
      <c r="AA642" s="18" t="s">
        <v>6</v>
      </c>
      <c r="AB642" s="199" t="s">
        <v>31</v>
      </c>
      <c r="AC642" s="17" t="s">
        <v>5</v>
      </c>
      <c r="AD642" s="16" t="s">
        <v>4</v>
      </c>
      <c r="AE642" s="14" t="s">
        <v>3</v>
      </c>
      <c r="AF642" s="10"/>
      <c r="AG642" s="249" t="s">
        <v>151</v>
      </c>
      <c r="AI642" s="11"/>
      <c r="AJ642" s="21" t="s">
        <v>9</v>
      </c>
      <c r="AK642" s="27" t="s">
        <v>8</v>
      </c>
      <c r="AL642" s="19" t="s">
        <v>7</v>
      </c>
      <c r="AM642" s="199" t="s">
        <v>31</v>
      </c>
      <c r="AN642" s="17" t="s">
        <v>5</v>
      </c>
      <c r="AO642" s="16" t="s">
        <v>4</v>
      </c>
      <c r="AP642" s="14" t="s">
        <v>3</v>
      </c>
      <c r="AQ642" s="10"/>
      <c r="AR642" s="249" t="s">
        <v>144</v>
      </c>
      <c r="AT642" s="11"/>
      <c r="AU642" s="21" t="s">
        <v>9</v>
      </c>
      <c r="AV642" s="27" t="s">
        <v>8</v>
      </c>
      <c r="AW642" s="19" t="s">
        <v>7</v>
      </c>
      <c r="AX642" s="18" t="s">
        <v>6</v>
      </c>
      <c r="AY642" s="17" t="s">
        <v>5</v>
      </c>
      <c r="AZ642" s="16" t="s">
        <v>4</v>
      </c>
      <c r="BA642" s="14" t="s">
        <v>3</v>
      </c>
      <c r="BB642" s="10"/>
      <c r="BC642" s="249" t="s">
        <v>151</v>
      </c>
      <c r="BE642" s="11"/>
      <c r="BF642" s="21" t="s">
        <v>9</v>
      </c>
      <c r="BG642" s="27" t="s">
        <v>8</v>
      </c>
      <c r="BH642" s="19" t="s">
        <v>7</v>
      </c>
      <c r="BI642" s="18" t="s">
        <v>6</v>
      </c>
      <c r="BJ642" s="199" t="s">
        <v>31</v>
      </c>
      <c r="BK642" s="16" t="s">
        <v>4</v>
      </c>
      <c r="BL642" s="14" t="s">
        <v>3</v>
      </c>
      <c r="BM642" s="10"/>
      <c r="BN642" s="249" t="s">
        <v>148</v>
      </c>
      <c r="BP642" s="11"/>
      <c r="BQ642" s="21" t="s">
        <v>9</v>
      </c>
      <c r="BR642" s="27" t="s">
        <v>8</v>
      </c>
      <c r="BS642" s="19" t="s">
        <v>7</v>
      </c>
      <c r="BT642" s="18" t="s">
        <v>6</v>
      </c>
      <c r="BU642" s="199" t="s">
        <v>31</v>
      </c>
      <c r="BV642" s="17" t="s">
        <v>5</v>
      </c>
      <c r="BW642" s="14" t="s">
        <v>3</v>
      </c>
      <c r="BX642" s="10"/>
      <c r="BY642" s="249" t="s">
        <v>142</v>
      </c>
      <c r="CA642" s="11"/>
      <c r="CB642" s="21" t="s">
        <v>9</v>
      </c>
      <c r="CC642" s="27" t="s">
        <v>8</v>
      </c>
      <c r="CD642" s="19" t="s">
        <v>7</v>
      </c>
      <c r="CE642" s="18" t="s">
        <v>6</v>
      </c>
      <c r="CF642" s="17" t="s">
        <v>5</v>
      </c>
      <c r="CG642" s="16" t="s">
        <v>4</v>
      </c>
      <c r="CH642" s="199" t="s">
        <v>31</v>
      </c>
      <c r="CI642" s="10"/>
      <c r="CJ642" s="249" t="s">
        <v>142</v>
      </c>
    </row>
    <row r="643" spans="2:91" ht="15.75" thickBot="1" x14ac:dyDescent="0.3">
      <c r="B643" s="22" t="s">
        <v>384</v>
      </c>
      <c r="C643" s="146" t="s">
        <v>9</v>
      </c>
      <c r="D643" s="146" t="s">
        <v>9</v>
      </c>
      <c r="E643" s="146" t="s">
        <v>9</v>
      </c>
      <c r="F643" s="146" t="s">
        <v>9</v>
      </c>
      <c r="G643" s="146" t="s">
        <v>9</v>
      </c>
      <c r="H643" s="146" t="s">
        <v>9</v>
      </c>
      <c r="I643" s="146" t="s">
        <v>9</v>
      </c>
      <c r="J643" s="10"/>
      <c r="K643" s="234" t="s">
        <v>9</v>
      </c>
      <c r="M643" s="22" t="s">
        <v>384</v>
      </c>
      <c r="N643" s="145" t="s">
        <v>8</v>
      </c>
      <c r="O643" s="145" t="s">
        <v>8</v>
      </c>
      <c r="P643" s="145" t="s">
        <v>8</v>
      </c>
      <c r="Q643" s="145" t="s">
        <v>8</v>
      </c>
      <c r="R643" s="145" t="s">
        <v>8</v>
      </c>
      <c r="S643" s="145" t="s">
        <v>8</v>
      </c>
      <c r="T643" s="145" t="s">
        <v>8</v>
      </c>
      <c r="U643" s="10"/>
      <c r="V643" s="145" t="s">
        <v>8</v>
      </c>
      <c r="X643" s="22" t="s">
        <v>384</v>
      </c>
      <c r="Y643" s="149" t="s">
        <v>7</v>
      </c>
      <c r="Z643" s="149" t="s">
        <v>7</v>
      </c>
      <c r="AA643" s="149" t="s">
        <v>7</v>
      </c>
      <c r="AB643" s="149" t="s">
        <v>7</v>
      </c>
      <c r="AC643" s="149" t="s">
        <v>7</v>
      </c>
      <c r="AD643" s="149" t="s">
        <v>7</v>
      </c>
      <c r="AE643" s="144" t="s">
        <v>7</v>
      </c>
      <c r="AF643" s="10"/>
      <c r="AG643" s="144" t="s">
        <v>7</v>
      </c>
      <c r="AI643" s="22" t="s">
        <v>384</v>
      </c>
      <c r="AJ643" s="195" t="s">
        <v>6</v>
      </c>
      <c r="AK643" s="195" t="s">
        <v>6</v>
      </c>
      <c r="AL643" s="195" t="s">
        <v>6</v>
      </c>
      <c r="AM643" s="195" t="s">
        <v>6</v>
      </c>
      <c r="AN643" s="195" t="s">
        <v>6</v>
      </c>
      <c r="AO643" s="195" t="s">
        <v>6</v>
      </c>
      <c r="AP643" s="195" t="s">
        <v>6</v>
      </c>
      <c r="AQ643" s="10"/>
      <c r="AR643" s="195" t="s">
        <v>6</v>
      </c>
      <c r="AT643" s="22" t="s">
        <v>384</v>
      </c>
      <c r="AU643" s="197" t="s">
        <v>31</v>
      </c>
      <c r="AV643" s="197" t="s">
        <v>31</v>
      </c>
      <c r="AW643" s="197" t="s">
        <v>31</v>
      </c>
      <c r="AX643" s="197" t="s">
        <v>31</v>
      </c>
      <c r="AY643" s="197" t="s">
        <v>31</v>
      </c>
      <c r="AZ643" s="197" t="s">
        <v>31</v>
      </c>
      <c r="BA643" s="197" t="s">
        <v>31</v>
      </c>
      <c r="BB643" s="10"/>
      <c r="BC643" s="197" t="s">
        <v>31</v>
      </c>
      <c r="BE643" s="22" t="s">
        <v>384</v>
      </c>
      <c r="BF643" s="155" t="s">
        <v>134</v>
      </c>
      <c r="BG643" s="155" t="s">
        <v>134</v>
      </c>
      <c r="BH643" s="155" t="s">
        <v>134</v>
      </c>
      <c r="BI643" s="155" t="s">
        <v>134</v>
      </c>
      <c r="BJ643" s="155" t="s">
        <v>134</v>
      </c>
      <c r="BK643" s="155" t="s">
        <v>134</v>
      </c>
      <c r="BL643" s="155" t="s">
        <v>134</v>
      </c>
      <c r="BM643" s="10"/>
      <c r="BN643" s="155" t="s">
        <v>134</v>
      </c>
      <c r="BP643" s="22" t="s">
        <v>384</v>
      </c>
      <c r="BQ643" s="150" t="s">
        <v>4</v>
      </c>
      <c r="BR643" s="150" t="s">
        <v>4</v>
      </c>
      <c r="BS643" s="150" t="s">
        <v>4</v>
      </c>
      <c r="BT643" s="150" t="s">
        <v>4</v>
      </c>
      <c r="BU643" s="150" t="s">
        <v>4</v>
      </c>
      <c r="BV643" s="150" t="s">
        <v>4</v>
      </c>
      <c r="BW643" s="150" t="s">
        <v>4</v>
      </c>
      <c r="BX643" s="10"/>
      <c r="BY643" s="150" t="s">
        <v>4</v>
      </c>
      <c r="CA643" s="22" t="s">
        <v>384</v>
      </c>
      <c r="CB643" s="177" t="s">
        <v>3</v>
      </c>
      <c r="CC643" s="177" t="s">
        <v>3</v>
      </c>
      <c r="CD643" s="177" t="s">
        <v>3</v>
      </c>
      <c r="CE643" s="177" t="s">
        <v>3</v>
      </c>
      <c r="CF643" s="177" t="s">
        <v>3</v>
      </c>
      <c r="CG643" s="177" t="s">
        <v>3</v>
      </c>
      <c r="CH643" s="177" t="s">
        <v>3</v>
      </c>
      <c r="CI643" s="10"/>
      <c r="CJ643" s="177" t="s">
        <v>3</v>
      </c>
      <c r="CM643" t="s">
        <v>0</v>
      </c>
    </row>
    <row r="644" spans="2:91" ht="15.75" thickBot="1" x14ac:dyDescent="0.3">
      <c r="B644" s="11" t="s">
        <v>0</v>
      </c>
      <c r="C644" s="231">
        <v>8</v>
      </c>
      <c r="D644" s="231">
        <v>39</v>
      </c>
      <c r="E644" s="231">
        <v>5</v>
      </c>
      <c r="F644" s="143">
        <v>30</v>
      </c>
      <c r="G644" s="231">
        <v>6</v>
      </c>
      <c r="H644" s="143">
        <v>5</v>
      </c>
      <c r="I644" s="231">
        <v>24</v>
      </c>
      <c r="J644" s="12">
        <v>465</v>
      </c>
      <c r="K644" s="178">
        <v>47</v>
      </c>
      <c r="L644" t="s">
        <v>0</v>
      </c>
      <c r="M644" s="8" t="s">
        <v>0</v>
      </c>
      <c r="N644" s="143">
        <v>8</v>
      </c>
      <c r="O644" s="231">
        <v>20</v>
      </c>
      <c r="P644" s="143">
        <v>2</v>
      </c>
      <c r="Q644" s="143">
        <v>44</v>
      </c>
      <c r="R644" s="231">
        <v>2</v>
      </c>
      <c r="S644" s="143">
        <v>25</v>
      </c>
      <c r="T644" s="231">
        <v>18</v>
      </c>
      <c r="U644" s="12">
        <v>66</v>
      </c>
      <c r="V644" s="143">
        <v>39</v>
      </c>
      <c r="W644" t="s">
        <v>0</v>
      </c>
      <c r="X644" s="8" t="s">
        <v>0</v>
      </c>
      <c r="Y644" s="143">
        <v>39</v>
      </c>
      <c r="Z644" s="143">
        <v>20</v>
      </c>
      <c r="AA644" s="143">
        <v>29</v>
      </c>
      <c r="AB644" s="143">
        <v>79</v>
      </c>
      <c r="AC644" s="143">
        <v>39</v>
      </c>
      <c r="AD644" s="143">
        <v>71</v>
      </c>
      <c r="AE644" s="143">
        <v>20</v>
      </c>
      <c r="AF644" s="12">
        <v>-134</v>
      </c>
      <c r="AG644" s="143">
        <v>297</v>
      </c>
      <c r="AI644" s="8" t="s">
        <v>0</v>
      </c>
      <c r="AJ644" s="143">
        <v>5</v>
      </c>
      <c r="AK644" s="231">
        <v>2</v>
      </c>
      <c r="AL644" s="231">
        <v>29</v>
      </c>
      <c r="AM644" s="143">
        <v>39</v>
      </c>
      <c r="AN644" s="231">
        <v>2</v>
      </c>
      <c r="AO644" s="143">
        <v>8</v>
      </c>
      <c r="AP644" s="231">
        <v>8</v>
      </c>
      <c r="AQ644" s="12">
        <v>155</v>
      </c>
      <c r="AR644" s="143">
        <v>11</v>
      </c>
      <c r="AS644" t="s">
        <v>0</v>
      </c>
      <c r="AT644" s="8" t="s">
        <v>0</v>
      </c>
      <c r="AU644" s="231">
        <v>30</v>
      </c>
      <c r="AV644" s="231">
        <v>44</v>
      </c>
      <c r="AW644" s="231">
        <v>79</v>
      </c>
      <c r="AX644" s="231">
        <v>39</v>
      </c>
      <c r="AY644" s="231">
        <v>28</v>
      </c>
      <c r="AZ644" s="231">
        <v>15</v>
      </c>
      <c r="BA644" s="231">
        <v>37</v>
      </c>
      <c r="BB644" s="12">
        <v>393</v>
      </c>
      <c r="BC644" s="231">
        <v>272</v>
      </c>
      <c r="BE644" s="8" t="s">
        <v>0</v>
      </c>
      <c r="BF644" s="143">
        <v>6</v>
      </c>
      <c r="BG644" s="143">
        <v>2</v>
      </c>
      <c r="BH644" s="231">
        <v>39</v>
      </c>
      <c r="BI644" s="143">
        <v>2</v>
      </c>
      <c r="BJ644" s="143">
        <v>28</v>
      </c>
      <c r="BK644" s="143">
        <v>16</v>
      </c>
      <c r="BL644" s="231">
        <v>10</v>
      </c>
      <c r="BM644" s="12">
        <v>-228</v>
      </c>
      <c r="BN644" s="143">
        <v>5</v>
      </c>
      <c r="BP644" s="8" t="s">
        <v>0</v>
      </c>
      <c r="BQ644" s="231">
        <v>5</v>
      </c>
      <c r="BR644" s="231">
        <v>25</v>
      </c>
      <c r="BS644" s="231">
        <v>71</v>
      </c>
      <c r="BT644" s="231">
        <v>8</v>
      </c>
      <c r="BU644" s="143">
        <v>15</v>
      </c>
      <c r="BV644" s="231">
        <v>16</v>
      </c>
      <c r="BW644" s="231">
        <v>22</v>
      </c>
      <c r="BX644" s="12">
        <v>-572</v>
      </c>
      <c r="BY644" s="231">
        <v>132</v>
      </c>
      <c r="CA644" s="8" t="s">
        <v>0</v>
      </c>
      <c r="CB644" s="143">
        <v>24</v>
      </c>
      <c r="CC644" s="143">
        <v>18</v>
      </c>
      <c r="CD644" s="231">
        <v>20</v>
      </c>
      <c r="CE644" s="143">
        <v>8</v>
      </c>
      <c r="CF644" s="143">
        <v>10</v>
      </c>
      <c r="CG644" s="143">
        <v>22</v>
      </c>
      <c r="CH644" s="143">
        <v>37</v>
      </c>
      <c r="CI644" s="12">
        <v>-145</v>
      </c>
      <c r="CJ644" s="143">
        <v>99</v>
      </c>
      <c r="CM644" t="s">
        <v>0</v>
      </c>
    </row>
    <row r="645" spans="2:91" ht="15.75" thickBot="1" x14ac:dyDescent="0.3">
      <c r="B645" s="11"/>
      <c r="C645" s="10"/>
      <c r="D645" s="10"/>
      <c r="E645" s="10"/>
      <c r="F645" s="10"/>
      <c r="G645" s="10"/>
      <c r="H645" s="10"/>
      <c r="I645" s="10"/>
      <c r="J645" s="10" t="s">
        <v>0</v>
      </c>
      <c r="K645" s="9"/>
      <c r="M645" s="11"/>
      <c r="N645" s="10"/>
      <c r="O645" s="10"/>
      <c r="P645" s="10"/>
      <c r="Q645" s="10" t="s">
        <v>0</v>
      </c>
      <c r="R645" s="10"/>
      <c r="S645" s="10"/>
      <c r="T645" s="10"/>
      <c r="U645" s="10" t="s">
        <v>0</v>
      </c>
      <c r="V645" s="9"/>
      <c r="X645" s="11"/>
      <c r="Y645" s="10"/>
      <c r="Z645" s="10"/>
      <c r="AA645" s="10"/>
      <c r="AB645" s="10"/>
      <c r="AC645" s="10"/>
      <c r="AD645" s="10"/>
      <c r="AE645" s="10"/>
      <c r="AF645" s="10" t="s">
        <v>0</v>
      </c>
      <c r="AG645" s="9"/>
      <c r="AI645" s="11"/>
      <c r="AJ645" s="10"/>
      <c r="AK645" s="10"/>
      <c r="AL645" s="10"/>
      <c r="AM645" s="10"/>
      <c r="AN645" s="10"/>
      <c r="AO645" s="10"/>
      <c r="AP645" s="10"/>
      <c r="AQ645" s="10" t="s">
        <v>0</v>
      </c>
      <c r="AR645" s="9"/>
      <c r="AT645" s="11"/>
      <c r="AU645" s="10"/>
      <c r="AV645" s="10"/>
      <c r="AW645" s="10"/>
      <c r="AX645" s="10"/>
      <c r="AY645" s="10"/>
      <c r="AZ645" s="10"/>
      <c r="BA645" s="10"/>
      <c r="BB645" s="10" t="s">
        <v>0</v>
      </c>
      <c r="BC645" s="9"/>
      <c r="BE645" s="11"/>
      <c r="BF645" s="10"/>
      <c r="BG645" s="10"/>
      <c r="BH645" s="10"/>
      <c r="BI645" s="10"/>
      <c r="BJ645" s="10"/>
      <c r="BK645" s="10"/>
      <c r="BL645" s="10"/>
      <c r="BM645" s="10" t="s">
        <v>0</v>
      </c>
      <c r="BN645" s="9"/>
      <c r="BP645" s="11"/>
      <c r="BQ645" s="10"/>
      <c r="BR645" s="10"/>
      <c r="BS645" s="10"/>
      <c r="BT645" s="10"/>
      <c r="BU645" s="10"/>
      <c r="BV645" s="10"/>
      <c r="BW645" s="10"/>
      <c r="BX645" s="10" t="s">
        <v>0</v>
      </c>
      <c r="BY645" s="9"/>
      <c r="CA645" s="11"/>
      <c r="CB645" s="10" t="s">
        <v>0</v>
      </c>
      <c r="CC645" s="10"/>
      <c r="CD645" s="10"/>
      <c r="CE645" s="10"/>
      <c r="CF645" s="10"/>
      <c r="CG645" s="10"/>
      <c r="CH645" s="10"/>
      <c r="CI645" s="10" t="s">
        <v>0</v>
      </c>
      <c r="CJ645" s="9"/>
    </row>
    <row r="646" spans="2:91" ht="15.75" thickBot="1" x14ac:dyDescent="0.3">
      <c r="B646" s="11"/>
      <c r="C646" s="27" t="s">
        <v>8</v>
      </c>
      <c r="D646" s="19" t="s">
        <v>7</v>
      </c>
      <c r="E646" s="18" t="s">
        <v>6</v>
      </c>
      <c r="F646" s="199" t="s">
        <v>31</v>
      </c>
      <c r="G646" s="17" t="s">
        <v>5</v>
      </c>
      <c r="H646" s="16" t="s">
        <v>4</v>
      </c>
      <c r="I646" s="14" t="s">
        <v>3</v>
      </c>
      <c r="J646" s="10"/>
      <c r="K646" s="249" t="s">
        <v>142</v>
      </c>
      <c r="M646" s="11"/>
      <c r="N646" s="21" t="s">
        <v>9</v>
      </c>
      <c r="O646" s="19" t="s">
        <v>7</v>
      </c>
      <c r="P646" s="18" t="s">
        <v>6</v>
      </c>
      <c r="Q646" s="199" t="s">
        <v>31</v>
      </c>
      <c r="R646" s="17" t="s">
        <v>5</v>
      </c>
      <c r="S646" s="16" t="s">
        <v>4</v>
      </c>
      <c r="T646" s="14" t="s">
        <v>3</v>
      </c>
      <c r="U646" s="10"/>
      <c r="V646" s="249" t="s">
        <v>145</v>
      </c>
      <c r="X646" s="11"/>
      <c r="Y646" s="21" t="s">
        <v>9</v>
      </c>
      <c r="Z646" s="27" t="s">
        <v>8</v>
      </c>
      <c r="AA646" s="18" t="s">
        <v>6</v>
      </c>
      <c r="AB646" s="199" t="s">
        <v>31</v>
      </c>
      <c r="AC646" s="17" t="s">
        <v>5</v>
      </c>
      <c r="AD646" s="16" t="s">
        <v>4</v>
      </c>
      <c r="AE646" s="14" t="s">
        <v>3</v>
      </c>
      <c r="AF646" s="10"/>
      <c r="AG646" s="249" t="s">
        <v>151</v>
      </c>
      <c r="AI646" s="11"/>
      <c r="AJ646" s="21" t="s">
        <v>9</v>
      </c>
      <c r="AK646" s="27" t="s">
        <v>8</v>
      </c>
      <c r="AL646" s="19" t="s">
        <v>7</v>
      </c>
      <c r="AM646" s="199" t="s">
        <v>31</v>
      </c>
      <c r="AN646" s="17" t="s">
        <v>5</v>
      </c>
      <c r="AO646" s="16" t="s">
        <v>4</v>
      </c>
      <c r="AP646" s="14" t="s">
        <v>3</v>
      </c>
      <c r="AQ646" s="10"/>
      <c r="AR646" s="249" t="s">
        <v>144</v>
      </c>
      <c r="AT646" s="11"/>
      <c r="AU646" s="21" t="s">
        <v>9</v>
      </c>
      <c r="AV646" s="27" t="s">
        <v>8</v>
      </c>
      <c r="AW646" s="19" t="s">
        <v>7</v>
      </c>
      <c r="AX646" s="18" t="s">
        <v>6</v>
      </c>
      <c r="AY646" s="17" t="s">
        <v>5</v>
      </c>
      <c r="AZ646" s="16" t="s">
        <v>4</v>
      </c>
      <c r="BA646" s="14" t="s">
        <v>3</v>
      </c>
      <c r="BB646" s="10"/>
      <c r="BC646" s="249" t="s">
        <v>151</v>
      </c>
      <c r="BE646" s="11"/>
      <c r="BF646" s="21" t="s">
        <v>9</v>
      </c>
      <c r="BG646" s="27" t="s">
        <v>8</v>
      </c>
      <c r="BH646" s="19" t="s">
        <v>7</v>
      </c>
      <c r="BI646" s="18" t="s">
        <v>6</v>
      </c>
      <c r="BJ646" s="199" t="s">
        <v>31</v>
      </c>
      <c r="BK646" s="16" t="s">
        <v>4</v>
      </c>
      <c r="BL646" s="14" t="s">
        <v>3</v>
      </c>
      <c r="BM646" s="10"/>
      <c r="BN646" s="249" t="s">
        <v>142</v>
      </c>
      <c r="BP646" s="11"/>
      <c r="BQ646" s="21" t="s">
        <v>9</v>
      </c>
      <c r="BR646" s="27" t="s">
        <v>8</v>
      </c>
      <c r="BS646" s="19" t="s">
        <v>7</v>
      </c>
      <c r="BT646" s="18" t="s">
        <v>6</v>
      </c>
      <c r="BU646" s="199" t="s">
        <v>31</v>
      </c>
      <c r="BV646" s="17" t="s">
        <v>5</v>
      </c>
      <c r="BW646" s="14" t="s">
        <v>3</v>
      </c>
      <c r="BX646" s="10"/>
      <c r="BY646" s="249" t="s">
        <v>148</v>
      </c>
      <c r="CA646" s="11"/>
      <c r="CB646" s="21" t="s">
        <v>9</v>
      </c>
      <c r="CC646" s="27" t="s">
        <v>8</v>
      </c>
      <c r="CD646" s="19" t="s">
        <v>7</v>
      </c>
      <c r="CE646" s="18" t="s">
        <v>6</v>
      </c>
      <c r="CF646" s="17" t="s">
        <v>5</v>
      </c>
      <c r="CG646" s="16" t="s">
        <v>4</v>
      </c>
      <c r="CH646" s="199" t="s">
        <v>31</v>
      </c>
      <c r="CI646" s="10"/>
      <c r="CJ646" s="249" t="s">
        <v>148</v>
      </c>
      <c r="CM646" t="s">
        <v>0</v>
      </c>
    </row>
    <row r="647" spans="2:91" ht="15.75" thickBot="1" x14ac:dyDescent="0.3">
      <c r="B647" s="22" t="s">
        <v>385</v>
      </c>
      <c r="C647" s="146" t="s">
        <v>9</v>
      </c>
      <c r="D647" s="146" t="s">
        <v>9</v>
      </c>
      <c r="E647" s="146" t="s">
        <v>9</v>
      </c>
      <c r="F647" s="146" t="s">
        <v>9</v>
      </c>
      <c r="G647" s="146" t="s">
        <v>9</v>
      </c>
      <c r="H647" s="146" t="s">
        <v>9</v>
      </c>
      <c r="I647" s="146" t="s">
        <v>9</v>
      </c>
      <c r="J647" s="10"/>
      <c r="K647" s="234" t="s">
        <v>9</v>
      </c>
      <c r="M647" s="22" t="s">
        <v>385</v>
      </c>
      <c r="N647" s="145" t="s">
        <v>8</v>
      </c>
      <c r="O647" s="145" t="s">
        <v>8</v>
      </c>
      <c r="P647" s="145" t="s">
        <v>8</v>
      </c>
      <c r="Q647" s="145" t="s">
        <v>8</v>
      </c>
      <c r="R647" s="145" t="s">
        <v>8</v>
      </c>
      <c r="S647" s="145" t="s">
        <v>8</v>
      </c>
      <c r="T647" s="145" t="s">
        <v>8</v>
      </c>
      <c r="U647" s="10"/>
      <c r="V647" s="145" t="s">
        <v>8</v>
      </c>
      <c r="X647" s="22" t="s">
        <v>385</v>
      </c>
      <c r="Y647" s="149" t="s">
        <v>7</v>
      </c>
      <c r="Z647" s="149" t="s">
        <v>7</v>
      </c>
      <c r="AA647" s="149" t="s">
        <v>7</v>
      </c>
      <c r="AB647" s="149" t="s">
        <v>7</v>
      </c>
      <c r="AC647" s="149" t="s">
        <v>7</v>
      </c>
      <c r="AD647" s="149" t="s">
        <v>7</v>
      </c>
      <c r="AE647" s="144" t="s">
        <v>7</v>
      </c>
      <c r="AF647" s="10"/>
      <c r="AG647" s="144" t="s">
        <v>7</v>
      </c>
      <c r="AI647" s="22" t="s">
        <v>385</v>
      </c>
      <c r="AJ647" s="195" t="s">
        <v>6</v>
      </c>
      <c r="AK647" s="195" t="s">
        <v>6</v>
      </c>
      <c r="AL647" s="195" t="s">
        <v>6</v>
      </c>
      <c r="AM647" s="195" t="s">
        <v>6</v>
      </c>
      <c r="AN647" s="195" t="s">
        <v>6</v>
      </c>
      <c r="AO647" s="195" t="s">
        <v>6</v>
      </c>
      <c r="AP647" s="195" t="s">
        <v>6</v>
      </c>
      <c r="AQ647" s="10"/>
      <c r="AR647" s="195" t="s">
        <v>6</v>
      </c>
      <c r="AT647" s="22" t="s">
        <v>385</v>
      </c>
      <c r="AU647" s="197" t="s">
        <v>31</v>
      </c>
      <c r="AV647" s="197" t="s">
        <v>31</v>
      </c>
      <c r="AW647" s="197" t="s">
        <v>31</v>
      </c>
      <c r="AX647" s="197" t="s">
        <v>31</v>
      </c>
      <c r="AY647" s="197" t="s">
        <v>31</v>
      </c>
      <c r="AZ647" s="197" t="s">
        <v>31</v>
      </c>
      <c r="BA647" s="197" t="s">
        <v>31</v>
      </c>
      <c r="BB647" s="10"/>
      <c r="BC647" s="197" t="s">
        <v>31</v>
      </c>
      <c r="BE647" s="22" t="s">
        <v>385</v>
      </c>
      <c r="BF647" s="155" t="s">
        <v>134</v>
      </c>
      <c r="BG647" s="155" t="s">
        <v>134</v>
      </c>
      <c r="BH647" s="155" t="s">
        <v>134</v>
      </c>
      <c r="BI647" s="155" t="s">
        <v>134</v>
      </c>
      <c r="BJ647" s="155" t="s">
        <v>134</v>
      </c>
      <c r="BK647" s="155" t="s">
        <v>134</v>
      </c>
      <c r="BL647" s="155" t="s">
        <v>134</v>
      </c>
      <c r="BM647" s="10"/>
      <c r="BN647" s="155" t="s">
        <v>134</v>
      </c>
      <c r="BP647" s="22" t="s">
        <v>385</v>
      </c>
      <c r="BQ647" s="150" t="s">
        <v>4</v>
      </c>
      <c r="BR647" s="150" t="s">
        <v>4</v>
      </c>
      <c r="BS647" s="150" t="s">
        <v>4</v>
      </c>
      <c r="BT647" s="150" t="s">
        <v>4</v>
      </c>
      <c r="BU647" s="150" t="s">
        <v>4</v>
      </c>
      <c r="BV647" s="150" t="s">
        <v>4</v>
      </c>
      <c r="BW647" s="150" t="s">
        <v>4</v>
      </c>
      <c r="BX647" s="10"/>
      <c r="BY647" s="150" t="s">
        <v>4</v>
      </c>
      <c r="CA647" s="22" t="s">
        <v>385</v>
      </c>
      <c r="CB647" s="177" t="s">
        <v>3</v>
      </c>
      <c r="CC647" s="177" t="s">
        <v>3</v>
      </c>
      <c r="CD647" s="177" t="s">
        <v>3</v>
      </c>
      <c r="CE647" s="177" t="s">
        <v>3</v>
      </c>
      <c r="CF647" s="177" t="s">
        <v>3</v>
      </c>
      <c r="CG647" s="177" t="s">
        <v>3</v>
      </c>
      <c r="CH647" s="177" t="s">
        <v>3</v>
      </c>
      <c r="CI647" s="10"/>
      <c r="CJ647" s="177" t="s">
        <v>3</v>
      </c>
      <c r="CM647" t="s">
        <v>0</v>
      </c>
    </row>
    <row r="648" spans="2:91" ht="15.75" thickBot="1" x14ac:dyDescent="0.3">
      <c r="B648" s="11" t="s">
        <v>0</v>
      </c>
      <c r="C648" s="231">
        <v>21</v>
      </c>
      <c r="D648" s="231">
        <v>53</v>
      </c>
      <c r="E648" s="231">
        <v>15</v>
      </c>
      <c r="F648" s="143">
        <v>24</v>
      </c>
      <c r="G648" s="231">
        <v>19</v>
      </c>
      <c r="H648" s="231">
        <v>7</v>
      </c>
      <c r="I648" s="231">
        <v>30</v>
      </c>
      <c r="J648" s="12">
        <v>308</v>
      </c>
      <c r="K648" s="178">
        <v>121</v>
      </c>
      <c r="L648" t="s">
        <v>0</v>
      </c>
      <c r="M648" s="8" t="s">
        <v>0</v>
      </c>
      <c r="N648" s="143">
        <v>21</v>
      </c>
      <c r="O648" s="231">
        <v>20</v>
      </c>
      <c r="P648" s="143">
        <v>2</v>
      </c>
      <c r="Q648" s="143">
        <v>50</v>
      </c>
      <c r="R648" s="231">
        <v>13</v>
      </c>
      <c r="S648" s="143">
        <v>14</v>
      </c>
      <c r="T648" s="231">
        <v>7</v>
      </c>
      <c r="U648" s="12">
        <v>-150</v>
      </c>
      <c r="V648" s="143">
        <v>47</v>
      </c>
      <c r="W648" t="s">
        <v>0</v>
      </c>
      <c r="X648" s="8" t="s">
        <v>0</v>
      </c>
      <c r="Y648" s="143">
        <v>53</v>
      </c>
      <c r="Z648" s="143">
        <v>20</v>
      </c>
      <c r="AA648" s="143">
        <v>28</v>
      </c>
      <c r="AB648" s="143">
        <v>85</v>
      </c>
      <c r="AC648" s="143">
        <v>27</v>
      </c>
      <c r="AD648" s="143">
        <v>59</v>
      </c>
      <c r="AE648" s="143">
        <v>30</v>
      </c>
      <c r="AF648" s="12">
        <v>-281</v>
      </c>
      <c r="AG648" s="143">
        <v>302</v>
      </c>
      <c r="AI648" s="8" t="s">
        <v>0</v>
      </c>
      <c r="AJ648" s="143">
        <v>15</v>
      </c>
      <c r="AK648" s="231">
        <v>2</v>
      </c>
      <c r="AL648" s="231">
        <v>28</v>
      </c>
      <c r="AM648" s="143">
        <v>45</v>
      </c>
      <c r="AN648" s="231">
        <v>6</v>
      </c>
      <c r="AO648" s="143">
        <v>4</v>
      </c>
      <c r="AP648" s="231">
        <v>4</v>
      </c>
      <c r="AQ648" s="12">
        <v>-106</v>
      </c>
      <c r="AR648" s="143">
        <v>24</v>
      </c>
      <c r="AS648" t="s">
        <v>0</v>
      </c>
      <c r="AT648" s="8" t="s">
        <v>0</v>
      </c>
      <c r="AU648" s="231">
        <v>24</v>
      </c>
      <c r="AV648" s="231">
        <v>50</v>
      </c>
      <c r="AW648" s="231">
        <v>85</v>
      </c>
      <c r="AX648" s="231">
        <v>45</v>
      </c>
      <c r="AY648" s="231">
        <v>36</v>
      </c>
      <c r="AZ648" s="231">
        <v>24</v>
      </c>
      <c r="BA648" s="231">
        <v>35</v>
      </c>
      <c r="BB648" s="12">
        <v>131</v>
      </c>
      <c r="BC648" s="231">
        <v>299</v>
      </c>
      <c r="BE648" s="8" t="s">
        <v>0</v>
      </c>
      <c r="BF648" s="143">
        <v>19</v>
      </c>
      <c r="BG648" s="143">
        <v>13</v>
      </c>
      <c r="BH648" s="231">
        <v>27</v>
      </c>
      <c r="BI648" s="143">
        <v>6</v>
      </c>
      <c r="BJ648" s="143">
        <v>36</v>
      </c>
      <c r="BK648" s="143">
        <v>17</v>
      </c>
      <c r="BL648" s="143">
        <v>2</v>
      </c>
      <c r="BM648" s="12">
        <v>-240</v>
      </c>
      <c r="BN648" s="143">
        <v>66</v>
      </c>
      <c r="BP648" s="8" t="s">
        <v>0</v>
      </c>
      <c r="BQ648" s="143">
        <v>7</v>
      </c>
      <c r="BR648" s="231">
        <v>14</v>
      </c>
      <c r="BS648" s="231">
        <v>59</v>
      </c>
      <c r="BT648" s="231">
        <v>4</v>
      </c>
      <c r="BU648" s="143">
        <v>24</v>
      </c>
      <c r="BV648" s="231">
        <v>17</v>
      </c>
      <c r="BW648" s="231">
        <v>11</v>
      </c>
      <c r="BX648" s="12">
        <v>-51</v>
      </c>
      <c r="BY648" s="231">
        <v>74</v>
      </c>
      <c r="CA648" s="8" t="s">
        <v>0</v>
      </c>
      <c r="CB648" s="143">
        <v>30</v>
      </c>
      <c r="CC648" s="143">
        <v>7</v>
      </c>
      <c r="CD648" s="231">
        <v>30</v>
      </c>
      <c r="CE648" s="143">
        <v>4</v>
      </c>
      <c r="CF648" s="231">
        <v>2</v>
      </c>
      <c r="CG648" s="143">
        <v>11</v>
      </c>
      <c r="CH648" s="143">
        <v>35</v>
      </c>
      <c r="CI648" s="12">
        <v>389</v>
      </c>
      <c r="CJ648" s="143">
        <v>55</v>
      </c>
    </row>
    <row r="649" spans="2:91" ht="15.75" thickBot="1" x14ac:dyDescent="0.3">
      <c r="B649" s="11"/>
      <c r="C649" s="2"/>
      <c r="D649" s="2"/>
      <c r="E649" s="2"/>
      <c r="F649" s="2"/>
      <c r="G649" s="2"/>
      <c r="H649" s="2"/>
      <c r="I649" s="2"/>
      <c r="J649" s="10"/>
      <c r="K649" s="235"/>
      <c r="M649" s="11"/>
      <c r="N649" s="10"/>
      <c r="O649" s="10"/>
      <c r="P649" s="10"/>
      <c r="Q649" s="10"/>
      <c r="R649" s="10"/>
      <c r="S649" s="10"/>
      <c r="T649" s="10"/>
      <c r="U649" s="10"/>
      <c r="V649" s="9"/>
      <c r="X649" s="11"/>
      <c r="Y649" s="10"/>
      <c r="Z649" s="10"/>
      <c r="AA649" s="10"/>
      <c r="AB649" s="10"/>
      <c r="AC649" s="10"/>
      <c r="AD649" s="10"/>
      <c r="AE649" s="10"/>
      <c r="AF649" s="10"/>
      <c r="AG649" s="9"/>
      <c r="AI649" s="11"/>
      <c r="AJ649" s="10"/>
      <c r="AK649" s="10"/>
      <c r="AL649" s="10"/>
      <c r="AM649" s="10"/>
      <c r="AN649" s="10"/>
      <c r="AO649" s="10"/>
      <c r="AP649" s="10"/>
      <c r="AQ649" s="10"/>
      <c r="AR649" s="9"/>
      <c r="AT649" s="11"/>
      <c r="AU649" s="10"/>
      <c r="AV649" s="10"/>
      <c r="AW649" s="10"/>
      <c r="AX649" s="10"/>
      <c r="AY649" s="10"/>
      <c r="AZ649" s="10"/>
      <c r="BA649" s="10"/>
      <c r="BB649" s="10"/>
      <c r="BC649" s="9"/>
      <c r="BE649" s="11"/>
      <c r="BF649" s="10"/>
      <c r="BG649" s="10"/>
      <c r="BH649" s="10"/>
      <c r="BI649" s="10"/>
      <c r="BJ649" s="10"/>
      <c r="BK649" s="10"/>
      <c r="BL649" s="10"/>
      <c r="BM649" s="10"/>
      <c r="BN649" s="9"/>
      <c r="BP649" s="11"/>
      <c r="BQ649" s="10"/>
      <c r="BR649" s="10"/>
      <c r="BS649" s="10"/>
      <c r="BT649" s="10"/>
      <c r="BU649" s="10"/>
      <c r="BV649" s="10"/>
      <c r="BW649" s="10"/>
      <c r="BX649" s="10"/>
      <c r="BY649" s="9"/>
      <c r="CA649" s="11"/>
      <c r="CB649" s="10"/>
      <c r="CC649" s="10"/>
      <c r="CD649" s="10"/>
      <c r="CE649" s="10"/>
      <c r="CF649" s="10"/>
      <c r="CG649" s="10"/>
      <c r="CH649" s="10"/>
      <c r="CI649" s="10"/>
      <c r="CJ649" s="9"/>
      <c r="CM649" t="s">
        <v>0</v>
      </c>
    </row>
    <row r="650" spans="2:91" ht="15.75" thickBot="1" x14ac:dyDescent="0.3">
      <c r="B650" s="11"/>
      <c r="C650" s="27" t="s">
        <v>8</v>
      </c>
      <c r="D650" s="19" t="s">
        <v>7</v>
      </c>
      <c r="E650" s="18" t="s">
        <v>6</v>
      </c>
      <c r="F650" s="199" t="s">
        <v>31</v>
      </c>
      <c r="G650" s="17" t="s">
        <v>5</v>
      </c>
      <c r="H650" s="16" t="s">
        <v>4</v>
      </c>
      <c r="I650" s="14" t="s">
        <v>3</v>
      </c>
      <c r="J650" s="10"/>
      <c r="K650" s="249" t="s">
        <v>142</v>
      </c>
      <c r="M650" s="11"/>
      <c r="N650" s="21" t="s">
        <v>9</v>
      </c>
      <c r="O650" s="19" t="s">
        <v>7</v>
      </c>
      <c r="P650" s="18" t="s">
        <v>6</v>
      </c>
      <c r="Q650" s="199" t="s">
        <v>31</v>
      </c>
      <c r="R650" s="17" t="s">
        <v>5</v>
      </c>
      <c r="S650" s="16" t="s">
        <v>4</v>
      </c>
      <c r="T650" s="14" t="s">
        <v>3</v>
      </c>
      <c r="U650" s="10"/>
      <c r="V650" s="249" t="s">
        <v>144</v>
      </c>
      <c r="X650" s="11"/>
      <c r="Y650" s="21" t="s">
        <v>9</v>
      </c>
      <c r="Z650" s="27" t="s">
        <v>8</v>
      </c>
      <c r="AA650" s="18" t="s">
        <v>6</v>
      </c>
      <c r="AB650" s="199" t="s">
        <v>31</v>
      </c>
      <c r="AC650" s="17" t="s">
        <v>5</v>
      </c>
      <c r="AD650" s="16" t="s">
        <v>4</v>
      </c>
      <c r="AE650" s="14" t="s">
        <v>3</v>
      </c>
      <c r="AF650" s="10"/>
      <c r="AG650" s="249" t="s">
        <v>142</v>
      </c>
      <c r="AI650" s="11"/>
      <c r="AJ650" s="21" t="s">
        <v>9</v>
      </c>
      <c r="AK650" s="27" t="s">
        <v>8</v>
      </c>
      <c r="AL650" s="19" t="s">
        <v>7</v>
      </c>
      <c r="AM650" s="199" t="s">
        <v>31</v>
      </c>
      <c r="AN650" s="17" t="s">
        <v>5</v>
      </c>
      <c r="AO650" s="16" t="s">
        <v>4</v>
      </c>
      <c r="AP650" s="14" t="s">
        <v>3</v>
      </c>
      <c r="AQ650" s="10"/>
      <c r="AR650" s="249" t="s">
        <v>190</v>
      </c>
      <c r="AT650" s="11"/>
      <c r="AU650" s="21" t="s">
        <v>9</v>
      </c>
      <c r="AV650" s="27" t="s">
        <v>8</v>
      </c>
      <c r="AW650" s="19" t="s">
        <v>7</v>
      </c>
      <c r="AX650" s="18" t="s">
        <v>6</v>
      </c>
      <c r="AY650" s="17" t="s">
        <v>5</v>
      </c>
      <c r="AZ650" s="16" t="s">
        <v>4</v>
      </c>
      <c r="BA650" s="14" t="s">
        <v>3</v>
      </c>
      <c r="BB650" s="10"/>
      <c r="BC650" s="249" t="s">
        <v>151</v>
      </c>
      <c r="BE650" s="11"/>
      <c r="BF650" s="21" t="s">
        <v>9</v>
      </c>
      <c r="BG650" s="27" t="s">
        <v>8</v>
      </c>
      <c r="BH650" s="19" t="s">
        <v>7</v>
      </c>
      <c r="BI650" s="18" t="s">
        <v>6</v>
      </c>
      <c r="BJ650" s="199" t="s">
        <v>31</v>
      </c>
      <c r="BK650" s="16" t="s">
        <v>4</v>
      </c>
      <c r="BL650" s="14" t="s">
        <v>3</v>
      </c>
      <c r="BM650" s="10"/>
      <c r="BN650" s="249" t="s">
        <v>151</v>
      </c>
      <c r="BP650" s="11"/>
      <c r="BQ650" s="21" t="s">
        <v>9</v>
      </c>
      <c r="BR650" s="27" t="s">
        <v>8</v>
      </c>
      <c r="BS650" s="19" t="s">
        <v>7</v>
      </c>
      <c r="BT650" s="18" t="s">
        <v>6</v>
      </c>
      <c r="BU650" s="199" t="s">
        <v>31</v>
      </c>
      <c r="BV650" s="17" t="s">
        <v>5</v>
      </c>
      <c r="BW650" s="14" t="s">
        <v>3</v>
      </c>
      <c r="BX650" s="10"/>
      <c r="BY650" s="249" t="s">
        <v>148</v>
      </c>
      <c r="CA650" s="11"/>
      <c r="CB650" s="21" t="s">
        <v>9</v>
      </c>
      <c r="CC650" s="27" t="s">
        <v>8</v>
      </c>
      <c r="CD650" s="19" t="s">
        <v>7</v>
      </c>
      <c r="CE650" s="18" t="s">
        <v>6</v>
      </c>
      <c r="CF650" s="17" t="s">
        <v>5</v>
      </c>
      <c r="CG650" s="16" t="s">
        <v>4</v>
      </c>
      <c r="CH650" s="199" t="s">
        <v>31</v>
      </c>
      <c r="CI650" s="10"/>
      <c r="CJ650" s="249" t="s">
        <v>145</v>
      </c>
      <c r="CM650" t="s">
        <v>0</v>
      </c>
    </row>
    <row r="651" spans="2:91" ht="15.75" thickBot="1" x14ac:dyDescent="0.3">
      <c r="B651" s="22" t="s">
        <v>386</v>
      </c>
      <c r="C651" s="146" t="s">
        <v>9</v>
      </c>
      <c r="D651" s="146" t="s">
        <v>9</v>
      </c>
      <c r="E651" s="146" t="s">
        <v>9</v>
      </c>
      <c r="F651" s="146" t="s">
        <v>9</v>
      </c>
      <c r="G651" s="146" t="s">
        <v>9</v>
      </c>
      <c r="H651" s="146" t="s">
        <v>9</v>
      </c>
      <c r="I651" s="146" t="s">
        <v>9</v>
      </c>
      <c r="J651" s="10"/>
      <c r="K651" s="234" t="s">
        <v>9</v>
      </c>
      <c r="M651" s="22" t="s">
        <v>386</v>
      </c>
      <c r="N651" s="145" t="s">
        <v>8</v>
      </c>
      <c r="O651" s="145" t="s">
        <v>8</v>
      </c>
      <c r="P651" s="145" t="s">
        <v>8</v>
      </c>
      <c r="Q651" s="145" t="s">
        <v>8</v>
      </c>
      <c r="R651" s="145" t="s">
        <v>8</v>
      </c>
      <c r="S651" s="145" t="s">
        <v>8</v>
      </c>
      <c r="T651" s="145" t="s">
        <v>8</v>
      </c>
      <c r="U651" s="10"/>
      <c r="V651" s="145" t="s">
        <v>8</v>
      </c>
      <c r="X651" s="22" t="s">
        <v>386</v>
      </c>
      <c r="Y651" s="149" t="s">
        <v>7</v>
      </c>
      <c r="Z651" s="149" t="s">
        <v>7</v>
      </c>
      <c r="AA651" s="149" t="s">
        <v>7</v>
      </c>
      <c r="AB651" s="149" t="s">
        <v>7</v>
      </c>
      <c r="AC651" s="149" t="s">
        <v>7</v>
      </c>
      <c r="AD651" s="149" t="s">
        <v>7</v>
      </c>
      <c r="AE651" s="144" t="s">
        <v>7</v>
      </c>
      <c r="AF651" s="10"/>
      <c r="AG651" s="144" t="s">
        <v>7</v>
      </c>
      <c r="AI651" s="22" t="s">
        <v>386</v>
      </c>
      <c r="AJ651" s="195" t="s">
        <v>6</v>
      </c>
      <c r="AK651" s="195" t="s">
        <v>6</v>
      </c>
      <c r="AL651" s="195" t="s">
        <v>6</v>
      </c>
      <c r="AM651" s="195" t="s">
        <v>6</v>
      </c>
      <c r="AN651" s="195" t="s">
        <v>6</v>
      </c>
      <c r="AO651" s="195" t="s">
        <v>6</v>
      </c>
      <c r="AP651" s="195" t="s">
        <v>6</v>
      </c>
      <c r="AQ651" s="10"/>
      <c r="AR651" s="195" t="s">
        <v>6</v>
      </c>
      <c r="AT651" s="22" t="s">
        <v>386</v>
      </c>
      <c r="AU651" s="197" t="s">
        <v>31</v>
      </c>
      <c r="AV651" s="197" t="s">
        <v>31</v>
      </c>
      <c r="AW651" s="197" t="s">
        <v>31</v>
      </c>
      <c r="AX651" s="197" t="s">
        <v>31</v>
      </c>
      <c r="AY651" s="197" t="s">
        <v>31</v>
      </c>
      <c r="AZ651" s="197" t="s">
        <v>31</v>
      </c>
      <c r="BA651" s="197" t="s">
        <v>31</v>
      </c>
      <c r="BB651" s="10"/>
      <c r="BC651" s="197" t="s">
        <v>31</v>
      </c>
      <c r="BE651" s="22" t="s">
        <v>386</v>
      </c>
      <c r="BF651" s="155" t="s">
        <v>134</v>
      </c>
      <c r="BG651" s="155" t="s">
        <v>134</v>
      </c>
      <c r="BH651" s="155" t="s">
        <v>134</v>
      </c>
      <c r="BI651" s="155" t="s">
        <v>134</v>
      </c>
      <c r="BJ651" s="155" t="s">
        <v>134</v>
      </c>
      <c r="BK651" s="155" t="s">
        <v>134</v>
      </c>
      <c r="BL651" s="155" t="s">
        <v>134</v>
      </c>
      <c r="BM651" s="10"/>
      <c r="BN651" s="155" t="s">
        <v>134</v>
      </c>
      <c r="BP651" s="22" t="s">
        <v>386</v>
      </c>
      <c r="BQ651" s="150" t="s">
        <v>4</v>
      </c>
      <c r="BR651" s="150" t="s">
        <v>4</v>
      </c>
      <c r="BS651" s="150" t="s">
        <v>4</v>
      </c>
      <c r="BT651" s="150" t="s">
        <v>4</v>
      </c>
      <c r="BU651" s="150" t="s">
        <v>4</v>
      </c>
      <c r="BV651" s="150" t="s">
        <v>4</v>
      </c>
      <c r="BW651" s="150" t="s">
        <v>4</v>
      </c>
      <c r="BX651" s="10"/>
      <c r="BY651" s="150" t="s">
        <v>4</v>
      </c>
      <c r="CA651" s="22" t="s">
        <v>386</v>
      </c>
      <c r="CB651" s="177" t="s">
        <v>3</v>
      </c>
      <c r="CC651" s="177" t="s">
        <v>3</v>
      </c>
      <c r="CD651" s="177" t="s">
        <v>3</v>
      </c>
      <c r="CE651" s="177" t="s">
        <v>3</v>
      </c>
      <c r="CF651" s="177" t="s">
        <v>3</v>
      </c>
      <c r="CG651" s="177" t="s">
        <v>3</v>
      </c>
      <c r="CH651" s="177" t="s">
        <v>3</v>
      </c>
      <c r="CI651" s="10"/>
      <c r="CJ651" s="177" t="s">
        <v>3</v>
      </c>
    </row>
    <row r="652" spans="2:91" ht="15.75" thickBot="1" x14ac:dyDescent="0.3">
      <c r="B652" s="11" t="s">
        <v>0</v>
      </c>
      <c r="C652" s="231">
        <v>32</v>
      </c>
      <c r="D652" s="231">
        <v>57</v>
      </c>
      <c r="E652" s="231">
        <v>25</v>
      </c>
      <c r="F652" s="143">
        <v>12</v>
      </c>
      <c r="G652" s="231">
        <v>37</v>
      </c>
      <c r="H652" s="231">
        <v>23</v>
      </c>
      <c r="I652" s="231">
        <v>42</v>
      </c>
      <c r="J652" s="12">
        <v>413</v>
      </c>
      <c r="K652" s="178">
        <v>204</v>
      </c>
      <c r="L652" t="s">
        <v>0</v>
      </c>
      <c r="M652" s="8" t="s">
        <v>0</v>
      </c>
      <c r="N652" s="143">
        <v>32</v>
      </c>
      <c r="O652" s="231">
        <v>15</v>
      </c>
      <c r="P652" s="143">
        <v>1</v>
      </c>
      <c r="Q652" s="143">
        <v>49</v>
      </c>
      <c r="R652" s="231">
        <v>38</v>
      </c>
      <c r="S652" s="231">
        <v>14</v>
      </c>
      <c r="T652" s="231">
        <v>6</v>
      </c>
      <c r="U652" s="12">
        <v>233</v>
      </c>
      <c r="V652" s="143">
        <v>9</v>
      </c>
      <c r="W652" t="s">
        <v>0</v>
      </c>
      <c r="X652" s="8" t="s">
        <v>0</v>
      </c>
      <c r="Y652" s="143">
        <v>57</v>
      </c>
      <c r="Z652" s="143">
        <v>15</v>
      </c>
      <c r="AA652" s="143">
        <v>20</v>
      </c>
      <c r="AB652" s="143">
        <v>77</v>
      </c>
      <c r="AC652" s="231">
        <v>12</v>
      </c>
      <c r="AD652" s="143">
        <v>16</v>
      </c>
      <c r="AE652" s="143">
        <v>21</v>
      </c>
      <c r="AF652" s="12">
        <v>677</v>
      </c>
      <c r="AG652" s="143">
        <v>194</v>
      </c>
      <c r="AI652" s="8" t="s">
        <v>0</v>
      </c>
      <c r="AJ652" s="143">
        <v>25</v>
      </c>
      <c r="AK652" s="231">
        <v>1</v>
      </c>
      <c r="AL652" s="231">
        <v>20</v>
      </c>
      <c r="AM652" s="143">
        <v>46</v>
      </c>
      <c r="AN652" s="231">
        <v>16</v>
      </c>
      <c r="AO652" s="231">
        <v>4</v>
      </c>
      <c r="AP652" s="231">
        <v>3</v>
      </c>
      <c r="AQ652" s="12">
        <v>21</v>
      </c>
      <c r="AR652" s="143">
        <v>27</v>
      </c>
      <c r="AS652" t="s">
        <v>0</v>
      </c>
      <c r="AT652" s="8" t="s">
        <v>0</v>
      </c>
      <c r="AU652" s="231">
        <v>12</v>
      </c>
      <c r="AV652" s="231">
        <v>49</v>
      </c>
      <c r="AW652" s="231">
        <v>77</v>
      </c>
      <c r="AX652" s="231">
        <v>46</v>
      </c>
      <c r="AY652" s="231">
        <v>48</v>
      </c>
      <c r="AZ652" s="231">
        <v>33</v>
      </c>
      <c r="BA652" s="231">
        <v>34</v>
      </c>
      <c r="BB652" s="12">
        <v>57</v>
      </c>
      <c r="BC652" s="231">
        <v>299</v>
      </c>
      <c r="BE652" s="8" t="s">
        <v>0</v>
      </c>
      <c r="BF652" s="143">
        <v>37</v>
      </c>
      <c r="BG652" s="143">
        <v>38</v>
      </c>
      <c r="BH652" s="143">
        <v>12</v>
      </c>
      <c r="BI652" s="143">
        <v>16</v>
      </c>
      <c r="BJ652" s="143">
        <v>48</v>
      </c>
      <c r="BK652" s="143">
        <v>17</v>
      </c>
      <c r="BL652" s="143">
        <v>18</v>
      </c>
      <c r="BM652" s="12">
        <v>-716</v>
      </c>
      <c r="BN652" s="143">
        <v>186</v>
      </c>
      <c r="BP652" s="8" t="s">
        <v>0</v>
      </c>
      <c r="BQ652" s="143">
        <v>23</v>
      </c>
      <c r="BR652" s="143">
        <v>14</v>
      </c>
      <c r="BS652" s="231">
        <v>16</v>
      </c>
      <c r="BT652" s="143">
        <v>4</v>
      </c>
      <c r="BU652" s="143">
        <v>33</v>
      </c>
      <c r="BV652" s="231">
        <v>17</v>
      </c>
      <c r="BW652" s="143">
        <v>4</v>
      </c>
      <c r="BX652" s="12">
        <v>-578</v>
      </c>
      <c r="BY652" s="143">
        <v>45</v>
      </c>
      <c r="CA652" s="8" t="s">
        <v>0</v>
      </c>
      <c r="CB652" s="143">
        <v>42</v>
      </c>
      <c r="CC652" s="143">
        <v>6</v>
      </c>
      <c r="CD652" s="231">
        <v>21</v>
      </c>
      <c r="CE652" s="143">
        <v>3</v>
      </c>
      <c r="CF652" s="231">
        <v>18</v>
      </c>
      <c r="CG652" s="231">
        <v>4</v>
      </c>
      <c r="CH652" s="143">
        <v>34</v>
      </c>
      <c r="CI652" s="12">
        <v>-107</v>
      </c>
      <c r="CJ652" s="143">
        <v>42</v>
      </c>
    </row>
    <row r="653" spans="2:91" ht="15.75" thickBot="1" x14ac:dyDescent="0.3"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M653" s="11"/>
      <c r="N653" s="10"/>
      <c r="O653" s="10"/>
      <c r="P653" s="10"/>
      <c r="Q653" s="10"/>
      <c r="R653" s="10"/>
      <c r="S653" s="10"/>
      <c r="T653" s="10"/>
      <c r="U653" s="10"/>
      <c r="V653" s="9"/>
      <c r="X653" s="11"/>
      <c r="Y653" s="10"/>
      <c r="Z653" s="10"/>
      <c r="AA653" s="10"/>
      <c r="AB653" s="10"/>
      <c r="AC653" s="10"/>
      <c r="AD653" s="10"/>
      <c r="AE653" s="10"/>
      <c r="AF653" s="10"/>
      <c r="AG653" s="9"/>
      <c r="AI653" s="11"/>
      <c r="AJ653" s="10"/>
      <c r="AK653" s="10"/>
      <c r="AL653" s="10"/>
      <c r="AM653" s="10"/>
      <c r="AN653" s="10"/>
      <c r="AO653" s="10"/>
      <c r="AP653" s="10"/>
      <c r="AQ653" s="10"/>
      <c r="AR653" s="9"/>
      <c r="AT653" s="11"/>
      <c r="AU653" s="10"/>
      <c r="AV653" s="10"/>
      <c r="AW653" s="10"/>
      <c r="AX653" s="10"/>
      <c r="AY653" s="10"/>
      <c r="AZ653" s="10"/>
      <c r="BA653" s="10"/>
      <c r="BB653" s="10"/>
      <c r="BC653" s="9"/>
      <c r="BE653" s="11"/>
      <c r="BF653" s="10"/>
      <c r="BG653" s="10"/>
      <c r="BH653" s="10"/>
      <c r="BI653" s="10"/>
      <c r="BJ653" s="10"/>
      <c r="BK653" s="10"/>
      <c r="BL653" s="10"/>
      <c r="BM653" s="10"/>
      <c r="BN653" s="9"/>
      <c r="BP653" s="11"/>
      <c r="BQ653" s="10"/>
      <c r="BR653" s="10"/>
      <c r="BS653" s="10"/>
      <c r="BT653" s="10"/>
      <c r="BU653" s="10"/>
      <c r="BV653" s="10"/>
      <c r="BW653" s="10"/>
      <c r="BX653" s="10"/>
      <c r="BY653" s="9"/>
      <c r="CA653" s="11"/>
      <c r="CB653" s="10"/>
      <c r="CC653" s="10"/>
      <c r="CD653" s="10"/>
      <c r="CE653" s="10"/>
      <c r="CF653" s="10"/>
      <c r="CG653" s="10"/>
      <c r="CH653" s="10"/>
      <c r="CI653" s="10"/>
      <c r="CJ653" s="9"/>
      <c r="CM653" t="s">
        <v>0</v>
      </c>
    </row>
    <row r="654" spans="2:91" ht="15.75" thickBot="1" x14ac:dyDescent="0.3">
      <c r="B654" s="11"/>
      <c r="C654" s="27" t="s">
        <v>8</v>
      </c>
      <c r="D654" s="19" t="s">
        <v>7</v>
      </c>
      <c r="E654" s="18" t="s">
        <v>6</v>
      </c>
      <c r="F654" s="199" t="s">
        <v>31</v>
      </c>
      <c r="G654" s="17" t="s">
        <v>5</v>
      </c>
      <c r="H654" s="16" t="s">
        <v>4</v>
      </c>
      <c r="I654" s="14" t="s">
        <v>3</v>
      </c>
      <c r="J654" s="10"/>
      <c r="K654" s="249" t="s">
        <v>142</v>
      </c>
      <c r="M654" s="11"/>
      <c r="N654" s="21" t="s">
        <v>9</v>
      </c>
      <c r="O654" s="19" t="s">
        <v>7</v>
      </c>
      <c r="P654" s="18" t="s">
        <v>6</v>
      </c>
      <c r="Q654" s="199" t="s">
        <v>31</v>
      </c>
      <c r="R654" s="17" t="s">
        <v>5</v>
      </c>
      <c r="S654" s="16" t="s">
        <v>4</v>
      </c>
      <c r="T654" s="14" t="s">
        <v>3</v>
      </c>
      <c r="U654" s="10"/>
      <c r="V654" s="249" t="s">
        <v>148</v>
      </c>
      <c r="X654" s="11"/>
      <c r="Y654" s="21" t="s">
        <v>9</v>
      </c>
      <c r="Z654" s="27" t="s">
        <v>8</v>
      </c>
      <c r="AA654" s="18" t="s">
        <v>6</v>
      </c>
      <c r="AB654" s="199" t="s">
        <v>31</v>
      </c>
      <c r="AC654" s="17" t="s">
        <v>5</v>
      </c>
      <c r="AD654" s="16" t="s">
        <v>4</v>
      </c>
      <c r="AE654" s="14" t="s">
        <v>3</v>
      </c>
      <c r="AF654" s="10"/>
      <c r="AG654" s="249" t="s">
        <v>148</v>
      </c>
      <c r="AI654" s="11"/>
      <c r="AJ654" s="21" t="s">
        <v>9</v>
      </c>
      <c r="AK654" s="27" t="s">
        <v>8</v>
      </c>
      <c r="AL654" s="19" t="s">
        <v>7</v>
      </c>
      <c r="AM654" s="199" t="s">
        <v>31</v>
      </c>
      <c r="AN654" s="17" t="s">
        <v>5</v>
      </c>
      <c r="AO654" s="16" t="s">
        <v>4</v>
      </c>
      <c r="AP654" s="14" t="s">
        <v>3</v>
      </c>
      <c r="AQ654" s="10"/>
      <c r="AR654" s="249" t="s">
        <v>145</v>
      </c>
      <c r="AT654" s="11"/>
      <c r="AU654" s="21" t="s">
        <v>9</v>
      </c>
      <c r="AV654" s="27" t="s">
        <v>8</v>
      </c>
      <c r="AW654" s="19" t="s">
        <v>7</v>
      </c>
      <c r="AX654" s="18" t="s">
        <v>6</v>
      </c>
      <c r="AY654" s="17" t="s">
        <v>5</v>
      </c>
      <c r="AZ654" s="16" t="s">
        <v>4</v>
      </c>
      <c r="BA654" s="14" t="s">
        <v>3</v>
      </c>
      <c r="BB654" s="10"/>
      <c r="BC654" s="249" t="s">
        <v>151</v>
      </c>
      <c r="BE654" s="11"/>
      <c r="BF654" s="21" t="s">
        <v>9</v>
      </c>
      <c r="BG654" s="27" t="s">
        <v>8</v>
      </c>
      <c r="BH654" s="19" t="s">
        <v>7</v>
      </c>
      <c r="BI654" s="18" t="s">
        <v>6</v>
      </c>
      <c r="BJ654" s="199" t="s">
        <v>31</v>
      </c>
      <c r="BK654" s="16" t="s">
        <v>4</v>
      </c>
      <c r="BL654" s="14" t="s">
        <v>3</v>
      </c>
      <c r="BM654" s="10"/>
      <c r="BN654" s="249" t="s">
        <v>151</v>
      </c>
      <c r="BP654" s="11"/>
      <c r="BQ654" s="21" t="s">
        <v>9</v>
      </c>
      <c r="BR654" s="27" t="s">
        <v>8</v>
      </c>
      <c r="BS654" s="19" t="s">
        <v>7</v>
      </c>
      <c r="BT654" s="18" t="s">
        <v>6</v>
      </c>
      <c r="BU654" s="199" t="s">
        <v>31</v>
      </c>
      <c r="BV654" s="17" t="s">
        <v>5</v>
      </c>
      <c r="BW654" s="14" t="s">
        <v>3</v>
      </c>
      <c r="BX654" s="10"/>
      <c r="BY654" s="249" t="s">
        <v>142</v>
      </c>
      <c r="CA654" s="11"/>
      <c r="CB654" s="21" t="s">
        <v>9</v>
      </c>
      <c r="CC654" s="27" t="s">
        <v>8</v>
      </c>
      <c r="CD654" s="19" t="s">
        <v>7</v>
      </c>
      <c r="CE654" s="18" t="s">
        <v>6</v>
      </c>
      <c r="CF654" s="17" t="s">
        <v>5</v>
      </c>
      <c r="CG654" s="16" t="s">
        <v>4</v>
      </c>
      <c r="CH654" s="199" t="s">
        <v>31</v>
      </c>
      <c r="CI654" s="10"/>
      <c r="CJ654" s="249" t="s">
        <v>144</v>
      </c>
    </row>
    <row r="655" spans="2:91" ht="15.75" thickBot="1" x14ac:dyDescent="0.3">
      <c r="B655" s="22" t="s">
        <v>387</v>
      </c>
      <c r="C655" s="146" t="s">
        <v>9</v>
      </c>
      <c r="D655" s="146" t="s">
        <v>9</v>
      </c>
      <c r="E655" s="146" t="s">
        <v>9</v>
      </c>
      <c r="F655" s="146" t="s">
        <v>9</v>
      </c>
      <c r="G655" s="146" t="s">
        <v>9</v>
      </c>
      <c r="H655" s="146" t="s">
        <v>9</v>
      </c>
      <c r="I655" s="146" t="s">
        <v>9</v>
      </c>
      <c r="J655" s="10"/>
      <c r="K655" s="234" t="s">
        <v>9</v>
      </c>
      <c r="M655" s="22" t="s">
        <v>387</v>
      </c>
      <c r="N655" s="145" t="s">
        <v>8</v>
      </c>
      <c r="O655" s="145" t="s">
        <v>8</v>
      </c>
      <c r="P655" s="145" t="s">
        <v>8</v>
      </c>
      <c r="Q655" s="145" t="s">
        <v>8</v>
      </c>
      <c r="R655" s="145" t="s">
        <v>8</v>
      </c>
      <c r="S655" s="145" t="s">
        <v>8</v>
      </c>
      <c r="T655" s="145" t="s">
        <v>8</v>
      </c>
      <c r="U655" s="10"/>
      <c r="V655" s="145" t="s">
        <v>8</v>
      </c>
      <c r="X655" s="22" t="s">
        <v>387</v>
      </c>
      <c r="Y655" s="149" t="s">
        <v>7</v>
      </c>
      <c r="Z655" s="149" t="s">
        <v>7</v>
      </c>
      <c r="AA655" s="149" t="s">
        <v>7</v>
      </c>
      <c r="AB655" s="149" t="s">
        <v>7</v>
      </c>
      <c r="AC655" s="149" t="s">
        <v>7</v>
      </c>
      <c r="AD655" s="149" t="s">
        <v>7</v>
      </c>
      <c r="AE655" s="144" t="s">
        <v>7</v>
      </c>
      <c r="AF655" s="10"/>
      <c r="AG655" s="144" t="s">
        <v>7</v>
      </c>
      <c r="AI655" s="22" t="s">
        <v>387</v>
      </c>
      <c r="AJ655" s="195" t="s">
        <v>6</v>
      </c>
      <c r="AK655" s="195" t="s">
        <v>6</v>
      </c>
      <c r="AL655" s="195" t="s">
        <v>6</v>
      </c>
      <c r="AM655" s="195" t="s">
        <v>6</v>
      </c>
      <c r="AN655" s="195" t="s">
        <v>6</v>
      </c>
      <c r="AO655" s="195" t="s">
        <v>6</v>
      </c>
      <c r="AP655" s="195" t="s">
        <v>6</v>
      </c>
      <c r="AQ655" s="10"/>
      <c r="AR655" s="195" t="s">
        <v>6</v>
      </c>
      <c r="AT655" s="22" t="s">
        <v>387</v>
      </c>
      <c r="AU655" s="197" t="s">
        <v>31</v>
      </c>
      <c r="AV655" s="197" t="s">
        <v>31</v>
      </c>
      <c r="AW655" s="197" t="s">
        <v>31</v>
      </c>
      <c r="AX655" s="197" t="s">
        <v>31</v>
      </c>
      <c r="AY655" s="197" t="s">
        <v>31</v>
      </c>
      <c r="AZ655" s="197" t="s">
        <v>31</v>
      </c>
      <c r="BA655" s="197" t="s">
        <v>31</v>
      </c>
      <c r="BB655" s="10"/>
      <c r="BC655" s="197" t="s">
        <v>31</v>
      </c>
      <c r="BE655" s="22" t="s">
        <v>387</v>
      </c>
      <c r="BF655" s="155" t="s">
        <v>134</v>
      </c>
      <c r="BG655" s="155" t="s">
        <v>134</v>
      </c>
      <c r="BH655" s="155" t="s">
        <v>134</v>
      </c>
      <c r="BI655" s="155" t="s">
        <v>134</v>
      </c>
      <c r="BJ655" s="155" t="s">
        <v>134</v>
      </c>
      <c r="BK655" s="155" t="s">
        <v>134</v>
      </c>
      <c r="BL655" s="155" t="s">
        <v>134</v>
      </c>
      <c r="BM655" s="10"/>
      <c r="BN655" s="155" t="s">
        <v>134</v>
      </c>
      <c r="BP655" s="22" t="s">
        <v>387</v>
      </c>
      <c r="BQ655" s="150" t="s">
        <v>4</v>
      </c>
      <c r="BR655" s="150" t="s">
        <v>4</v>
      </c>
      <c r="BS655" s="150" t="s">
        <v>4</v>
      </c>
      <c r="BT655" s="150" t="s">
        <v>4</v>
      </c>
      <c r="BU655" s="150" t="s">
        <v>4</v>
      </c>
      <c r="BV655" s="150" t="s">
        <v>4</v>
      </c>
      <c r="BW655" s="150" t="s">
        <v>4</v>
      </c>
      <c r="BX655" s="10"/>
      <c r="BY655" s="150" t="s">
        <v>4</v>
      </c>
      <c r="CA655" s="22" t="s">
        <v>387</v>
      </c>
      <c r="CB655" s="177" t="s">
        <v>3</v>
      </c>
      <c r="CC655" s="177" t="s">
        <v>3</v>
      </c>
      <c r="CD655" s="177" t="s">
        <v>3</v>
      </c>
      <c r="CE655" s="177" t="s">
        <v>3</v>
      </c>
      <c r="CF655" s="177" t="s">
        <v>3</v>
      </c>
      <c r="CG655" s="177" t="s">
        <v>3</v>
      </c>
      <c r="CH655" s="177" t="s">
        <v>3</v>
      </c>
      <c r="CI655" s="10"/>
      <c r="CJ655" s="177" t="s">
        <v>3</v>
      </c>
    </row>
    <row r="656" spans="2:91" ht="15.75" thickBot="1" x14ac:dyDescent="0.3">
      <c r="B656" s="11" t="s">
        <v>0</v>
      </c>
      <c r="C656" s="231">
        <v>36</v>
      </c>
      <c r="D656" s="231">
        <v>53</v>
      </c>
      <c r="E656" s="231">
        <v>33</v>
      </c>
      <c r="F656" s="143">
        <v>6</v>
      </c>
      <c r="G656" s="231">
        <v>48</v>
      </c>
      <c r="H656" s="231">
        <v>30</v>
      </c>
      <c r="I656" s="231">
        <v>42</v>
      </c>
      <c r="J656" s="12">
        <v>7</v>
      </c>
      <c r="K656" s="178">
        <v>236</v>
      </c>
      <c r="L656" t="s">
        <v>0</v>
      </c>
      <c r="M656" s="8" t="s">
        <v>0</v>
      </c>
      <c r="N656" s="143">
        <v>36</v>
      </c>
      <c r="O656" s="231">
        <v>10</v>
      </c>
      <c r="P656" s="231">
        <v>5</v>
      </c>
      <c r="Q656" s="143">
        <v>44</v>
      </c>
      <c r="R656" s="231">
        <v>59</v>
      </c>
      <c r="S656" s="231">
        <v>30</v>
      </c>
      <c r="T656" s="231">
        <v>2</v>
      </c>
      <c r="U656" s="12">
        <v>96</v>
      </c>
      <c r="V656" s="231">
        <v>26</v>
      </c>
      <c r="W656" t="s">
        <v>0</v>
      </c>
      <c r="X656" s="8" t="s">
        <v>0</v>
      </c>
      <c r="Y656" s="143">
        <v>53</v>
      </c>
      <c r="Z656" s="143">
        <v>10</v>
      </c>
      <c r="AA656" s="143">
        <v>7</v>
      </c>
      <c r="AB656" s="143">
        <v>64</v>
      </c>
      <c r="AC656" s="231">
        <v>45</v>
      </c>
      <c r="AD656" s="231">
        <v>12</v>
      </c>
      <c r="AE656" s="143">
        <v>16</v>
      </c>
      <c r="AF656" s="12">
        <v>209</v>
      </c>
      <c r="AG656" s="143">
        <v>93</v>
      </c>
      <c r="AI656" s="8" t="s">
        <v>0</v>
      </c>
      <c r="AJ656" s="143">
        <v>33</v>
      </c>
      <c r="AK656" s="143">
        <v>5</v>
      </c>
      <c r="AL656" s="231">
        <v>7</v>
      </c>
      <c r="AM656" s="143">
        <v>47</v>
      </c>
      <c r="AN656" s="231">
        <v>21</v>
      </c>
      <c r="AO656" s="231">
        <v>7</v>
      </c>
      <c r="AP656" s="143">
        <v>2</v>
      </c>
      <c r="AQ656" s="12">
        <v>-195</v>
      </c>
      <c r="AR656" s="143">
        <v>52</v>
      </c>
      <c r="AS656" t="s">
        <v>0</v>
      </c>
      <c r="AT656" s="8" t="s">
        <v>0</v>
      </c>
      <c r="AU656" s="231">
        <v>6</v>
      </c>
      <c r="AV656" s="231">
        <v>44</v>
      </c>
      <c r="AW656" s="231">
        <v>64</v>
      </c>
      <c r="AX656" s="231">
        <v>47</v>
      </c>
      <c r="AY656" s="231">
        <v>55</v>
      </c>
      <c r="AZ656" s="231">
        <v>36</v>
      </c>
      <c r="BA656" s="231">
        <v>30</v>
      </c>
      <c r="BB656" s="12">
        <v>4</v>
      </c>
      <c r="BC656" s="231">
        <v>282</v>
      </c>
      <c r="BE656" s="8" t="s">
        <v>0</v>
      </c>
      <c r="BF656" s="143">
        <v>48</v>
      </c>
      <c r="BG656" s="143">
        <v>59</v>
      </c>
      <c r="BH656" s="143">
        <v>45</v>
      </c>
      <c r="BI656" s="143">
        <v>21</v>
      </c>
      <c r="BJ656" s="143">
        <v>55</v>
      </c>
      <c r="BK656" s="143">
        <v>20</v>
      </c>
      <c r="BL656" s="143">
        <v>33</v>
      </c>
      <c r="BM656" s="12">
        <v>-251</v>
      </c>
      <c r="BN656" s="143">
        <v>281</v>
      </c>
      <c r="BP656" s="8" t="s">
        <v>0</v>
      </c>
      <c r="BQ656" s="143">
        <v>30</v>
      </c>
      <c r="BR656" s="143">
        <v>30</v>
      </c>
      <c r="BS656" s="143">
        <v>12</v>
      </c>
      <c r="BT656" s="143">
        <v>7</v>
      </c>
      <c r="BU656" s="143">
        <v>36</v>
      </c>
      <c r="BV656" s="231">
        <v>20</v>
      </c>
      <c r="BW656" s="143">
        <v>14</v>
      </c>
      <c r="BX656" s="12">
        <v>-47</v>
      </c>
      <c r="BY656" s="143">
        <v>109</v>
      </c>
      <c r="CA656" s="8" t="s">
        <v>0</v>
      </c>
      <c r="CB656" s="143">
        <v>42</v>
      </c>
      <c r="CC656" s="143">
        <v>2</v>
      </c>
      <c r="CD656" s="231">
        <v>16</v>
      </c>
      <c r="CE656" s="231">
        <v>2</v>
      </c>
      <c r="CF656" s="231">
        <v>33</v>
      </c>
      <c r="CG656" s="231">
        <v>14</v>
      </c>
      <c r="CH656" s="143">
        <v>30</v>
      </c>
      <c r="CI656" s="12">
        <v>177</v>
      </c>
      <c r="CJ656" s="143">
        <v>9</v>
      </c>
      <c r="CM656" t="s">
        <v>0</v>
      </c>
    </row>
    <row r="657" spans="2:101" ht="15.75" thickBot="1" x14ac:dyDescent="0.3"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M657" s="11"/>
      <c r="N657" s="10"/>
      <c r="O657" s="10"/>
      <c r="P657" s="10"/>
      <c r="Q657" s="10"/>
      <c r="R657" s="10"/>
      <c r="S657" s="10"/>
      <c r="T657" s="10"/>
      <c r="U657" s="10"/>
      <c r="V657" s="9"/>
      <c r="X657" s="11"/>
      <c r="Y657" s="10"/>
      <c r="Z657" s="10"/>
      <c r="AA657" s="10"/>
      <c r="AB657" s="10"/>
      <c r="AC657" s="10"/>
      <c r="AD657" s="10"/>
      <c r="AE657" s="10"/>
      <c r="AF657" s="10"/>
      <c r="AG657" s="9"/>
      <c r="AI657" s="11"/>
      <c r="AJ657" s="10"/>
      <c r="AK657" s="10"/>
      <c r="AL657" s="10"/>
      <c r="AM657" s="10"/>
      <c r="AN657" s="10"/>
      <c r="AO657" s="10"/>
      <c r="AP657" s="10"/>
      <c r="AQ657" s="10"/>
      <c r="AR657" s="9"/>
      <c r="AT657" s="11"/>
      <c r="AU657" s="10"/>
      <c r="AV657" s="10"/>
      <c r="AW657" s="10"/>
      <c r="AX657" s="10"/>
      <c r="AY657" s="10"/>
      <c r="AZ657" s="10"/>
      <c r="BA657" s="10"/>
      <c r="BB657" s="10"/>
      <c r="BC657" s="9"/>
      <c r="BE657" s="11"/>
      <c r="BF657" s="10"/>
      <c r="BG657" s="10"/>
      <c r="BH657" s="10"/>
      <c r="BI657" s="10"/>
      <c r="BJ657" s="10"/>
      <c r="BK657" s="10"/>
      <c r="BL657" s="10"/>
      <c r="BM657" s="10"/>
      <c r="BN657" s="9"/>
      <c r="BP657" s="11"/>
      <c r="BQ657" s="10"/>
      <c r="BR657" s="10"/>
      <c r="BS657" s="10"/>
      <c r="BT657" s="10"/>
      <c r="BU657" s="10"/>
      <c r="BV657" s="10"/>
      <c r="BW657" s="10"/>
      <c r="BX657" s="10"/>
      <c r="BY657" s="9"/>
      <c r="CA657" s="11"/>
      <c r="CB657" s="10"/>
      <c r="CC657" s="10"/>
      <c r="CD657" s="10"/>
      <c r="CE657" s="10"/>
      <c r="CF657" s="10"/>
      <c r="CG657" s="10"/>
      <c r="CH657" s="10"/>
      <c r="CI657" s="10"/>
      <c r="CJ657" s="9"/>
    </row>
    <row r="658" spans="2:101" ht="15.75" thickBot="1" x14ac:dyDescent="0.3">
      <c r="B658" s="11"/>
      <c r="C658" s="27" t="s">
        <v>8</v>
      </c>
      <c r="D658" s="19" t="s">
        <v>7</v>
      </c>
      <c r="E658" s="18" t="s">
        <v>6</v>
      </c>
      <c r="F658" s="199" t="s">
        <v>31</v>
      </c>
      <c r="G658" s="17" t="s">
        <v>5</v>
      </c>
      <c r="H658" s="16" t="s">
        <v>4</v>
      </c>
      <c r="I658" s="14" t="s">
        <v>3</v>
      </c>
      <c r="J658" s="10"/>
      <c r="K658" s="249" t="s">
        <v>151</v>
      </c>
      <c r="M658" s="11"/>
      <c r="N658" s="21" t="s">
        <v>9</v>
      </c>
      <c r="O658" s="19" t="s">
        <v>7</v>
      </c>
      <c r="P658" s="18" t="s">
        <v>6</v>
      </c>
      <c r="Q658" s="199" t="s">
        <v>31</v>
      </c>
      <c r="R658" s="17" t="s">
        <v>5</v>
      </c>
      <c r="S658" s="16" t="s">
        <v>4</v>
      </c>
      <c r="T658" s="14" t="s">
        <v>3</v>
      </c>
      <c r="U658" s="10"/>
      <c r="V658" s="249" t="s">
        <v>145</v>
      </c>
      <c r="X658" s="11"/>
      <c r="Y658" s="21" t="s">
        <v>9</v>
      </c>
      <c r="Z658" s="27" t="s">
        <v>8</v>
      </c>
      <c r="AA658" s="18" t="s">
        <v>6</v>
      </c>
      <c r="AB658" s="199" t="s">
        <v>31</v>
      </c>
      <c r="AC658" s="17" t="s">
        <v>5</v>
      </c>
      <c r="AD658" s="16" t="s">
        <v>4</v>
      </c>
      <c r="AE658" s="14" t="s">
        <v>3</v>
      </c>
      <c r="AF658" s="10"/>
      <c r="AG658" s="249" t="s">
        <v>145</v>
      </c>
      <c r="AI658" s="11"/>
      <c r="AJ658" s="21" t="s">
        <v>9</v>
      </c>
      <c r="AK658" s="27" t="s">
        <v>8</v>
      </c>
      <c r="AL658" s="19" t="s">
        <v>7</v>
      </c>
      <c r="AM658" s="199" t="s">
        <v>31</v>
      </c>
      <c r="AN658" s="17" t="s">
        <v>5</v>
      </c>
      <c r="AO658" s="16" t="s">
        <v>4</v>
      </c>
      <c r="AP658" s="14" t="s">
        <v>3</v>
      </c>
      <c r="AQ658" s="10"/>
      <c r="AR658" s="249" t="s">
        <v>148</v>
      </c>
      <c r="AT658" s="11"/>
      <c r="AU658" s="21" t="s">
        <v>9</v>
      </c>
      <c r="AV658" s="27" t="s">
        <v>8</v>
      </c>
      <c r="AW658" s="19" t="s">
        <v>7</v>
      </c>
      <c r="AX658" s="18" t="s">
        <v>6</v>
      </c>
      <c r="AY658" s="17" t="s">
        <v>5</v>
      </c>
      <c r="AZ658" s="16" t="s">
        <v>4</v>
      </c>
      <c r="BA658" s="14" t="s">
        <v>3</v>
      </c>
      <c r="BB658" s="10"/>
      <c r="BC658" s="249" t="s">
        <v>142</v>
      </c>
      <c r="BE658" s="11"/>
      <c r="BF658" s="21" t="s">
        <v>9</v>
      </c>
      <c r="BG658" s="27" t="s">
        <v>8</v>
      </c>
      <c r="BH658" s="19" t="s">
        <v>7</v>
      </c>
      <c r="BI658" s="18" t="s">
        <v>6</v>
      </c>
      <c r="BJ658" s="199" t="s">
        <v>31</v>
      </c>
      <c r="BK658" s="16" t="s">
        <v>4</v>
      </c>
      <c r="BL658" s="14" t="s">
        <v>3</v>
      </c>
      <c r="BM658" s="10"/>
      <c r="BN658" s="249" t="s">
        <v>151</v>
      </c>
      <c r="BP658" s="11"/>
      <c r="BQ658" s="21" t="s">
        <v>9</v>
      </c>
      <c r="BR658" s="27" t="s">
        <v>8</v>
      </c>
      <c r="BS658" s="19" t="s">
        <v>7</v>
      </c>
      <c r="BT658" s="18" t="s">
        <v>6</v>
      </c>
      <c r="BU658" s="199" t="s">
        <v>31</v>
      </c>
      <c r="BV658" s="17" t="s">
        <v>5</v>
      </c>
      <c r="BW658" s="14" t="s">
        <v>3</v>
      </c>
      <c r="BX658" s="10"/>
      <c r="BY658" s="249" t="s">
        <v>142</v>
      </c>
      <c r="CA658" s="11"/>
      <c r="CB658" s="21" t="s">
        <v>9</v>
      </c>
      <c r="CC658" s="27" t="s">
        <v>8</v>
      </c>
      <c r="CD658" s="19" t="s">
        <v>7</v>
      </c>
      <c r="CE658" s="18" t="s">
        <v>6</v>
      </c>
      <c r="CF658" s="17" t="s">
        <v>5</v>
      </c>
      <c r="CG658" s="16" t="s">
        <v>4</v>
      </c>
      <c r="CH658" s="199" t="s">
        <v>31</v>
      </c>
      <c r="CI658" s="10"/>
      <c r="CJ658" s="249" t="s">
        <v>148</v>
      </c>
    </row>
    <row r="659" spans="2:101" ht="15.75" thickBot="1" x14ac:dyDescent="0.3">
      <c r="B659" s="22" t="s">
        <v>388</v>
      </c>
      <c r="C659" s="146" t="s">
        <v>9</v>
      </c>
      <c r="D659" s="146" t="s">
        <v>9</v>
      </c>
      <c r="E659" s="146" t="s">
        <v>9</v>
      </c>
      <c r="F659" s="146" t="s">
        <v>9</v>
      </c>
      <c r="G659" s="146" t="s">
        <v>9</v>
      </c>
      <c r="H659" s="146" t="s">
        <v>9</v>
      </c>
      <c r="I659" s="146" t="s">
        <v>9</v>
      </c>
      <c r="J659" s="10"/>
      <c r="K659" s="234" t="s">
        <v>9</v>
      </c>
      <c r="M659" s="22" t="s">
        <v>388</v>
      </c>
      <c r="N659" s="145" t="s">
        <v>8</v>
      </c>
      <c r="O659" s="145" t="s">
        <v>8</v>
      </c>
      <c r="P659" s="145" t="s">
        <v>8</v>
      </c>
      <c r="Q659" s="145" t="s">
        <v>8</v>
      </c>
      <c r="R659" s="145" t="s">
        <v>8</v>
      </c>
      <c r="S659" s="145" t="s">
        <v>8</v>
      </c>
      <c r="T659" s="145" t="s">
        <v>8</v>
      </c>
      <c r="U659" s="10"/>
      <c r="V659" s="145" t="s">
        <v>8</v>
      </c>
      <c r="X659" s="22" t="s">
        <v>388</v>
      </c>
      <c r="Y659" s="149" t="s">
        <v>7</v>
      </c>
      <c r="Z659" s="149" t="s">
        <v>7</v>
      </c>
      <c r="AA659" s="149" t="s">
        <v>7</v>
      </c>
      <c r="AB659" s="149" t="s">
        <v>7</v>
      </c>
      <c r="AC659" s="149" t="s">
        <v>7</v>
      </c>
      <c r="AD659" s="149" t="s">
        <v>7</v>
      </c>
      <c r="AE659" s="144" t="s">
        <v>7</v>
      </c>
      <c r="AF659" s="10"/>
      <c r="AG659" s="144" t="s">
        <v>7</v>
      </c>
      <c r="AI659" s="22" t="s">
        <v>388</v>
      </c>
      <c r="AJ659" s="195" t="s">
        <v>6</v>
      </c>
      <c r="AK659" s="195" t="s">
        <v>6</v>
      </c>
      <c r="AL659" s="195" t="s">
        <v>6</v>
      </c>
      <c r="AM659" s="195" t="s">
        <v>6</v>
      </c>
      <c r="AN659" s="195" t="s">
        <v>6</v>
      </c>
      <c r="AO659" s="195" t="s">
        <v>6</v>
      </c>
      <c r="AP659" s="195" t="s">
        <v>6</v>
      </c>
      <c r="AQ659" s="10"/>
      <c r="AR659" s="195" t="s">
        <v>6</v>
      </c>
      <c r="AT659" s="22" t="s">
        <v>388</v>
      </c>
      <c r="AU659" s="197" t="s">
        <v>31</v>
      </c>
      <c r="AV659" s="197" t="s">
        <v>31</v>
      </c>
      <c r="AW659" s="197" t="s">
        <v>31</v>
      </c>
      <c r="AX659" s="197" t="s">
        <v>31</v>
      </c>
      <c r="AY659" s="197" t="s">
        <v>31</v>
      </c>
      <c r="AZ659" s="197" t="s">
        <v>31</v>
      </c>
      <c r="BA659" s="197" t="s">
        <v>31</v>
      </c>
      <c r="BB659" s="10"/>
      <c r="BC659" s="197" t="s">
        <v>31</v>
      </c>
      <c r="BE659" s="22" t="s">
        <v>388</v>
      </c>
      <c r="BF659" s="155" t="s">
        <v>134</v>
      </c>
      <c r="BG659" s="155" t="s">
        <v>134</v>
      </c>
      <c r="BH659" s="155" t="s">
        <v>134</v>
      </c>
      <c r="BI659" s="155" t="s">
        <v>134</v>
      </c>
      <c r="BJ659" s="155" t="s">
        <v>134</v>
      </c>
      <c r="BK659" s="155" t="s">
        <v>134</v>
      </c>
      <c r="BL659" s="155" t="s">
        <v>134</v>
      </c>
      <c r="BM659" s="10"/>
      <c r="BN659" s="155" t="s">
        <v>134</v>
      </c>
      <c r="BP659" s="22" t="s">
        <v>388</v>
      </c>
      <c r="BQ659" s="150" t="s">
        <v>4</v>
      </c>
      <c r="BR659" s="150" t="s">
        <v>4</v>
      </c>
      <c r="BS659" s="150" t="s">
        <v>4</v>
      </c>
      <c r="BT659" s="150" t="s">
        <v>4</v>
      </c>
      <c r="BU659" s="150" t="s">
        <v>4</v>
      </c>
      <c r="BV659" s="150" t="s">
        <v>4</v>
      </c>
      <c r="BW659" s="150" t="s">
        <v>4</v>
      </c>
      <c r="BX659" s="10"/>
      <c r="BY659" s="150" t="s">
        <v>4</v>
      </c>
      <c r="CA659" s="22" t="s">
        <v>388</v>
      </c>
      <c r="CB659" s="177" t="s">
        <v>3</v>
      </c>
      <c r="CC659" s="177" t="s">
        <v>3</v>
      </c>
      <c r="CD659" s="177" t="s">
        <v>3</v>
      </c>
      <c r="CE659" s="177" t="s">
        <v>3</v>
      </c>
      <c r="CF659" s="177" t="s">
        <v>3</v>
      </c>
      <c r="CG659" s="177" t="s">
        <v>3</v>
      </c>
      <c r="CH659" s="177" t="s">
        <v>3</v>
      </c>
      <c r="CI659" s="10"/>
      <c r="CJ659" s="177" t="s">
        <v>3</v>
      </c>
      <c r="CM659" t="s">
        <v>0</v>
      </c>
      <c r="CO659" t="s">
        <v>0</v>
      </c>
    </row>
    <row r="660" spans="2:101" ht="15.75" thickBot="1" x14ac:dyDescent="0.3">
      <c r="B660" s="8" t="s">
        <v>0</v>
      </c>
      <c r="C660" s="231">
        <v>40</v>
      </c>
      <c r="D660" s="231">
        <v>48</v>
      </c>
      <c r="E660" s="231">
        <v>36</v>
      </c>
      <c r="F660" s="231">
        <v>0</v>
      </c>
      <c r="G660" s="231">
        <v>52</v>
      </c>
      <c r="H660" s="231">
        <v>33</v>
      </c>
      <c r="I660" s="231">
        <v>43</v>
      </c>
      <c r="J660" s="12">
        <v>84</v>
      </c>
      <c r="K660" s="178">
        <v>252</v>
      </c>
      <c r="L660" t="s">
        <v>0</v>
      </c>
      <c r="M660" s="8" t="s">
        <v>0</v>
      </c>
      <c r="N660" s="143">
        <v>40</v>
      </c>
      <c r="O660" s="231">
        <v>3</v>
      </c>
      <c r="P660" s="231">
        <v>6</v>
      </c>
      <c r="Q660" s="143">
        <v>41</v>
      </c>
      <c r="R660" s="231">
        <v>64</v>
      </c>
      <c r="S660" s="231">
        <v>30</v>
      </c>
      <c r="T660" s="143">
        <v>3</v>
      </c>
      <c r="U660" s="12">
        <v>-117</v>
      </c>
      <c r="V660" s="231">
        <v>19</v>
      </c>
      <c r="W660" t="s">
        <v>0</v>
      </c>
      <c r="X660" s="8" t="s">
        <v>0</v>
      </c>
      <c r="Y660" s="143">
        <v>48</v>
      </c>
      <c r="Z660" s="143">
        <v>3</v>
      </c>
      <c r="AA660" s="231">
        <v>3</v>
      </c>
      <c r="AB660" s="143">
        <v>49</v>
      </c>
      <c r="AC660" s="231">
        <v>65</v>
      </c>
      <c r="AD660" s="231">
        <v>26</v>
      </c>
      <c r="AE660" s="143">
        <v>8</v>
      </c>
      <c r="AF660" s="12">
        <v>162</v>
      </c>
      <c r="AG660" s="143">
        <v>14</v>
      </c>
      <c r="AI660" s="8" t="s">
        <v>0</v>
      </c>
      <c r="AJ660" s="143">
        <v>36</v>
      </c>
      <c r="AK660" s="143">
        <v>6</v>
      </c>
      <c r="AL660" s="143">
        <v>3</v>
      </c>
      <c r="AM660" s="143">
        <v>45</v>
      </c>
      <c r="AN660" s="231">
        <v>22</v>
      </c>
      <c r="AO660" s="231">
        <v>6</v>
      </c>
      <c r="AP660" s="143">
        <v>5</v>
      </c>
      <c r="AQ660" s="12">
        <v>-30</v>
      </c>
      <c r="AR660" s="143">
        <v>67</v>
      </c>
      <c r="AS660" t="s">
        <v>0</v>
      </c>
      <c r="AT660" s="8" t="s">
        <v>0</v>
      </c>
      <c r="AU660" s="143">
        <v>0</v>
      </c>
      <c r="AV660" s="231">
        <v>41</v>
      </c>
      <c r="AW660" s="231">
        <v>49</v>
      </c>
      <c r="AX660" s="231">
        <v>45</v>
      </c>
      <c r="AY660" s="231">
        <v>55</v>
      </c>
      <c r="AZ660" s="231">
        <v>35</v>
      </c>
      <c r="BA660" s="231">
        <v>25</v>
      </c>
      <c r="BB660" s="12">
        <v>-11</v>
      </c>
      <c r="BC660" s="231">
        <v>250</v>
      </c>
      <c r="BE660" s="8" t="s">
        <v>0</v>
      </c>
      <c r="BF660" s="143">
        <v>52</v>
      </c>
      <c r="BG660" s="143">
        <v>64</v>
      </c>
      <c r="BH660" s="143">
        <v>65</v>
      </c>
      <c r="BI660" s="143">
        <v>22</v>
      </c>
      <c r="BJ660" s="143">
        <v>55</v>
      </c>
      <c r="BK660" s="143">
        <v>24</v>
      </c>
      <c r="BL660" s="143">
        <v>38</v>
      </c>
      <c r="BM660" s="12">
        <v>-110</v>
      </c>
      <c r="BN660" s="143">
        <v>320</v>
      </c>
      <c r="BP660" s="8" t="s">
        <v>0</v>
      </c>
      <c r="BQ660" s="143">
        <v>33</v>
      </c>
      <c r="BR660" s="143">
        <v>30</v>
      </c>
      <c r="BS660" s="143">
        <v>26</v>
      </c>
      <c r="BT660" s="143">
        <v>6</v>
      </c>
      <c r="BU660" s="143">
        <v>35</v>
      </c>
      <c r="BV660" s="231">
        <v>24</v>
      </c>
      <c r="BW660" s="143">
        <v>16</v>
      </c>
      <c r="BX660" s="12">
        <v>77</v>
      </c>
      <c r="BY660" s="143">
        <v>122</v>
      </c>
      <c r="CA660" s="8" t="s">
        <v>0</v>
      </c>
      <c r="CB660" s="143">
        <v>43</v>
      </c>
      <c r="CC660" s="231">
        <v>3</v>
      </c>
      <c r="CD660" s="231">
        <v>8</v>
      </c>
      <c r="CE660" s="231">
        <v>5</v>
      </c>
      <c r="CF660" s="231">
        <v>38</v>
      </c>
      <c r="CG660" s="231">
        <v>16</v>
      </c>
      <c r="CH660" s="143">
        <v>25</v>
      </c>
      <c r="CI660" s="12">
        <v>-55</v>
      </c>
      <c r="CJ660" s="231">
        <v>2</v>
      </c>
    </row>
    <row r="662" spans="2:101" x14ac:dyDescent="0.25">
      <c r="CQ662" t="s">
        <v>0</v>
      </c>
    </row>
    <row r="663" spans="2:101" x14ac:dyDescent="0.25">
      <c r="CW663" t="s">
        <v>0</v>
      </c>
    </row>
    <row r="685" spans="91:177" ht="15.75" thickBot="1" x14ac:dyDescent="0.3"/>
    <row r="686" spans="91:177" ht="15.75" thickBot="1" x14ac:dyDescent="0.3">
      <c r="CN686" t="s">
        <v>0</v>
      </c>
      <c r="CO686" t="s">
        <v>0</v>
      </c>
      <c r="CP686" t="s">
        <v>0</v>
      </c>
      <c r="CQ686" t="s">
        <v>0</v>
      </c>
      <c r="CR686" s="21" t="s">
        <v>9</v>
      </c>
      <c r="CU686" t="s">
        <v>0</v>
      </c>
      <c r="CZ686" t="s">
        <v>0</v>
      </c>
      <c r="DA686" t="s">
        <v>0</v>
      </c>
      <c r="DC686" s="27" t="s">
        <v>8</v>
      </c>
      <c r="DF686" t="s">
        <v>0</v>
      </c>
      <c r="DH686" t="s">
        <v>0</v>
      </c>
      <c r="DK686" t="s">
        <v>0</v>
      </c>
      <c r="DM686" t="s">
        <v>0</v>
      </c>
      <c r="DN686" s="19" t="s">
        <v>7</v>
      </c>
      <c r="DQ686" t="s">
        <v>0</v>
      </c>
      <c r="DW686" t="s">
        <v>0</v>
      </c>
      <c r="DY686" s="18" t="s">
        <v>6</v>
      </c>
      <c r="EB686" t="s">
        <v>0</v>
      </c>
      <c r="ED686" t="s">
        <v>0</v>
      </c>
      <c r="EI686" t="s">
        <v>0</v>
      </c>
      <c r="EJ686" s="199" t="s">
        <v>31</v>
      </c>
      <c r="EM686" t="s">
        <v>0</v>
      </c>
      <c r="ET686" t="s">
        <v>0</v>
      </c>
      <c r="EU686" s="17" t="s">
        <v>5</v>
      </c>
      <c r="EX686" t="s">
        <v>0</v>
      </c>
      <c r="FA686" t="s">
        <v>0</v>
      </c>
      <c r="FC686" t="s">
        <v>0</v>
      </c>
      <c r="FF686" s="16" t="s">
        <v>4</v>
      </c>
      <c r="FG686" t="s">
        <v>0</v>
      </c>
      <c r="FI686" t="s">
        <v>0</v>
      </c>
      <c r="FL686" t="s">
        <v>0</v>
      </c>
      <c r="FQ686" s="14" t="s">
        <v>3</v>
      </c>
      <c r="FR686" t="s">
        <v>0</v>
      </c>
      <c r="FS686" t="s">
        <v>0</v>
      </c>
      <c r="FT686" t="s">
        <v>0</v>
      </c>
    </row>
    <row r="687" spans="91:177" ht="16.5" thickBot="1" x14ac:dyDescent="0.3">
      <c r="CM687" s="134"/>
      <c r="CN687" s="28" t="s">
        <v>0</v>
      </c>
      <c r="CO687" s="28" t="s">
        <v>0</v>
      </c>
      <c r="CP687" s="28" t="s">
        <v>0</v>
      </c>
      <c r="CQ687" s="28" t="s">
        <v>0</v>
      </c>
      <c r="CR687" s="28"/>
      <c r="CS687" s="28"/>
      <c r="CT687" s="28" t="s">
        <v>0</v>
      </c>
      <c r="CU687" s="28"/>
      <c r="CV687" s="22" t="s">
        <v>15</v>
      </c>
      <c r="CX687" s="134"/>
      <c r="CY687" s="28" t="s">
        <v>0</v>
      </c>
      <c r="CZ687" s="28" t="s">
        <v>0</v>
      </c>
      <c r="DA687" s="28" t="s">
        <v>0</v>
      </c>
      <c r="DB687" s="28" t="s">
        <v>0</v>
      </c>
      <c r="DC687" s="28"/>
      <c r="DD687" s="28"/>
      <c r="DE687" s="28" t="s">
        <v>0</v>
      </c>
      <c r="DF687" s="28"/>
      <c r="DG687" s="22" t="s">
        <v>15</v>
      </c>
      <c r="DI687" s="134"/>
      <c r="DJ687" s="28" t="s">
        <v>0</v>
      </c>
      <c r="DK687" s="28" t="s">
        <v>0</v>
      </c>
      <c r="DL687" s="28" t="s">
        <v>0</v>
      </c>
      <c r="DM687" s="28" t="s">
        <v>0</v>
      </c>
      <c r="DN687" s="28"/>
      <c r="DO687" s="28"/>
      <c r="DP687" s="28" t="s">
        <v>0</v>
      </c>
      <c r="DQ687" s="28"/>
      <c r="DR687" s="22" t="s">
        <v>15</v>
      </c>
      <c r="DS687" t="s">
        <v>0</v>
      </c>
      <c r="DT687" s="134"/>
      <c r="DU687" s="28" t="s">
        <v>0</v>
      </c>
      <c r="DV687" s="28" t="s">
        <v>0</v>
      </c>
      <c r="DW687" s="28" t="s">
        <v>0</v>
      </c>
      <c r="DX687" s="28" t="s">
        <v>0</v>
      </c>
      <c r="DY687" s="28"/>
      <c r="DZ687" s="28"/>
      <c r="EA687" s="28" t="s">
        <v>0</v>
      </c>
      <c r="EB687" s="28"/>
      <c r="EC687" s="22" t="s">
        <v>15</v>
      </c>
      <c r="EE687" s="134"/>
      <c r="EF687" s="28" t="s">
        <v>0</v>
      </c>
      <c r="EG687" s="28" t="s">
        <v>0</v>
      </c>
      <c r="EH687" s="28" t="s">
        <v>0</v>
      </c>
      <c r="EI687" s="28" t="s">
        <v>0</v>
      </c>
      <c r="EJ687" s="28"/>
      <c r="EK687" s="28"/>
      <c r="EL687" s="28" t="s">
        <v>0</v>
      </c>
      <c r="EM687" s="28"/>
      <c r="EN687" s="22" t="s">
        <v>15</v>
      </c>
      <c r="EP687" s="134"/>
      <c r="EQ687" s="28" t="s">
        <v>0</v>
      </c>
      <c r="ER687" s="28" t="s">
        <v>0</v>
      </c>
      <c r="ES687" s="28" t="s">
        <v>0</v>
      </c>
      <c r="ET687" s="28" t="s">
        <v>0</v>
      </c>
      <c r="EU687" s="28"/>
      <c r="EV687" s="28"/>
      <c r="EW687" s="28" t="s">
        <v>0</v>
      </c>
      <c r="EX687" s="28"/>
      <c r="EY687" s="22" t="s">
        <v>15</v>
      </c>
      <c r="EZ687" t="s">
        <v>0</v>
      </c>
      <c r="FA687" s="134"/>
      <c r="FB687" s="28" t="s">
        <v>0</v>
      </c>
      <c r="FC687" s="28" t="s">
        <v>0</v>
      </c>
      <c r="FD687" s="28" t="s">
        <v>0</v>
      </c>
      <c r="FE687" s="28" t="s">
        <v>0</v>
      </c>
      <c r="FF687" s="28"/>
      <c r="FG687" s="28"/>
      <c r="FH687" s="28" t="s">
        <v>0</v>
      </c>
      <c r="FI687" s="28"/>
      <c r="FJ687" s="22" t="s">
        <v>15</v>
      </c>
      <c r="FL687" s="134"/>
      <c r="FM687" s="28" t="s">
        <v>0</v>
      </c>
      <c r="FN687" s="28" t="s">
        <v>0</v>
      </c>
      <c r="FO687" s="28" t="s">
        <v>0</v>
      </c>
      <c r="FP687" s="28" t="s">
        <v>0</v>
      </c>
      <c r="FQ687" s="28"/>
      <c r="FR687" s="28" t="s">
        <v>0</v>
      </c>
      <c r="FS687" s="28" t="s">
        <v>0</v>
      </c>
      <c r="FT687" s="28"/>
      <c r="FU687" s="22" t="s">
        <v>15</v>
      </c>
    </row>
    <row r="688" spans="91:177" ht="15.75" thickBot="1" x14ac:dyDescent="0.3">
      <c r="CM688" s="11"/>
      <c r="CN688" s="27" t="s">
        <v>8</v>
      </c>
      <c r="CO688" s="19" t="s">
        <v>7</v>
      </c>
      <c r="CP688" s="18" t="s">
        <v>6</v>
      </c>
      <c r="CQ688" s="199" t="s">
        <v>31</v>
      </c>
      <c r="CR688" s="17" t="s">
        <v>5</v>
      </c>
      <c r="CS688" s="16" t="s">
        <v>4</v>
      </c>
      <c r="CT688" s="14" t="s">
        <v>3</v>
      </c>
      <c r="CU688" s="10"/>
      <c r="CV688" s="249"/>
      <c r="CX688" s="11"/>
      <c r="CY688" s="21" t="s">
        <v>9</v>
      </c>
      <c r="CZ688" s="19" t="s">
        <v>7</v>
      </c>
      <c r="DA688" s="18" t="s">
        <v>6</v>
      </c>
      <c r="DB688" s="199" t="s">
        <v>31</v>
      </c>
      <c r="DC688" s="17" t="s">
        <v>5</v>
      </c>
      <c r="DD688" s="16" t="s">
        <v>4</v>
      </c>
      <c r="DE688" s="14" t="s">
        <v>3</v>
      </c>
      <c r="DF688" s="10"/>
      <c r="DG688" s="249"/>
      <c r="DI688" s="11"/>
      <c r="DJ688" s="21" t="s">
        <v>9</v>
      </c>
      <c r="DK688" s="27" t="s">
        <v>8</v>
      </c>
      <c r="DL688" s="18" t="s">
        <v>6</v>
      </c>
      <c r="DM688" s="199" t="s">
        <v>31</v>
      </c>
      <c r="DN688" s="17" t="s">
        <v>5</v>
      </c>
      <c r="DO688" s="16" t="s">
        <v>4</v>
      </c>
      <c r="DP688" s="14" t="s">
        <v>3</v>
      </c>
      <c r="DQ688" s="10"/>
      <c r="DR688" s="249"/>
      <c r="DT688" s="11"/>
      <c r="DU688" s="21" t="s">
        <v>9</v>
      </c>
      <c r="DV688" s="27" t="s">
        <v>8</v>
      </c>
      <c r="DW688" s="19" t="s">
        <v>7</v>
      </c>
      <c r="DX688" s="199" t="s">
        <v>31</v>
      </c>
      <c r="DY688" s="17" t="s">
        <v>5</v>
      </c>
      <c r="DZ688" s="16" t="s">
        <v>4</v>
      </c>
      <c r="EA688" s="14" t="s">
        <v>3</v>
      </c>
      <c r="EB688" s="10"/>
      <c r="EC688" s="249"/>
      <c r="EE688" s="11"/>
      <c r="EF688" s="21" t="s">
        <v>9</v>
      </c>
      <c r="EG688" s="27" t="s">
        <v>8</v>
      </c>
      <c r="EH688" s="19" t="s">
        <v>7</v>
      </c>
      <c r="EI688" s="18" t="s">
        <v>6</v>
      </c>
      <c r="EJ688" s="17" t="s">
        <v>5</v>
      </c>
      <c r="EK688" s="16" t="s">
        <v>4</v>
      </c>
      <c r="EL688" s="14" t="s">
        <v>3</v>
      </c>
      <c r="EM688" s="10"/>
      <c r="EN688" s="249"/>
      <c r="EP688" s="11"/>
      <c r="EQ688" s="21" t="s">
        <v>9</v>
      </c>
      <c r="ER688" s="27" t="s">
        <v>8</v>
      </c>
      <c r="ES688" s="19" t="s">
        <v>7</v>
      </c>
      <c r="ET688" s="18" t="s">
        <v>6</v>
      </c>
      <c r="EU688" s="199" t="s">
        <v>31</v>
      </c>
      <c r="EV688" s="16" t="s">
        <v>4</v>
      </c>
      <c r="EW688" s="14" t="s">
        <v>3</v>
      </c>
      <c r="EX688" s="10"/>
      <c r="EY688" s="249"/>
      <c r="FA688" s="11"/>
      <c r="FB688" s="21" t="s">
        <v>9</v>
      </c>
      <c r="FC688" s="27" t="s">
        <v>8</v>
      </c>
      <c r="FD688" s="19" t="s">
        <v>7</v>
      </c>
      <c r="FE688" s="18" t="s">
        <v>6</v>
      </c>
      <c r="FF688" s="199" t="s">
        <v>31</v>
      </c>
      <c r="FG688" s="17" t="s">
        <v>5</v>
      </c>
      <c r="FH688" s="14" t="s">
        <v>3</v>
      </c>
      <c r="FI688" s="10"/>
      <c r="FJ688" s="249"/>
      <c r="FL688" s="11"/>
      <c r="FM688" s="21" t="s">
        <v>9</v>
      </c>
      <c r="FN688" s="27" t="s">
        <v>8</v>
      </c>
      <c r="FO688" s="19" t="s">
        <v>7</v>
      </c>
      <c r="FP688" s="18" t="s">
        <v>6</v>
      </c>
      <c r="FQ688" s="17" t="s">
        <v>5</v>
      </c>
      <c r="FR688" s="16" t="s">
        <v>4</v>
      </c>
      <c r="FS688" s="199" t="s">
        <v>31</v>
      </c>
      <c r="FT688" s="10"/>
      <c r="FU688" s="249"/>
    </row>
    <row r="689" spans="91:177" ht="15.75" thickBot="1" x14ac:dyDescent="0.3">
      <c r="CM689" s="22" t="s">
        <v>14</v>
      </c>
      <c r="CN689" s="146" t="s">
        <v>9</v>
      </c>
      <c r="CO689" s="146" t="s">
        <v>9</v>
      </c>
      <c r="CP689" s="146" t="s">
        <v>9</v>
      </c>
      <c r="CQ689" s="146" t="s">
        <v>9</v>
      </c>
      <c r="CR689" s="146" t="s">
        <v>9</v>
      </c>
      <c r="CS689" s="146" t="s">
        <v>9</v>
      </c>
      <c r="CT689" s="146" t="s">
        <v>9</v>
      </c>
      <c r="CU689" s="10"/>
      <c r="CV689" s="234" t="s">
        <v>9</v>
      </c>
      <c r="CX689" s="22" t="s">
        <v>14</v>
      </c>
      <c r="CY689" s="145" t="s">
        <v>8</v>
      </c>
      <c r="CZ689" s="145" t="s">
        <v>8</v>
      </c>
      <c r="DA689" s="145" t="s">
        <v>8</v>
      </c>
      <c r="DB689" s="145" t="s">
        <v>8</v>
      </c>
      <c r="DC689" s="145" t="s">
        <v>8</v>
      </c>
      <c r="DD689" s="145" t="s">
        <v>8</v>
      </c>
      <c r="DE689" s="145" t="s">
        <v>8</v>
      </c>
      <c r="DF689" s="10"/>
      <c r="DG689" s="145" t="s">
        <v>8</v>
      </c>
      <c r="DI689" s="22" t="s">
        <v>14</v>
      </c>
      <c r="DJ689" s="149" t="s">
        <v>7</v>
      </c>
      <c r="DK689" s="149" t="s">
        <v>7</v>
      </c>
      <c r="DL689" s="149" t="s">
        <v>7</v>
      </c>
      <c r="DM689" s="149" t="s">
        <v>7</v>
      </c>
      <c r="DN689" s="149" t="s">
        <v>7</v>
      </c>
      <c r="DO689" s="149" t="s">
        <v>7</v>
      </c>
      <c r="DP689" s="144" t="s">
        <v>7</v>
      </c>
      <c r="DQ689" s="10"/>
      <c r="DR689" s="144" t="s">
        <v>7</v>
      </c>
      <c r="DT689" s="22" t="s">
        <v>14</v>
      </c>
      <c r="DU689" s="195" t="s">
        <v>6</v>
      </c>
      <c r="DV689" s="195" t="s">
        <v>6</v>
      </c>
      <c r="DW689" s="195" t="s">
        <v>6</v>
      </c>
      <c r="DX689" s="195" t="s">
        <v>6</v>
      </c>
      <c r="DY689" s="195" t="s">
        <v>6</v>
      </c>
      <c r="DZ689" s="195" t="s">
        <v>6</v>
      </c>
      <c r="EA689" s="195" t="s">
        <v>6</v>
      </c>
      <c r="EB689" s="10"/>
      <c r="EC689" s="195" t="s">
        <v>6</v>
      </c>
      <c r="EE689" s="22" t="s">
        <v>14</v>
      </c>
      <c r="EF689" s="197" t="s">
        <v>31</v>
      </c>
      <c r="EG689" s="197" t="s">
        <v>31</v>
      </c>
      <c r="EH689" s="197" t="s">
        <v>31</v>
      </c>
      <c r="EI689" s="197" t="s">
        <v>31</v>
      </c>
      <c r="EJ689" s="197" t="s">
        <v>31</v>
      </c>
      <c r="EK689" s="197" t="s">
        <v>31</v>
      </c>
      <c r="EL689" s="197" t="s">
        <v>31</v>
      </c>
      <c r="EM689" s="10"/>
      <c r="EN689" s="197" t="s">
        <v>31</v>
      </c>
      <c r="EP689" s="22" t="s">
        <v>14</v>
      </c>
      <c r="EQ689" s="155" t="s">
        <v>134</v>
      </c>
      <c r="ER689" s="155" t="s">
        <v>134</v>
      </c>
      <c r="ES689" s="155" t="s">
        <v>134</v>
      </c>
      <c r="ET689" s="155" t="s">
        <v>134</v>
      </c>
      <c r="EU689" s="155" t="s">
        <v>134</v>
      </c>
      <c r="EV689" s="155" t="s">
        <v>134</v>
      </c>
      <c r="EW689" s="155" t="s">
        <v>134</v>
      </c>
      <c r="EX689" s="10"/>
      <c r="EY689" s="155" t="s">
        <v>134</v>
      </c>
      <c r="FA689" s="22" t="s">
        <v>14</v>
      </c>
      <c r="FB689" s="150" t="s">
        <v>4</v>
      </c>
      <c r="FC689" s="150" t="s">
        <v>4</v>
      </c>
      <c r="FD689" s="150" t="s">
        <v>4</v>
      </c>
      <c r="FE689" s="150" t="s">
        <v>4</v>
      </c>
      <c r="FF689" s="150" t="s">
        <v>4</v>
      </c>
      <c r="FG689" s="150" t="s">
        <v>4</v>
      </c>
      <c r="FH689" s="150" t="s">
        <v>4</v>
      </c>
      <c r="FI689" s="10"/>
      <c r="FJ689" s="150" t="s">
        <v>4</v>
      </c>
      <c r="FL689" s="22" t="s">
        <v>14</v>
      </c>
      <c r="FM689" s="177" t="s">
        <v>3</v>
      </c>
      <c r="FN689" s="177" t="s">
        <v>3</v>
      </c>
      <c r="FO689" s="177" t="s">
        <v>3</v>
      </c>
      <c r="FP689" s="177" t="s">
        <v>3</v>
      </c>
      <c r="FQ689" s="177" t="s">
        <v>3</v>
      </c>
      <c r="FR689" s="177" t="s">
        <v>3</v>
      </c>
      <c r="FS689" s="177" t="s">
        <v>3</v>
      </c>
      <c r="FT689" s="10"/>
      <c r="FU689" s="177" t="s">
        <v>3</v>
      </c>
    </row>
    <row r="690" spans="91:177" ht="15.75" thickBot="1" x14ac:dyDescent="0.3">
      <c r="CM690" s="11"/>
      <c r="CN690" s="229"/>
      <c r="CO690" s="229"/>
      <c r="CP690" s="229"/>
      <c r="CQ690" s="229"/>
      <c r="CR690" s="229"/>
      <c r="CS690" s="229"/>
      <c r="CT690" s="229"/>
      <c r="CU690" s="240"/>
      <c r="CV690" s="236"/>
      <c r="CX690" s="11"/>
      <c r="CY690" s="229"/>
      <c r="CZ690" s="229"/>
      <c r="DA690" s="229"/>
      <c r="DB690" s="229"/>
      <c r="DC690" s="229"/>
      <c r="DD690" s="229"/>
      <c r="DE690" s="229"/>
      <c r="DF690" s="240"/>
      <c r="DG690" s="229"/>
      <c r="DI690" s="11"/>
      <c r="DJ690" s="229"/>
      <c r="DK690" s="229"/>
      <c r="DL690" s="229"/>
      <c r="DM690" s="229"/>
      <c r="DN690" s="229"/>
      <c r="DO690" s="229"/>
      <c r="DP690" s="229"/>
      <c r="DQ690" s="240"/>
      <c r="DR690" s="229"/>
      <c r="DT690" s="11"/>
      <c r="DU690" s="229"/>
      <c r="DV690" s="229"/>
      <c r="DW690" s="229"/>
      <c r="DX690" s="229"/>
      <c r="DY690" s="229"/>
      <c r="DZ690" s="229"/>
      <c r="EA690" s="229"/>
      <c r="EB690" s="240"/>
      <c r="EC690" s="229"/>
      <c r="EE690" s="11" t="s">
        <v>0</v>
      </c>
      <c r="EF690" s="229"/>
      <c r="EG690" s="229"/>
      <c r="EH690" s="229"/>
      <c r="EI690" s="229"/>
      <c r="EJ690" s="229"/>
      <c r="EK690" s="229"/>
      <c r="EL690" s="229"/>
      <c r="EM690" s="240"/>
      <c r="EN690" s="229"/>
      <c r="EP690" s="11"/>
      <c r="EQ690" s="229"/>
      <c r="ER690" s="229"/>
      <c r="ES690" s="229"/>
      <c r="ET690" s="229"/>
      <c r="EU690" s="229"/>
      <c r="EV690" s="229"/>
      <c r="EW690" s="229"/>
      <c r="EX690" s="240"/>
      <c r="EY690" s="229"/>
      <c r="FA690" s="11"/>
      <c r="FB690" s="229"/>
      <c r="FC690" s="229"/>
      <c r="FD690" s="229"/>
      <c r="FE690" s="229"/>
      <c r="FF690" s="229"/>
      <c r="FG690" s="229"/>
      <c r="FH690" s="229"/>
      <c r="FI690" s="240"/>
      <c r="FJ690" s="229"/>
      <c r="FL690" s="11"/>
      <c r="FM690" s="229"/>
      <c r="FN690" s="229"/>
      <c r="FO690" s="229"/>
      <c r="FP690" s="229"/>
      <c r="FQ690" s="229"/>
      <c r="FR690" s="229"/>
      <c r="FS690" s="229"/>
      <c r="FT690" s="240"/>
      <c r="FU690" s="229"/>
    </row>
    <row r="691" spans="91:177" ht="15.75" thickBot="1" x14ac:dyDescent="0.3">
      <c r="CM691" s="11"/>
      <c r="CN691" s="10"/>
      <c r="CO691" s="10"/>
      <c r="CP691" s="10"/>
      <c r="CQ691" s="10"/>
      <c r="CR691" s="10"/>
      <c r="CS691" s="10"/>
      <c r="CT691" s="10"/>
      <c r="CU691" s="10" t="s">
        <v>0</v>
      </c>
      <c r="CV691" s="9"/>
      <c r="CX691" s="11"/>
      <c r="CY691" s="10"/>
      <c r="CZ691" s="10"/>
      <c r="DA691" s="10"/>
      <c r="DB691" s="10" t="s">
        <v>0</v>
      </c>
      <c r="DC691" s="10"/>
      <c r="DD691" s="10"/>
      <c r="DE691" s="10"/>
      <c r="DF691" s="10" t="s">
        <v>0</v>
      </c>
      <c r="DG691" s="9"/>
      <c r="DI691" s="11"/>
      <c r="DJ691" s="10"/>
      <c r="DK691" s="10"/>
      <c r="DL691" s="10"/>
      <c r="DM691" s="10"/>
      <c r="DN691" s="10"/>
      <c r="DO691" s="10"/>
      <c r="DP691" s="10"/>
      <c r="DQ691" s="10" t="s">
        <v>0</v>
      </c>
      <c r="DR691" s="9"/>
      <c r="DT691" s="11"/>
      <c r="DU691" s="10"/>
      <c r="DV691" s="10"/>
      <c r="DW691" s="10"/>
      <c r="DX691" s="10"/>
      <c r="DY691" s="10"/>
      <c r="DZ691" s="10"/>
      <c r="EA691" s="10"/>
      <c r="EB691" s="10" t="s">
        <v>0</v>
      </c>
      <c r="EC691" s="9"/>
      <c r="EE691" s="11"/>
      <c r="EF691" s="10"/>
      <c r="EG691" s="10"/>
      <c r="EH691" s="10"/>
      <c r="EI691" s="10"/>
      <c r="EJ691" s="10"/>
      <c r="EK691" s="10"/>
      <c r="EL691" s="10"/>
      <c r="EM691" s="10" t="s">
        <v>0</v>
      </c>
      <c r="EN691" s="9"/>
      <c r="EP691" s="11"/>
      <c r="EQ691" s="10"/>
      <c r="ER691" s="10"/>
      <c r="ES691" s="10"/>
      <c r="ET691" s="10"/>
      <c r="EU691" s="10"/>
      <c r="EV691" s="10"/>
      <c r="EW691" s="10"/>
      <c r="EX691" s="10" t="s">
        <v>0</v>
      </c>
      <c r="EY691" s="9"/>
      <c r="FA691" s="11"/>
      <c r="FB691" s="10"/>
      <c r="FC691" s="10"/>
      <c r="FD691" s="10"/>
      <c r="FE691" s="10"/>
      <c r="FF691" s="10"/>
      <c r="FG691" s="10"/>
      <c r="FH691" s="10"/>
      <c r="FI691" s="10" t="s">
        <v>0</v>
      </c>
      <c r="FJ691" s="9"/>
      <c r="FL691" s="11"/>
      <c r="FM691" s="10" t="s">
        <v>0</v>
      </c>
      <c r="FN691" s="10"/>
      <c r="FO691" s="10"/>
      <c r="FP691" s="10"/>
      <c r="FQ691" s="10"/>
      <c r="FR691" s="10"/>
      <c r="FS691" s="10"/>
      <c r="FT691" s="10" t="s">
        <v>0</v>
      </c>
      <c r="FU691" s="9"/>
    </row>
    <row r="692" spans="91:177" ht="15.75" thickBot="1" x14ac:dyDescent="0.3">
      <c r="CM692" s="11"/>
      <c r="CN692" s="27" t="s">
        <v>8</v>
      </c>
      <c r="CO692" s="19" t="s">
        <v>7</v>
      </c>
      <c r="CP692" s="18" t="s">
        <v>6</v>
      </c>
      <c r="CQ692" s="199" t="s">
        <v>31</v>
      </c>
      <c r="CR692" s="17" t="s">
        <v>5</v>
      </c>
      <c r="CS692" s="16" t="s">
        <v>4</v>
      </c>
      <c r="CT692" s="14" t="s">
        <v>3</v>
      </c>
      <c r="CU692" s="10"/>
      <c r="CV692" s="249"/>
      <c r="CX692" s="11"/>
      <c r="CY692" s="21" t="s">
        <v>9</v>
      </c>
      <c r="CZ692" s="19" t="s">
        <v>7</v>
      </c>
      <c r="DA692" s="18" t="s">
        <v>6</v>
      </c>
      <c r="DB692" s="199" t="s">
        <v>31</v>
      </c>
      <c r="DC692" s="17" t="s">
        <v>5</v>
      </c>
      <c r="DD692" s="16" t="s">
        <v>4</v>
      </c>
      <c r="DE692" s="14" t="s">
        <v>3</v>
      </c>
      <c r="DF692" s="10"/>
      <c r="DG692" s="249"/>
      <c r="DI692" s="11"/>
      <c r="DJ692" s="21" t="s">
        <v>9</v>
      </c>
      <c r="DK692" s="27" t="s">
        <v>8</v>
      </c>
      <c r="DL692" s="18" t="s">
        <v>6</v>
      </c>
      <c r="DM692" s="199" t="s">
        <v>31</v>
      </c>
      <c r="DN692" s="17" t="s">
        <v>5</v>
      </c>
      <c r="DO692" s="16" t="s">
        <v>4</v>
      </c>
      <c r="DP692" s="14" t="s">
        <v>3</v>
      </c>
      <c r="DQ692" s="10"/>
      <c r="DR692" s="249"/>
      <c r="DT692" s="11"/>
      <c r="DU692" s="21" t="s">
        <v>9</v>
      </c>
      <c r="DV692" s="27" t="s">
        <v>8</v>
      </c>
      <c r="DW692" s="19" t="s">
        <v>7</v>
      </c>
      <c r="DX692" s="199" t="s">
        <v>31</v>
      </c>
      <c r="DY692" s="17" t="s">
        <v>5</v>
      </c>
      <c r="DZ692" s="16" t="s">
        <v>4</v>
      </c>
      <c r="EA692" s="14" t="s">
        <v>3</v>
      </c>
      <c r="EB692" s="10"/>
      <c r="EC692" s="249"/>
      <c r="EE692" s="11"/>
      <c r="EF692" s="21" t="s">
        <v>9</v>
      </c>
      <c r="EG692" s="27" t="s">
        <v>8</v>
      </c>
      <c r="EH692" s="19" t="s">
        <v>7</v>
      </c>
      <c r="EI692" s="18" t="s">
        <v>6</v>
      </c>
      <c r="EJ692" s="17" t="s">
        <v>5</v>
      </c>
      <c r="EK692" s="16" t="s">
        <v>4</v>
      </c>
      <c r="EL692" s="14" t="s">
        <v>3</v>
      </c>
      <c r="EM692" s="10"/>
      <c r="EN692" s="249"/>
      <c r="EP692" s="11"/>
      <c r="EQ692" s="21" t="s">
        <v>9</v>
      </c>
      <c r="ER692" s="27" t="s">
        <v>8</v>
      </c>
      <c r="ES692" s="19" t="s">
        <v>7</v>
      </c>
      <c r="ET692" s="18" t="s">
        <v>6</v>
      </c>
      <c r="EU692" s="199" t="s">
        <v>31</v>
      </c>
      <c r="EV692" s="16" t="s">
        <v>4</v>
      </c>
      <c r="EW692" s="14" t="s">
        <v>3</v>
      </c>
      <c r="EX692" s="10"/>
      <c r="EY692" s="249"/>
      <c r="FA692" s="11"/>
      <c r="FB692" s="21" t="s">
        <v>9</v>
      </c>
      <c r="FC692" s="27" t="s">
        <v>8</v>
      </c>
      <c r="FD692" s="19" t="s">
        <v>7</v>
      </c>
      <c r="FE692" s="18" t="s">
        <v>6</v>
      </c>
      <c r="FF692" s="199" t="s">
        <v>31</v>
      </c>
      <c r="FG692" s="17" t="s">
        <v>5</v>
      </c>
      <c r="FH692" s="14" t="s">
        <v>3</v>
      </c>
      <c r="FI692" s="10"/>
      <c r="FJ692" s="249"/>
      <c r="FL692" s="11"/>
      <c r="FM692" s="21" t="s">
        <v>9</v>
      </c>
      <c r="FN692" s="27" t="s">
        <v>8</v>
      </c>
      <c r="FO692" s="19" t="s">
        <v>7</v>
      </c>
      <c r="FP692" s="18" t="s">
        <v>6</v>
      </c>
      <c r="FQ692" s="17" t="s">
        <v>5</v>
      </c>
      <c r="FR692" s="16" t="s">
        <v>4</v>
      </c>
      <c r="FS692" s="199" t="s">
        <v>31</v>
      </c>
      <c r="FT692" s="10"/>
      <c r="FU692" s="249"/>
    </row>
    <row r="693" spans="91:177" ht="15.75" thickBot="1" x14ac:dyDescent="0.3">
      <c r="CM693" s="22" t="s">
        <v>13</v>
      </c>
      <c r="CN693" s="146" t="s">
        <v>9</v>
      </c>
      <c r="CO693" s="146" t="s">
        <v>9</v>
      </c>
      <c r="CP693" s="146" t="s">
        <v>9</v>
      </c>
      <c r="CQ693" s="146" t="s">
        <v>9</v>
      </c>
      <c r="CR693" s="146" t="s">
        <v>9</v>
      </c>
      <c r="CS693" s="146" t="s">
        <v>9</v>
      </c>
      <c r="CT693" s="146" t="s">
        <v>9</v>
      </c>
      <c r="CU693" s="10"/>
      <c r="CV693" s="234" t="s">
        <v>9</v>
      </c>
      <c r="CX693" s="22" t="s">
        <v>13</v>
      </c>
      <c r="CY693" s="145" t="s">
        <v>8</v>
      </c>
      <c r="CZ693" s="145" t="s">
        <v>8</v>
      </c>
      <c r="DA693" s="145" t="s">
        <v>8</v>
      </c>
      <c r="DB693" s="145" t="s">
        <v>8</v>
      </c>
      <c r="DC693" s="145" t="s">
        <v>8</v>
      </c>
      <c r="DD693" s="145" t="s">
        <v>8</v>
      </c>
      <c r="DE693" s="145" t="s">
        <v>8</v>
      </c>
      <c r="DF693" s="10"/>
      <c r="DG693" s="145" t="s">
        <v>8</v>
      </c>
      <c r="DI693" s="22" t="s">
        <v>13</v>
      </c>
      <c r="DJ693" s="149" t="s">
        <v>7</v>
      </c>
      <c r="DK693" s="149" t="s">
        <v>7</v>
      </c>
      <c r="DL693" s="149" t="s">
        <v>7</v>
      </c>
      <c r="DM693" s="149" t="s">
        <v>7</v>
      </c>
      <c r="DN693" s="149" t="s">
        <v>7</v>
      </c>
      <c r="DO693" s="149" t="s">
        <v>7</v>
      </c>
      <c r="DP693" s="144" t="s">
        <v>7</v>
      </c>
      <c r="DQ693" s="10"/>
      <c r="DR693" s="144" t="s">
        <v>7</v>
      </c>
      <c r="DT693" s="22" t="s">
        <v>13</v>
      </c>
      <c r="DU693" s="195" t="s">
        <v>6</v>
      </c>
      <c r="DV693" s="195" t="s">
        <v>6</v>
      </c>
      <c r="DW693" s="195" t="s">
        <v>6</v>
      </c>
      <c r="DX693" s="195" t="s">
        <v>6</v>
      </c>
      <c r="DY693" s="195" t="s">
        <v>6</v>
      </c>
      <c r="DZ693" s="195" t="s">
        <v>6</v>
      </c>
      <c r="EA693" s="195" t="s">
        <v>6</v>
      </c>
      <c r="EB693" s="10"/>
      <c r="EC693" s="195" t="s">
        <v>6</v>
      </c>
      <c r="EE693" s="22" t="s">
        <v>13</v>
      </c>
      <c r="EF693" s="197" t="s">
        <v>31</v>
      </c>
      <c r="EG693" s="197" t="s">
        <v>31</v>
      </c>
      <c r="EH693" s="197" t="s">
        <v>31</v>
      </c>
      <c r="EI693" s="197" t="s">
        <v>31</v>
      </c>
      <c r="EJ693" s="197" t="s">
        <v>31</v>
      </c>
      <c r="EK693" s="197" t="s">
        <v>31</v>
      </c>
      <c r="EL693" s="197" t="s">
        <v>31</v>
      </c>
      <c r="EM693" s="10"/>
      <c r="EN693" s="197" t="s">
        <v>31</v>
      </c>
      <c r="EP693" s="22" t="s">
        <v>13</v>
      </c>
      <c r="EQ693" s="155" t="s">
        <v>134</v>
      </c>
      <c r="ER693" s="155" t="s">
        <v>134</v>
      </c>
      <c r="ES693" s="155" t="s">
        <v>134</v>
      </c>
      <c r="ET693" s="155" t="s">
        <v>134</v>
      </c>
      <c r="EU693" s="155" t="s">
        <v>134</v>
      </c>
      <c r="EV693" s="155" t="s">
        <v>134</v>
      </c>
      <c r="EW693" s="155" t="s">
        <v>134</v>
      </c>
      <c r="EX693" s="10"/>
      <c r="EY693" s="155" t="s">
        <v>134</v>
      </c>
      <c r="FA693" s="22" t="s">
        <v>13</v>
      </c>
      <c r="FB693" s="150" t="s">
        <v>4</v>
      </c>
      <c r="FC693" s="150" t="s">
        <v>4</v>
      </c>
      <c r="FD693" s="150" t="s">
        <v>4</v>
      </c>
      <c r="FE693" s="150" t="s">
        <v>4</v>
      </c>
      <c r="FF693" s="150" t="s">
        <v>4</v>
      </c>
      <c r="FG693" s="150" t="s">
        <v>4</v>
      </c>
      <c r="FH693" s="150" t="s">
        <v>4</v>
      </c>
      <c r="FI693" s="10"/>
      <c r="FJ693" s="150" t="s">
        <v>4</v>
      </c>
      <c r="FL693" s="22" t="s">
        <v>13</v>
      </c>
      <c r="FM693" s="177" t="s">
        <v>3</v>
      </c>
      <c r="FN693" s="177" t="s">
        <v>3</v>
      </c>
      <c r="FO693" s="177" t="s">
        <v>3</v>
      </c>
      <c r="FP693" s="177" t="s">
        <v>3</v>
      </c>
      <c r="FQ693" s="177" t="s">
        <v>3</v>
      </c>
      <c r="FR693" s="177" t="s">
        <v>3</v>
      </c>
      <c r="FS693" s="177" t="s">
        <v>3</v>
      </c>
      <c r="FT693" s="10"/>
      <c r="FU693" s="177" t="s">
        <v>3</v>
      </c>
    </row>
    <row r="694" spans="91:177" ht="15.75" thickBot="1" x14ac:dyDescent="0.3">
      <c r="CM694" s="11"/>
      <c r="CN694" s="229"/>
      <c r="CO694" s="229"/>
      <c r="CP694" s="229"/>
      <c r="CQ694" s="229"/>
      <c r="CR694" s="229"/>
      <c r="CS694" s="229"/>
      <c r="CT694" s="229"/>
      <c r="CU694" s="240"/>
      <c r="CV694" s="236"/>
      <c r="CX694" s="11"/>
      <c r="CY694" s="229"/>
      <c r="CZ694" s="229"/>
      <c r="DA694" s="229"/>
      <c r="DB694" s="229"/>
      <c r="DC694" s="229"/>
      <c r="DD694" s="229"/>
      <c r="DE694" s="229"/>
      <c r="DF694" s="240"/>
      <c r="DG694" s="229"/>
      <c r="DI694" s="11"/>
      <c r="DJ694" s="229"/>
      <c r="DK694" s="229"/>
      <c r="DL694" s="229"/>
      <c r="DM694" s="229"/>
      <c r="DN694" s="229"/>
      <c r="DO694" s="229"/>
      <c r="DP694" s="229"/>
      <c r="DQ694" s="240"/>
      <c r="DR694" s="229"/>
      <c r="DT694" s="11"/>
      <c r="DU694" s="229"/>
      <c r="DV694" s="229"/>
      <c r="DW694" s="229"/>
      <c r="DX694" s="229"/>
      <c r="DY694" s="229"/>
      <c r="DZ694" s="229"/>
      <c r="EA694" s="229"/>
      <c r="EB694" s="240"/>
      <c r="EC694" s="229"/>
      <c r="EE694" s="11" t="s">
        <v>0</v>
      </c>
      <c r="EF694" s="229"/>
      <c r="EG694" s="229"/>
      <c r="EH694" s="229"/>
      <c r="EI694" s="229"/>
      <c r="EJ694" s="229"/>
      <c r="EK694" s="229"/>
      <c r="EL694" s="229"/>
      <c r="EM694" s="240"/>
      <c r="EN694" s="229"/>
      <c r="EP694" s="11"/>
      <c r="EQ694" s="229"/>
      <c r="ER694" s="229"/>
      <c r="ES694" s="229"/>
      <c r="ET694" s="229"/>
      <c r="EU694" s="229"/>
      <c r="EV694" s="229"/>
      <c r="EW694" s="229"/>
      <c r="EX694" s="240"/>
      <c r="EY694" s="229"/>
      <c r="FA694" s="11"/>
      <c r="FB694" s="229"/>
      <c r="FC694" s="229"/>
      <c r="FD694" s="229"/>
      <c r="FE694" s="229"/>
      <c r="FF694" s="229"/>
      <c r="FG694" s="229"/>
      <c r="FH694" s="229"/>
      <c r="FI694" s="240"/>
      <c r="FJ694" s="229"/>
      <c r="FL694" s="11"/>
      <c r="FM694" s="229"/>
      <c r="FN694" s="229"/>
      <c r="FO694" s="229"/>
      <c r="FP694" s="229"/>
      <c r="FQ694" s="229"/>
      <c r="FR694" s="229"/>
      <c r="FS694" s="229"/>
      <c r="FT694" s="240"/>
      <c r="FU694" s="229"/>
    </row>
    <row r="695" spans="91:177" ht="15.75" thickBot="1" x14ac:dyDescent="0.3">
      <c r="CM695" s="11"/>
      <c r="CN695" s="2"/>
      <c r="CO695" s="2"/>
      <c r="CP695" s="2"/>
      <c r="CQ695" s="2"/>
      <c r="CR695" s="2"/>
      <c r="CS695" s="2"/>
      <c r="CT695" s="2"/>
      <c r="CU695" s="10"/>
      <c r="CV695" s="235"/>
      <c r="CX695" s="11"/>
      <c r="CY695" s="10"/>
      <c r="CZ695" s="10"/>
      <c r="DA695" s="10"/>
      <c r="DB695" s="10"/>
      <c r="DC695" s="10"/>
      <c r="DD695" s="10"/>
      <c r="DE695" s="10"/>
      <c r="DF695" s="10"/>
      <c r="DG695" s="9"/>
      <c r="DI695" s="11"/>
      <c r="DJ695" s="10"/>
      <c r="DK695" s="10"/>
      <c r="DL695" s="10"/>
      <c r="DM695" s="10"/>
      <c r="DN695" s="10"/>
      <c r="DO695" s="10"/>
      <c r="DP695" s="10"/>
      <c r="DQ695" s="10"/>
      <c r="DR695" s="9"/>
      <c r="DT695" s="11"/>
      <c r="DU695" s="10"/>
      <c r="DV695" s="10"/>
      <c r="DW695" s="10"/>
      <c r="DX695" s="10"/>
      <c r="DY695" s="10"/>
      <c r="DZ695" s="10"/>
      <c r="EA695" s="10"/>
      <c r="EB695" s="10"/>
      <c r="EC695" s="9"/>
      <c r="EE695" s="11"/>
      <c r="EF695" s="10"/>
      <c r="EG695" s="10"/>
      <c r="EH695" s="10"/>
      <c r="EI695" s="10"/>
      <c r="EJ695" s="10"/>
      <c r="EK695" s="10"/>
      <c r="EL695" s="10"/>
      <c r="EM695" s="10"/>
      <c r="EN695" s="9"/>
      <c r="EP695" s="11"/>
      <c r="EQ695" s="10"/>
      <c r="ER695" s="10"/>
      <c r="ES695" s="10"/>
      <c r="ET695" s="10"/>
      <c r="EU695" s="10"/>
      <c r="EV695" s="10"/>
      <c r="EW695" s="10"/>
      <c r="EX695" s="10"/>
      <c r="EY695" s="9"/>
      <c r="FA695" s="11"/>
      <c r="FB695" s="10"/>
      <c r="FC695" s="10"/>
      <c r="FD695" s="10"/>
      <c r="FE695" s="10"/>
      <c r="FF695" s="10"/>
      <c r="FG695" s="10"/>
      <c r="FH695" s="10"/>
      <c r="FI695" s="10"/>
      <c r="FJ695" s="9"/>
      <c r="FL695" s="11"/>
      <c r="FM695" s="10"/>
      <c r="FN695" s="10"/>
      <c r="FO695" s="10"/>
      <c r="FP695" s="10"/>
      <c r="FQ695" s="10"/>
      <c r="FR695" s="10"/>
      <c r="FS695" s="10"/>
      <c r="FT695" s="10"/>
      <c r="FU695" s="9"/>
    </row>
    <row r="696" spans="91:177" ht="15.75" thickBot="1" x14ac:dyDescent="0.3">
      <c r="CM696" s="11"/>
      <c r="CN696" s="27" t="s">
        <v>8</v>
      </c>
      <c r="CO696" s="19" t="s">
        <v>7</v>
      </c>
      <c r="CP696" s="18" t="s">
        <v>6</v>
      </c>
      <c r="CQ696" s="199" t="s">
        <v>31</v>
      </c>
      <c r="CR696" s="17" t="s">
        <v>5</v>
      </c>
      <c r="CS696" s="16" t="s">
        <v>4</v>
      </c>
      <c r="CT696" s="14" t="s">
        <v>3</v>
      </c>
      <c r="CU696" s="10"/>
      <c r="CV696" s="249"/>
      <c r="CX696" s="11"/>
      <c r="CY696" s="21" t="s">
        <v>9</v>
      </c>
      <c r="CZ696" s="19" t="s">
        <v>7</v>
      </c>
      <c r="DA696" s="18" t="s">
        <v>6</v>
      </c>
      <c r="DB696" s="199" t="s">
        <v>31</v>
      </c>
      <c r="DC696" s="17" t="s">
        <v>5</v>
      </c>
      <c r="DD696" s="16" t="s">
        <v>4</v>
      </c>
      <c r="DE696" s="14" t="s">
        <v>3</v>
      </c>
      <c r="DF696" s="10"/>
      <c r="DG696" s="249"/>
      <c r="DI696" s="11"/>
      <c r="DJ696" s="21" t="s">
        <v>9</v>
      </c>
      <c r="DK696" s="27" t="s">
        <v>8</v>
      </c>
      <c r="DL696" s="18" t="s">
        <v>6</v>
      </c>
      <c r="DM696" s="199" t="s">
        <v>31</v>
      </c>
      <c r="DN696" s="17" t="s">
        <v>5</v>
      </c>
      <c r="DO696" s="16" t="s">
        <v>4</v>
      </c>
      <c r="DP696" s="14" t="s">
        <v>3</v>
      </c>
      <c r="DQ696" s="10"/>
      <c r="DR696" s="249"/>
      <c r="DT696" s="11"/>
      <c r="DU696" s="21" t="s">
        <v>9</v>
      </c>
      <c r="DV696" s="27" t="s">
        <v>8</v>
      </c>
      <c r="DW696" s="19" t="s">
        <v>7</v>
      </c>
      <c r="DX696" s="199" t="s">
        <v>31</v>
      </c>
      <c r="DY696" s="17" t="s">
        <v>5</v>
      </c>
      <c r="DZ696" s="16" t="s">
        <v>4</v>
      </c>
      <c r="EA696" s="14" t="s">
        <v>3</v>
      </c>
      <c r="EB696" s="10"/>
      <c r="EC696" s="249"/>
      <c r="EE696" s="11"/>
      <c r="EF696" s="21" t="s">
        <v>9</v>
      </c>
      <c r="EG696" s="27" t="s">
        <v>8</v>
      </c>
      <c r="EH696" s="19" t="s">
        <v>7</v>
      </c>
      <c r="EI696" s="18" t="s">
        <v>6</v>
      </c>
      <c r="EJ696" s="17" t="s">
        <v>5</v>
      </c>
      <c r="EK696" s="16" t="s">
        <v>4</v>
      </c>
      <c r="EL696" s="14" t="s">
        <v>3</v>
      </c>
      <c r="EM696" s="10"/>
      <c r="EN696" s="249"/>
      <c r="EP696" s="11"/>
      <c r="EQ696" s="21" t="s">
        <v>9</v>
      </c>
      <c r="ER696" s="27" t="s">
        <v>8</v>
      </c>
      <c r="ES696" s="19" t="s">
        <v>7</v>
      </c>
      <c r="ET696" s="18" t="s">
        <v>6</v>
      </c>
      <c r="EU696" s="199" t="s">
        <v>31</v>
      </c>
      <c r="EV696" s="16" t="s">
        <v>4</v>
      </c>
      <c r="EW696" s="14" t="s">
        <v>3</v>
      </c>
      <c r="EX696" s="10"/>
      <c r="EY696" s="249"/>
      <c r="FA696" s="11"/>
      <c r="FB696" s="21" t="s">
        <v>9</v>
      </c>
      <c r="FC696" s="27" t="s">
        <v>8</v>
      </c>
      <c r="FD696" s="19" t="s">
        <v>7</v>
      </c>
      <c r="FE696" s="18" t="s">
        <v>6</v>
      </c>
      <c r="FF696" s="199" t="s">
        <v>31</v>
      </c>
      <c r="FG696" s="17" t="s">
        <v>5</v>
      </c>
      <c r="FH696" s="14" t="s">
        <v>3</v>
      </c>
      <c r="FI696" s="10"/>
      <c r="FJ696" s="249"/>
      <c r="FL696" s="11"/>
      <c r="FM696" s="21" t="s">
        <v>9</v>
      </c>
      <c r="FN696" s="27" t="s">
        <v>8</v>
      </c>
      <c r="FO696" s="19" t="s">
        <v>7</v>
      </c>
      <c r="FP696" s="18" t="s">
        <v>6</v>
      </c>
      <c r="FQ696" s="17" t="s">
        <v>5</v>
      </c>
      <c r="FR696" s="16" t="s">
        <v>4</v>
      </c>
      <c r="FS696" s="199" t="s">
        <v>31</v>
      </c>
      <c r="FT696" s="10"/>
      <c r="FU696" s="249"/>
    </row>
    <row r="697" spans="91:177" ht="15.75" thickBot="1" x14ac:dyDescent="0.3">
      <c r="CM697" s="22" t="s">
        <v>12</v>
      </c>
      <c r="CN697" s="146" t="s">
        <v>9</v>
      </c>
      <c r="CO697" s="146" t="s">
        <v>9</v>
      </c>
      <c r="CP697" s="146" t="s">
        <v>9</v>
      </c>
      <c r="CQ697" s="146" t="s">
        <v>9</v>
      </c>
      <c r="CR697" s="146" t="s">
        <v>9</v>
      </c>
      <c r="CS697" s="146" t="s">
        <v>9</v>
      </c>
      <c r="CT697" s="146" t="s">
        <v>9</v>
      </c>
      <c r="CU697" s="10"/>
      <c r="CV697" s="234" t="s">
        <v>9</v>
      </c>
      <c r="CX697" s="22" t="s">
        <v>12</v>
      </c>
      <c r="CY697" s="145" t="s">
        <v>8</v>
      </c>
      <c r="CZ697" s="145" t="s">
        <v>8</v>
      </c>
      <c r="DA697" s="145" t="s">
        <v>8</v>
      </c>
      <c r="DB697" s="145" t="s">
        <v>8</v>
      </c>
      <c r="DC697" s="145" t="s">
        <v>8</v>
      </c>
      <c r="DD697" s="145" t="s">
        <v>8</v>
      </c>
      <c r="DE697" s="145" t="s">
        <v>8</v>
      </c>
      <c r="DF697" s="10"/>
      <c r="DG697" s="145" t="s">
        <v>8</v>
      </c>
      <c r="DI697" s="22" t="s">
        <v>12</v>
      </c>
      <c r="DJ697" s="149" t="s">
        <v>7</v>
      </c>
      <c r="DK697" s="149" t="s">
        <v>7</v>
      </c>
      <c r="DL697" s="149" t="s">
        <v>7</v>
      </c>
      <c r="DM697" s="149" t="s">
        <v>7</v>
      </c>
      <c r="DN697" s="149" t="s">
        <v>7</v>
      </c>
      <c r="DO697" s="149" t="s">
        <v>7</v>
      </c>
      <c r="DP697" s="144" t="s">
        <v>7</v>
      </c>
      <c r="DQ697" s="10"/>
      <c r="DR697" s="144" t="s">
        <v>7</v>
      </c>
      <c r="DT697" s="22" t="s">
        <v>12</v>
      </c>
      <c r="DU697" s="195" t="s">
        <v>6</v>
      </c>
      <c r="DV697" s="195" t="s">
        <v>6</v>
      </c>
      <c r="DW697" s="195" t="s">
        <v>6</v>
      </c>
      <c r="DX697" s="195" t="s">
        <v>6</v>
      </c>
      <c r="DY697" s="195" t="s">
        <v>6</v>
      </c>
      <c r="DZ697" s="195" t="s">
        <v>6</v>
      </c>
      <c r="EA697" s="195" t="s">
        <v>6</v>
      </c>
      <c r="EB697" s="10"/>
      <c r="EC697" s="195" t="s">
        <v>6</v>
      </c>
      <c r="EE697" s="22" t="s">
        <v>12</v>
      </c>
      <c r="EF697" s="197" t="s">
        <v>31</v>
      </c>
      <c r="EG697" s="197" t="s">
        <v>31</v>
      </c>
      <c r="EH697" s="197" t="s">
        <v>31</v>
      </c>
      <c r="EI697" s="197" t="s">
        <v>31</v>
      </c>
      <c r="EJ697" s="197" t="s">
        <v>31</v>
      </c>
      <c r="EK697" s="197" t="s">
        <v>31</v>
      </c>
      <c r="EL697" s="197" t="s">
        <v>31</v>
      </c>
      <c r="EM697" s="10"/>
      <c r="EN697" s="197" t="s">
        <v>31</v>
      </c>
      <c r="EP697" s="22" t="s">
        <v>12</v>
      </c>
      <c r="EQ697" s="155" t="s">
        <v>134</v>
      </c>
      <c r="ER697" s="155" t="s">
        <v>134</v>
      </c>
      <c r="ES697" s="155" t="s">
        <v>134</v>
      </c>
      <c r="ET697" s="155" t="s">
        <v>134</v>
      </c>
      <c r="EU697" s="155" t="s">
        <v>134</v>
      </c>
      <c r="EV697" s="155" t="s">
        <v>134</v>
      </c>
      <c r="EW697" s="155" t="s">
        <v>134</v>
      </c>
      <c r="EX697" s="10"/>
      <c r="EY697" s="155" t="s">
        <v>134</v>
      </c>
      <c r="FA697" s="22" t="s">
        <v>12</v>
      </c>
      <c r="FB697" s="150" t="s">
        <v>4</v>
      </c>
      <c r="FC697" s="150" t="s">
        <v>4</v>
      </c>
      <c r="FD697" s="150" t="s">
        <v>4</v>
      </c>
      <c r="FE697" s="150" t="s">
        <v>4</v>
      </c>
      <c r="FF697" s="150" t="s">
        <v>4</v>
      </c>
      <c r="FG697" s="150" t="s">
        <v>4</v>
      </c>
      <c r="FH697" s="150" t="s">
        <v>4</v>
      </c>
      <c r="FI697" s="10"/>
      <c r="FJ697" s="150" t="s">
        <v>4</v>
      </c>
      <c r="FL697" s="22" t="s">
        <v>12</v>
      </c>
      <c r="FM697" s="177" t="s">
        <v>3</v>
      </c>
      <c r="FN697" s="177" t="s">
        <v>3</v>
      </c>
      <c r="FO697" s="177" t="s">
        <v>3</v>
      </c>
      <c r="FP697" s="177" t="s">
        <v>3</v>
      </c>
      <c r="FQ697" s="177" t="s">
        <v>3</v>
      </c>
      <c r="FR697" s="177" t="s">
        <v>3</v>
      </c>
      <c r="FS697" s="177" t="s">
        <v>3</v>
      </c>
      <c r="FT697" s="10"/>
      <c r="FU697" s="177" t="s">
        <v>3</v>
      </c>
    </row>
    <row r="698" spans="91:177" ht="15.75" thickBot="1" x14ac:dyDescent="0.3">
      <c r="CM698" s="11"/>
      <c r="CN698" s="229"/>
      <c r="CO698" s="229"/>
      <c r="CP698" s="229"/>
      <c r="CQ698" s="229"/>
      <c r="CR698" s="229"/>
      <c r="CS698" s="229"/>
      <c r="CT698" s="229"/>
      <c r="CU698" s="240"/>
      <c r="CV698" s="236"/>
      <c r="CX698" s="11"/>
      <c r="CY698" s="229"/>
      <c r="CZ698" s="229"/>
      <c r="DA698" s="229"/>
      <c r="DB698" s="229"/>
      <c r="DC698" s="229"/>
      <c r="DD698" s="229"/>
      <c r="DE698" s="229"/>
      <c r="DF698" s="240"/>
      <c r="DG698" s="229"/>
      <c r="DI698" s="11"/>
      <c r="DJ698" s="229"/>
      <c r="DK698" s="229"/>
      <c r="DL698" s="229"/>
      <c r="DM698" s="229"/>
      <c r="DN698" s="229"/>
      <c r="DO698" s="229"/>
      <c r="DP698" s="229"/>
      <c r="DQ698" s="240"/>
      <c r="DR698" s="229"/>
      <c r="DT698" s="11"/>
      <c r="DU698" s="229"/>
      <c r="DV698" s="229"/>
      <c r="DW698" s="229"/>
      <c r="DX698" s="229"/>
      <c r="DY698" s="229"/>
      <c r="DZ698" s="229"/>
      <c r="EA698" s="229"/>
      <c r="EB698" s="240"/>
      <c r="EC698" s="229"/>
      <c r="EE698" s="11" t="s">
        <v>0</v>
      </c>
      <c r="EF698" s="229"/>
      <c r="EG698" s="229"/>
      <c r="EH698" s="229"/>
      <c r="EI698" s="229"/>
      <c r="EJ698" s="229"/>
      <c r="EK698" s="229"/>
      <c r="EL698" s="229"/>
      <c r="EM698" s="240"/>
      <c r="EN698" s="229"/>
      <c r="EP698" s="11"/>
      <c r="EQ698" s="229"/>
      <c r="ER698" s="229"/>
      <c r="ES698" s="229"/>
      <c r="ET698" s="229"/>
      <c r="EU698" s="229"/>
      <c r="EV698" s="229"/>
      <c r="EW698" s="229"/>
      <c r="EX698" s="240"/>
      <c r="EY698" s="229"/>
      <c r="FA698" s="11"/>
      <c r="FB698" s="229"/>
      <c r="FC698" s="229"/>
      <c r="FD698" s="229"/>
      <c r="FE698" s="229"/>
      <c r="FF698" s="229"/>
      <c r="FG698" s="229"/>
      <c r="FH698" s="229"/>
      <c r="FI698" s="240"/>
      <c r="FJ698" s="229"/>
      <c r="FL698" s="11"/>
      <c r="FM698" s="229"/>
      <c r="FN698" s="229"/>
      <c r="FO698" s="229"/>
      <c r="FP698" s="229"/>
      <c r="FQ698" s="229"/>
      <c r="FR698" s="229"/>
      <c r="FS698" s="229"/>
      <c r="FT698" s="240"/>
      <c r="FU698" s="229"/>
    </row>
    <row r="699" spans="91:177" ht="15.75" thickBot="1" x14ac:dyDescent="0.3">
      <c r="CM699" s="11"/>
      <c r="CN699" s="10"/>
      <c r="CO699" s="10"/>
      <c r="CP699" s="10"/>
      <c r="CQ699" s="10"/>
      <c r="CR699" s="10"/>
      <c r="CS699" s="10"/>
      <c r="CT699" s="10"/>
      <c r="CU699" s="10"/>
      <c r="CV699" s="9"/>
      <c r="CX699" s="11"/>
      <c r="CY699" s="10"/>
      <c r="CZ699" s="10"/>
      <c r="DA699" s="10"/>
      <c r="DB699" s="10"/>
      <c r="DC699" s="10"/>
      <c r="DD699" s="10"/>
      <c r="DE699" s="10"/>
      <c r="DF699" s="10"/>
      <c r="DG699" s="9"/>
      <c r="DI699" s="11"/>
      <c r="DJ699" s="10"/>
      <c r="DK699" s="10"/>
      <c r="DL699" s="10"/>
      <c r="DM699" s="10"/>
      <c r="DN699" s="10"/>
      <c r="DO699" s="10"/>
      <c r="DP699" s="10"/>
      <c r="DQ699" s="10"/>
      <c r="DR699" s="9"/>
      <c r="DT699" s="11"/>
      <c r="DU699" s="10"/>
      <c r="DV699" s="10"/>
      <c r="DW699" s="10"/>
      <c r="DX699" s="10"/>
      <c r="DY699" s="10"/>
      <c r="DZ699" s="10"/>
      <c r="EA699" s="10"/>
      <c r="EB699" s="10"/>
      <c r="EC699" s="9"/>
      <c r="EE699" s="11"/>
      <c r="EF699" s="10"/>
      <c r="EG699" s="10"/>
      <c r="EH699" s="10"/>
      <c r="EI699" s="10"/>
      <c r="EJ699" s="10"/>
      <c r="EK699" s="10"/>
      <c r="EL699" s="10"/>
      <c r="EM699" s="10"/>
      <c r="EN699" s="9"/>
      <c r="EP699" s="11"/>
      <c r="EQ699" s="10"/>
      <c r="ER699" s="10"/>
      <c r="ES699" s="10"/>
      <c r="ET699" s="10"/>
      <c r="EU699" s="10"/>
      <c r="EV699" s="10"/>
      <c r="EW699" s="10"/>
      <c r="EX699" s="10"/>
      <c r="EY699" s="9"/>
      <c r="FA699" s="11"/>
      <c r="FB699" s="10"/>
      <c r="FC699" s="10"/>
      <c r="FD699" s="10"/>
      <c r="FE699" s="10"/>
      <c r="FF699" s="10"/>
      <c r="FG699" s="10"/>
      <c r="FH699" s="10"/>
      <c r="FI699" s="10"/>
      <c r="FJ699" s="9"/>
      <c r="FL699" s="11"/>
      <c r="FM699" s="10"/>
      <c r="FN699" s="10"/>
      <c r="FO699" s="10"/>
      <c r="FP699" s="10"/>
      <c r="FQ699" s="10"/>
      <c r="FR699" s="10"/>
      <c r="FS699" s="10"/>
      <c r="FT699" s="10"/>
      <c r="FU699" s="9"/>
    </row>
    <row r="700" spans="91:177" ht="15.75" thickBot="1" x14ac:dyDescent="0.3">
      <c r="CM700" s="11"/>
      <c r="CN700" s="27" t="s">
        <v>8</v>
      </c>
      <c r="CO700" s="19" t="s">
        <v>7</v>
      </c>
      <c r="CP700" s="18" t="s">
        <v>6</v>
      </c>
      <c r="CQ700" s="199" t="s">
        <v>31</v>
      </c>
      <c r="CR700" s="17" t="s">
        <v>5</v>
      </c>
      <c r="CS700" s="16" t="s">
        <v>4</v>
      </c>
      <c r="CT700" s="14" t="s">
        <v>3</v>
      </c>
      <c r="CU700" s="10"/>
      <c r="CV700" s="249"/>
      <c r="CX700" s="11"/>
      <c r="CY700" s="21" t="s">
        <v>9</v>
      </c>
      <c r="CZ700" s="19" t="s">
        <v>7</v>
      </c>
      <c r="DA700" s="18" t="s">
        <v>6</v>
      </c>
      <c r="DB700" s="199" t="s">
        <v>31</v>
      </c>
      <c r="DC700" s="17" t="s">
        <v>5</v>
      </c>
      <c r="DD700" s="16" t="s">
        <v>4</v>
      </c>
      <c r="DE700" s="14" t="s">
        <v>3</v>
      </c>
      <c r="DF700" s="10"/>
      <c r="DG700" s="249"/>
      <c r="DI700" s="11"/>
      <c r="DJ700" s="21" t="s">
        <v>9</v>
      </c>
      <c r="DK700" s="27" t="s">
        <v>8</v>
      </c>
      <c r="DL700" s="18" t="s">
        <v>6</v>
      </c>
      <c r="DM700" s="199" t="s">
        <v>31</v>
      </c>
      <c r="DN700" s="17" t="s">
        <v>5</v>
      </c>
      <c r="DO700" s="16" t="s">
        <v>4</v>
      </c>
      <c r="DP700" s="14" t="s">
        <v>3</v>
      </c>
      <c r="DQ700" s="10"/>
      <c r="DR700" s="249"/>
      <c r="DT700" s="11"/>
      <c r="DU700" s="21" t="s">
        <v>9</v>
      </c>
      <c r="DV700" s="27" t="s">
        <v>8</v>
      </c>
      <c r="DW700" s="19" t="s">
        <v>7</v>
      </c>
      <c r="DX700" s="199" t="s">
        <v>31</v>
      </c>
      <c r="DY700" s="17" t="s">
        <v>5</v>
      </c>
      <c r="DZ700" s="16" t="s">
        <v>4</v>
      </c>
      <c r="EA700" s="14" t="s">
        <v>3</v>
      </c>
      <c r="EB700" s="10"/>
      <c r="EC700" s="249"/>
      <c r="EE700" s="11"/>
      <c r="EF700" s="21" t="s">
        <v>9</v>
      </c>
      <c r="EG700" s="27" t="s">
        <v>8</v>
      </c>
      <c r="EH700" s="19" t="s">
        <v>7</v>
      </c>
      <c r="EI700" s="18" t="s">
        <v>6</v>
      </c>
      <c r="EJ700" s="17" t="s">
        <v>5</v>
      </c>
      <c r="EK700" s="16" t="s">
        <v>4</v>
      </c>
      <c r="EL700" s="14" t="s">
        <v>3</v>
      </c>
      <c r="EM700" s="10"/>
      <c r="EN700" s="249"/>
      <c r="EP700" s="11"/>
      <c r="EQ700" s="21" t="s">
        <v>9</v>
      </c>
      <c r="ER700" s="27" t="s">
        <v>8</v>
      </c>
      <c r="ES700" s="19" t="s">
        <v>7</v>
      </c>
      <c r="ET700" s="18" t="s">
        <v>6</v>
      </c>
      <c r="EU700" s="199" t="s">
        <v>31</v>
      </c>
      <c r="EV700" s="16" t="s">
        <v>4</v>
      </c>
      <c r="EW700" s="14" t="s">
        <v>3</v>
      </c>
      <c r="EX700" s="10"/>
      <c r="EY700" s="249"/>
      <c r="FA700" s="11"/>
      <c r="FB700" s="21" t="s">
        <v>9</v>
      </c>
      <c r="FC700" s="27" t="s">
        <v>8</v>
      </c>
      <c r="FD700" s="19" t="s">
        <v>7</v>
      </c>
      <c r="FE700" s="18" t="s">
        <v>6</v>
      </c>
      <c r="FF700" s="199" t="s">
        <v>31</v>
      </c>
      <c r="FG700" s="17" t="s">
        <v>5</v>
      </c>
      <c r="FH700" s="14" t="s">
        <v>3</v>
      </c>
      <c r="FI700" s="10"/>
      <c r="FJ700" s="249"/>
      <c r="FL700" s="11"/>
      <c r="FM700" s="21" t="s">
        <v>9</v>
      </c>
      <c r="FN700" s="27" t="s">
        <v>8</v>
      </c>
      <c r="FO700" s="19" t="s">
        <v>7</v>
      </c>
      <c r="FP700" s="18" t="s">
        <v>6</v>
      </c>
      <c r="FQ700" s="17" t="s">
        <v>5</v>
      </c>
      <c r="FR700" s="16" t="s">
        <v>4</v>
      </c>
      <c r="FS700" s="199" t="s">
        <v>31</v>
      </c>
      <c r="FT700" s="10"/>
      <c r="FU700" s="249"/>
    </row>
    <row r="701" spans="91:177" ht="15.75" thickBot="1" x14ac:dyDescent="0.3">
      <c r="CM701" s="22" t="s">
        <v>11</v>
      </c>
      <c r="CN701" s="146" t="s">
        <v>9</v>
      </c>
      <c r="CO701" s="146" t="s">
        <v>9</v>
      </c>
      <c r="CP701" s="146" t="s">
        <v>9</v>
      </c>
      <c r="CQ701" s="146" t="s">
        <v>9</v>
      </c>
      <c r="CR701" s="146" t="s">
        <v>9</v>
      </c>
      <c r="CS701" s="146" t="s">
        <v>9</v>
      </c>
      <c r="CT701" s="146" t="s">
        <v>9</v>
      </c>
      <c r="CU701" s="10"/>
      <c r="CV701" s="234" t="s">
        <v>9</v>
      </c>
      <c r="CX701" s="22" t="s">
        <v>11</v>
      </c>
      <c r="CY701" s="145" t="s">
        <v>8</v>
      </c>
      <c r="CZ701" s="145" t="s">
        <v>8</v>
      </c>
      <c r="DA701" s="145" t="s">
        <v>8</v>
      </c>
      <c r="DB701" s="145" t="s">
        <v>8</v>
      </c>
      <c r="DC701" s="145" t="s">
        <v>8</v>
      </c>
      <c r="DD701" s="145" t="s">
        <v>8</v>
      </c>
      <c r="DE701" s="145" t="s">
        <v>8</v>
      </c>
      <c r="DF701" s="10"/>
      <c r="DG701" s="145" t="s">
        <v>8</v>
      </c>
      <c r="DI701" s="22" t="s">
        <v>11</v>
      </c>
      <c r="DJ701" s="149" t="s">
        <v>7</v>
      </c>
      <c r="DK701" s="149" t="s">
        <v>7</v>
      </c>
      <c r="DL701" s="149" t="s">
        <v>7</v>
      </c>
      <c r="DM701" s="149" t="s">
        <v>7</v>
      </c>
      <c r="DN701" s="149" t="s">
        <v>7</v>
      </c>
      <c r="DO701" s="149" t="s">
        <v>7</v>
      </c>
      <c r="DP701" s="144" t="s">
        <v>7</v>
      </c>
      <c r="DQ701" s="10"/>
      <c r="DR701" s="144" t="s">
        <v>7</v>
      </c>
      <c r="DT701" s="22" t="s">
        <v>11</v>
      </c>
      <c r="DU701" s="195" t="s">
        <v>6</v>
      </c>
      <c r="DV701" s="195" t="s">
        <v>6</v>
      </c>
      <c r="DW701" s="195" t="s">
        <v>6</v>
      </c>
      <c r="DX701" s="195" t="s">
        <v>6</v>
      </c>
      <c r="DY701" s="195" t="s">
        <v>6</v>
      </c>
      <c r="DZ701" s="195" t="s">
        <v>6</v>
      </c>
      <c r="EA701" s="195" t="s">
        <v>6</v>
      </c>
      <c r="EB701" s="10"/>
      <c r="EC701" s="195" t="s">
        <v>6</v>
      </c>
      <c r="EE701" s="22" t="s">
        <v>11</v>
      </c>
      <c r="EF701" s="197" t="s">
        <v>31</v>
      </c>
      <c r="EG701" s="197" t="s">
        <v>31</v>
      </c>
      <c r="EH701" s="197" t="s">
        <v>31</v>
      </c>
      <c r="EI701" s="197" t="s">
        <v>31</v>
      </c>
      <c r="EJ701" s="197" t="s">
        <v>31</v>
      </c>
      <c r="EK701" s="197" t="s">
        <v>31</v>
      </c>
      <c r="EL701" s="197" t="s">
        <v>31</v>
      </c>
      <c r="EM701" s="10"/>
      <c r="EN701" s="197" t="s">
        <v>31</v>
      </c>
      <c r="EP701" s="22" t="s">
        <v>11</v>
      </c>
      <c r="EQ701" s="155" t="s">
        <v>134</v>
      </c>
      <c r="ER701" s="155" t="s">
        <v>134</v>
      </c>
      <c r="ES701" s="155" t="s">
        <v>134</v>
      </c>
      <c r="ET701" s="155" t="s">
        <v>134</v>
      </c>
      <c r="EU701" s="155" t="s">
        <v>134</v>
      </c>
      <c r="EV701" s="155" t="s">
        <v>134</v>
      </c>
      <c r="EW701" s="155" t="s">
        <v>134</v>
      </c>
      <c r="EX701" s="10"/>
      <c r="EY701" s="155" t="s">
        <v>134</v>
      </c>
      <c r="FA701" s="22" t="s">
        <v>11</v>
      </c>
      <c r="FB701" s="150" t="s">
        <v>4</v>
      </c>
      <c r="FC701" s="150" t="s">
        <v>4</v>
      </c>
      <c r="FD701" s="150" t="s">
        <v>4</v>
      </c>
      <c r="FE701" s="150" t="s">
        <v>4</v>
      </c>
      <c r="FF701" s="150" t="s">
        <v>4</v>
      </c>
      <c r="FG701" s="150" t="s">
        <v>4</v>
      </c>
      <c r="FH701" s="150" t="s">
        <v>4</v>
      </c>
      <c r="FI701" s="10"/>
      <c r="FJ701" s="150" t="s">
        <v>4</v>
      </c>
      <c r="FL701" s="22" t="s">
        <v>11</v>
      </c>
      <c r="FM701" s="177" t="s">
        <v>3</v>
      </c>
      <c r="FN701" s="177" t="s">
        <v>3</v>
      </c>
      <c r="FO701" s="177" t="s">
        <v>3</v>
      </c>
      <c r="FP701" s="177" t="s">
        <v>3</v>
      </c>
      <c r="FQ701" s="177" t="s">
        <v>3</v>
      </c>
      <c r="FR701" s="177" t="s">
        <v>3</v>
      </c>
      <c r="FS701" s="177" t="s">
        <v>3</v>
      </c>
      <c r="FT701" s="10"/>
      <c r="FU701" s="177" t="s">
        <v>3</v>
      </c>
    </row>
    <row r="702" spans="91:177" ht="15.75" thickBot="1" x14ac:dyDescent="0.3">
      <c r="CM702" s="11"/>
      <c r="CN702" s="229"/>
      <c r="CO702" s="229"/>
      <c r="CP702" s="229"/>
      <c r="CQ702" s="229"/>
      <c r="CR702" s="229"/>
      <c r="CS702" s="229"/>
      <c r="CT702" s="229"/>
      <c r="CU702" s="240"/>
      <c r="CV702" s="236"/>
      <c r="CX702" s="11"/>
      <c r="CY702" s="229"/>
      <c r="CZ702" s="229"/>
      <c r="DA702" s="229"/>
      <c r="DB702" s="229"/>
      <c r="DC702" s="229"/>
      <c r="DD702" s="229"/>
      <c r="DE702" s="229"/>
      <c r="DF702" s="240"/>
      <c r="DG702" s="229"/>
      <c r="DI702" s="11"/>
      <c r="DJ702" s="229"/>
      <c r="DK702" s="229"/>
      <c r="DL702" s="229"/>
      <c r="DM702" s="229"/>
      <c r="DN702" s="229"/>
      <c r="DO702" s="229"/>
      <c r="DP702" s="229"/>
      <c r="DQ702" s="240"/>
      <c r="DR702" s="229"/>
      <c r="DT702" s="11"/>
      <c r="DU702" s="229"/>
      <c r="DV702" s="229"/>
      <c r="DW702" s="229"/>
      <c r="DX702" s="229"/>
      <c r="DY702" s="229"/>
      <c r="DZ702" s="229"/>
      <c r="EA702" s="229"/>
      <c r="EB702" s="240"/>
      <c r="EC702" s="229"/>
      <c r="EE702" s="11" t="s">
        <v>0</v>
      </c>
      <c r="EF702" s="229"/>
      <c r="EG702" s="229"/>
      <c r="EH702" s="229"/>
      <c r="EI702" s="229"/>
      <c r="EJ702" s="229"/>
      <c r="EK702" s="229"/>
      <c r="EL702" s="229"/>
      <c r="EM702" s="240"/>
      <c r="EN702" s="229"/>
      <c r="EP702" s="11"/>
      <c r="EQ702" s="229"/>
      <c r="ER702" s="229"/>
      <c r="ES702" s="229"/>
      <c r="ET702" s="229"/>
      <c r="EU702" s="229"/>
      <c r="EV702" s="229"/>
      <c r="EW702" s="229"/>
      <c r="EX702" s="240"/>
      <c r="EY702" s="229"/>
      <c r="FA702" s="11"/>
      <c r="FB702" s="229"/>
      <c r="FC702" s="229"/>
      <c r="FD702" s="229"/>
      <c r="FE702" s="229"/>
      <c r="FF702" s="229"/>
      <c r="FG702" s="229"/>
      <c r="FH702" s="229"/>
      <c r="FI702" s="240"/>
      <c r="FJ702" s="229"/>
      <c r="FL702" s="11"/>
      <c r="FM702" s="229"/>
      <c r="FN702" s="229"/>
      <c r="FO702" s="229"/>
      <c r="FP702" s="229"/>
      <c r="FQ702" s="229"/>
      <c r="FR702" s="229"/>
      <c r="FS702" s="229"/>
      <c r="FT702" s="240"/>
      <c r="FU702" s="229"/>
    </row>
    <row r="703" spans="91:177" ht="15.75" thickBot="1" x14ac:dyDescent="0.3">
      <c r="CM703" s="11"/>
      <c r="CN703" s="10"/>
      <c r="CO703" s="10"/>
      <c r="CP703" s="10"/>
      <c r="CQ703" s="10"/>
      <c r="CR703" s="10"/>
      <c r="CS703" s="10"/>
      <c r="CT703" s="10"/>
      <c r="CU703" s="10"/>
      <c r="CV703" s="9"/>
      <c r="CX703" s="11"/>
      <c r="CY703" s="10"/>
      <c r="CZ703" s="10"/>
      <c r="DA703" s="10"/>
      <c r="DB703" s="10"/>
      <c r="DC703" s="10"/>
      <c r="DD703" s="10"/>
      <c r="DE703" s="10"/>
      <c r="DF703" s="10"/>
      <c r="DG703" s="9"/>
      <c r="DI703" s="11"/>
      <c r="DJ703" s="10"/>
      <c r="DK703" s="10"/>
      <c r="DL703" s="10"/>
      <c r="DM703" s="10"/>
      <c r="DN703" s="10"/>
      <c r="DO703" s="10"/>
      <c r="DP703" s="10"/>
      <c r="DQ703" s="10"/>
      <c r="DR703" s="9"/>
      <c r="DT703" s="11"/>
      <c r="DU703" s="10"/>
      <c r="DV703" s="10"/>
      <c r="DW703" s="10"/>
      <c r="DX703" s="10"/>
      <c r="DY703" s="10"/>
      <c r="DZ703" s="10"/>
      <c r="EA703" s="10"/>
      <c r="EB703" s="10"/>
      <c r="EC703" s="9"/>
      <c r="EE703" s="11"/>
      <c r="EF703" s="10"/>
      <c r="EG703" s="10"/>
      <c r="EH703" s="10"/>
      <c r="EI703" s="10"/>
      <c r="EJ703" s="10"/>
      <c r="EK703" s="10"/>
      <c r="EL703" s="10"/>
      <c r="EM703" s="10"/>
      <c r="EN703" s="9"/>
      <c r="EP703" s="11"/>
      <c r="EQ703" s="10"/>
      <c r="ER703" s="10"/>
      <c r="ES703" s="10"/>
      <c r="ET703" s="10"/>
      <c r="EU703" s="10"/>
      <c r="EV703" s="10"/>
      <c r="EW703" s="10"/>
      <c r="EX703" s="10"/>
      <c r="EY703" s="9"/>
      <c r="FA703" s="11"/>
      <c r="FB703" s="10"/>
      <c r="FC703" s="10"/>
      <c r="FD703" s="10"/>
      <c r="FE703" s="10"/>
      <c r="FF703" s="10"/>
      <c r="FG703" s="10"/>
      <c r="FH703" s="10"/>
      <c r="FI703" s="10"/>
      <c r="FJ703" s="9"/>
      <c r="FL703" s="11"/>
      <c r="FM703" s="10"/>
      <c r="FN703" s="10"/>
      <c r="FO703" s="10"/>
      <c r="FP703" s="10"/>
      <c r="FQ703" s="10"/>
      <c r="FR703" s="10"/>
      <c r="FS703" s="10"/>
      <c r="FT703" s="10"/>
      <c r="FU703" s="9"/>
    </row>
    <row r="704" spans="91:177" ht="15.75" thickBot="1" x14ac:dyDescent="0.3">
      <c r="CM704" s="11"/>
      <c r="CN704" s="27" t="s">
        <v>8</v>
      </c>
      <c r="CO704" s="19" t="s">
        <v>7</v>
      </c>
      <c r="CP704" s="18" t="s">
        <v>6</v>
      </c>
      <c r="CQ704" s="199" t="s">
        <v>31</v>
      </c>
      <c r="CR704" s="17" t="s">
        <v>5</v>
      </c>
      <c r="CS704" s="16" t="s">
        <v>4</v>
      </c>
      <c r="CT704" s="14" t="s">
        <v>3</v>
      </c>
      <c r="CU704" s="10"/>
      <c r="CV704" s="249"/>
      <c r="CX704" s="11"/>
      <c r="CY704" s="21" t="s">
        <v>9</v>
      </c>
      <c r="CZ704" s="19" t="s">
        <v>7</v>
      </c>
      <c r="DA704" s="18" t="s">
        <v>6</v>
      </c>
      <c r="DB704" s="199" t="s">
        <v>31</v>
      </c>
      <c r="DC704" s="17" t="s">
        <v>5</v>
      </c>
      <c r="DD704" s="16" t="s">
        <v>4</v>
      </c>
      <c r="DE704" s="14" t="s">
        <v>3</v>
      </c>
      <c r="DF704" s="10"/>
      <c r="DG704" s="249"/>
      <c r="DI704" s="11"/>
      <c r="DJ704" s="21" t="s">
        <v>9</v>
      </c>
      <c r="DK704" s="27" t="s">
        <v>8</v>
      </c>
      <c r="DL704" s="18" t="s">
        <v>6</v>
      </c>
      <c r="DM704" s="199" t="s">
        <v>31</v>
      </c>
      <c r="DN704" s="17" t="s">
        <v>5</v>
      </c>
      <c r="DO704" s="16" t="s">
        <v>4</v>
      </c>
      <c r="DP704" s="14" t="s">
        <v>3</v>
      </c>
      <c r="DQ704" s="10"/>
      <c r="DR704" s="249"/>
      <c r="DT704" s="11"/>
      <c r="DU704" s="21" t="s">
        <v>9</v>
      </c>
      <c r="DV704" s="27" t="s">
        <v>8</v>
      </c>
      <c r="DW704" s="19" t="s">
        <v>7</v>
      </c>
      <c r="DX704" s="199" t="s">
        <v>31</v>
      </c>
      <c r="DY704" s="17" t="s">
        <v>5</v>
      </c>
      <c r="DZ704" s="16" t="s">
        <v>4</v>
      </c>
      <c r="EA704" s="14" t="s">
        <v>3</v>
      </c>
      <c r="EB704" s="10"/>
      <c r="EC704" s="249"/>
      <c r="EE704" s="11"/>
      <c r="EF704" s="21" t="s">
        <v>9</v>
      </c>
      <c r="EG704" s="27" t="s">
        <v>8</v>
      </c>
      <c r="EH704" s="19" t="s">
        <v>7</v>
      </c>
      <c r="EI704" s="18" t="s">
        <v>6</v>
      </c>
      <c r="EJ704" s="17" t="s">
        <v>5</v>
      </c>
      <c r="EK704" s="16" t="s">
        <v>4</v>
      </c>
      <c r="EL704" s="14" t="s">
        <v>3</v>
      </c>
      <c r="EM704" s="10"/>
      <c r="EN704" s="249"/>
      <c r="EP704" s="11"/>
      <c r="EQ704" s="21" t="s">
        <v>9</v>
      </c>
      <c r="ER704" s="27" t="s">
        <v>8</v>
      </c>
      <c r="ES704" s="19" t="s">
        <v>7</v>
      </c>
      <c r="ET704" s="18" t="s">
        <v>6</v>
      </c>
      <c r="EU704" s="199" t="s">
        <v>31</v>
      </c>
      <c r="EV704" s="16" t="s">
        <v>4</v>
      </c>
      <c r="EW704" s="14" t="s">
        <v>3</v>
      </c>
      <c r="EX704" s="10"/>
      <c r="EY704" s="249"/>
      <c r="FA704" s="11"/>
      <c r="FB704" s="21" t="s">
        <v>9</v>
      </c>
      <c r="FC704" s="27" t="s">
        <v>8</v>
      </c>
      <c r="FD704" s="19" t="s">
        <v>7</v>
      </c>
      <c r="FE704" s="18" t="s">
        <v>6</v>
      </c>
      <c r="FF704" s="199" t="s">
        <v>31</v>
      </c>
      <c r="FG704" s="17" t="s">
        <v>5</v>
      </c>
      <c r="FH704" s="14" t="s">
        <v>3</v>
      </c>
      <c r="FI704" s="10"/>
      <c r="FJ704" s="249"/>
      <c r="FL704" s="11"/>
      <c r="FM704" s="21" t="s">
        <v>9</v>
      </c>
      <c r="FN704" s="27" t="s">
        <v>8</v>
      </c>
      <c r="FO704" s="19" t="s">
        <v>7</v>
      </c>
      <c r="FP704" s="18" t="s">
        <v>6</v>
      </c>
      <c r="FQ704" s="17" t="s">
        <v>5</v>
      </c>
      <c r="FR704" s="16" t="s">
        <v>4</v>
      </c>
      <c r="FS704" s="199" t="s">
        <v>31</v>
      </c>
      <c r="FT704" s="10"/>
      <c r="FU704" s="249"/>
    </row>
    <row r="705" spans="91:177" ht="15.75" thickBot="1" x14ac:dyDescent="0.3">
      <c r="CM705" s="22" t="s">
        <v>10</v>
      </c>
      <c r="CN705" s="146" t="s">
        <v>9</v>
      </c>
      <c r="CO705" s="146" t="s">
        <v>9</v>
      </c>
      <c r="CP705" s="146" t="s">
        <v>9</v>
      </c>
      <c r="CQ705" s="146" t="s">
        <v>9</v>
      </c>
      <c r="CR705" s="146" t="s">
        <v>9</v>
      </c>
      <c r="CS705" s="146" t="s">
        <v>9</v>
      </c>
      <c r="CT705" s="146" t="s">
        <v>9</v>
      </c>
      <c r="CU705" s="10"/>
      <c r="CV705" s="234" t="s">
        <v>9</v>
      </c>
      <c r="CX705" s="22" t="s">
        <v>10</v>
      </c>
      <c r="CY705" s="145" t="s">
        <v>8</v>
      </c>
      <c r="CZ705" s="145" t="s">
        <v>8</v>
      </c>
      <c r="DA705" s="145" t="s">
        <v>8</v>
      </c>
      <c r="DB705" s="145" t="s">
        <v>8</v>
      </c>
      <c r="DC705" s="145" t="s">
        <v>8</v>
      </c>
      <c r="DD705" s="145" t="s">
        <v>8</v>
      </c>
      <c r="DE705" s="145" t="s">
        <v>8</v>
      </c>
      <c r="DF705" s="10"/>
      <c r="DG705" s="145" t="s">
        <v>8</v>
      </c>
      <c r="DI705" s="22" t="s">
        <v>10</v>
      </c>
      <c r="DJ705" s="149" t="s">
        <v>7</v>
      </c>
      <c r="DK705" s="149" t="s">
        <v>7</v>
      </c>
      <c r="DL705" s="149" t="s">
        <v>7</v>
      </c>
      <c r="DM705" s="149" t="s">
        <v>7</v>
      </c>
      <c r="DN705" s="149" t="s">
        <v>7</v>
      </c>
      <c r="DO705" s="149" t="s">
        <v>7</v>
      </c>
      <c r="DP705" s="144" t="s">
        <v>7</v>
      </c>
      <c r="DQ705" s="10"/>
      <c r="DR705" s="144" t="s">
        <v>7</v>
      </c>
      <c r="DT705" s="22" t="s">
        <v>10</v>
      </c>
      <c r="DU705" s="195" t="s">
        <v>6</v>
      </c>
      <c r="DV705" s="195" t="s">
        <v>6</v>
      </c>
      <c r="DW705" s="195" t="s">
        <v>6</v>
      </c>
      <c r="DX705" s="195" t="s">
        <v>6</v>
      </c>
      <c r="DY705" s="195" t="s">
        <v>6</v>
      </c>
      <c r="DZ705" s="195" t="s">
        <v>6</v>
      </c>
      <c r="EA705" s="195" t="s">
        <v>6</v>
      </c>
      <c r="EB705" s="10"/>
      <c r="EC705" s="195" t="s">
        <v>6</v>
      </c>
      <c r="EE705" s="22" t="s">
        <v>10</v>
      </c>
      <c r="EF705" s="197" t="s">
        <v>31</v>
      </c>
      <c r="EG705" s="197" t="s">
        <v>31</v>
      </c>
      <c r="EH705" s="197" t="s">
        <v>31</v>
      </c>
      <c r="EI705" s="197" t="s">
        <v>31</v>
      </c>
      <c r="EJ705" s="197" t="s">
        <v>31</v>
      </c>
      <c r="EK705" s="197" t="s">
        <v>31</v>
      </c>
      <c r="EL705" s="197" t="s">
        <v>31</v>
      </c>
      <c r="EM705" s="10"/>
      <c r="EN705" s="197" t="s">
        <v>31</v>
      </c>
      <c r="EP705" s="22" t="s">
        <v>10</v>
      </c>
      <c r="EQ705" s="155" t="s">
        <v>134</v>
      </c>
      <c r="ER705" s="155" t="s">
        <v>134</v>
      </c>
      <c r="ES705" s="155" t="s">
        <v>134</v>
      </c>
      <c r="ET705" s="155" t="s">
        <v>134</v>
      </c>
      <c r="EU705" s="155" t="s">
        <v>134</v>
      </c>
      <c r="EV705" s="155" t="s">
        <v>134</v>
      </c>
      <c r="EW705" s="155" t="s">
        <v>134</v>
      </c>
      <c r="EX705" s="10"/>
      <c r="EY705" s="155" t="s">
        <v>134</v>
      </c>
      <c r="FA705" s="22" t="s">
        <v>10</v>
      </c>
      <c r="FB705" s="150" t="s">
        <v>4</v>
      </c>
      <c r="FC705" s="150" t="s">
        <v>4</v>
      </c>
      <c r="FD705" s="150" t="s">
        <v>4</v>
      </c>
      <c r="FE705" s="150" t="s">
        <v>4</v>
      </c>
      <c r="FF705" s="150" t="s">
        <v>4</v>
      </c>
      <c r="FG705" s="150" t="s">
        <v>4</v>
      </c>
      <c r="FH705" s="150" t="s">
        <v>4</v>
      </c>
      <c r="FI705" s="10"/>
      <c r="FJ705" s="150" t="s">
        <v>4</v>
      </c>
      <c r="FL705" s="22" t="s">
        <v>10</v>
      </c>
      <c r="FM705" s="177" t="s">
        <v>3</v>
      </c>
      <c r="FN705" s="177" t="s">
        <v>3</v>
      </c>
      <c r="FO705" s="177" t="s">
        <v>3</v>
      </c>
      <c r="FP705" s="177" t="s">
        <v>3</v>
      </c>
      <c r="FQ705" s="177" t="s">
        <v>3</v>
      </c>
      <c r="FR705" s="177" t="s">
        <v>3</v>
      </c>
      <c r="FS705" s="177" t="s">
        <v>3</v>
      </c>
      <c r="FT705" s="10"/>
      <c r="FU705" s="177" t="s">
        <v>3</v>
      </c>
    </row>
    <row r="706" spans="91:177" ht="15.75" thickBot="1" x14ac:dyDescent="0.3">
      <c r="CM706" s="8"/>
      <c r="CN706" s="229"/>
      <c r="CO706" s="229"/>
      <c r="CP706" s="229"/>
      <c r="CQ706" s="229"/>
      <c r="CR706" s="229"/>
      <c r="CS706" s="229"/>
      <c r="CT706" s="229"/>
      <c r="CU706" s="241"/>
      <c r="CV706" s="236"/>
      <c r="CX706" s="8"/>
      <c r="CY706" s="229"/>
      <c r="CZ706" s="229"/>
      <c r="DA706" s="229"/>
      <c r="DB706" s="229"/>
      <c r="DC706" s="229"/>
      <c r="DD706" s="229"/>
      <c r="DE706" s="229"/>
      <c r="DF706" s="241"/>
      <c r="DG706" s="229"/>
      <c r="DI706" s="8"/>
      <c r="DJ706" s="229"/>
      <c r="DK706" s="229"/>
      <c r="DL706" s="229"/>
      <c r="DM706" s="229"/>
      <c r="DN706" s="229"/>
      <c r="DO706" s="229"/>
      <c r="DP706" s="229"/>
      <c r="DQ706" s="241"/>
      <c r="DR706" s="229"/>
      <c r="DT706" s="8"/>
      <c r="DU706" s="229"/>
      <c r="DV706" s="229"/>
      <c r="DW706" s="229"/>
      <c r="DX706" s="229"/>
      <c r="DY706" s="229"/>
      <c r="DZ706" s="229"/>
      <c r="EA706" s="229"/>
      <c r="EB706" s="241"/>
      <c r="EC706" s="229"/>
      <c r="EE706" s="8" t="s">
        <v>0</v>
      </c>
      <c r="EF706" s="229"/>
      <c r="EG706" s="229"/>
      <c r="EH706" s="229"/>
      <c r="EI706" s="229"/>
      <c r="EJ706" s="229"/>
      <c r="EK706" s="229"/>
      <c r="EL706" s="229"/>
      <c r="EM706" s="241"/>
      <c r="EN706" s="229"/>
      <c r="EP706" s="8"/>
      <c r="EQ706" s="229"/>
      <c r="ER706" s="229"/>
      <c r="ES706" s="229"/>
      <c r="ET706" s="229"/>
      <c r="EU706" s="229"/>
      <c r="EV706" s="229"/>
      <c r="EW706" s="229"/>
      <c r="EX706" s="241"/>
      <c r="EY706" s="229"/>
      <c r="FA706" s="8"/>
      <c r="FB706" s="229"/>
      <c r="FC706" s="229"/>
      <c r="FD706" s="229"/>
      <c r="FE706" s="229"/>
      <c r="FF706" s="229"/>
      <c r="FG706" s="229"/>
      <c r="FH706" s="229"/>
      <c r="FI706" s="241"/>
      <c r="FJ706" s="229"/>
      <c r="FL706" s="8"/>
      <c r="FM706" s="229"/>
      <c r="FN706" s="229"/>
      <c r="FO706" s="229"/>
      <c r="FP706" s="229"/>
      <c r="FQ706" s="229"/>
      <c r="FR706" s="229"/>
      <c r="FS706" s="229"/>
      <c r="FT706" s="241"/>
      <c r="FU706" s="229"/>
    </row>
  </sheetData>
  <customSheetViews>
    <customSheetView guid="{64211C1B-3266-47FD-9B37-AAE4FDE3EA63}" scale="77" topLeftCell="W631">
      <selection activeCell="AT640" sqref="AT640:BC6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SYSTEM &amp; MY TRADING</vt:lpstr>
      <vt:lpstr>2020 NUMBERS</vt:lpstr>
      <vt:lpstr>RELATIONAL DIAGNOSIS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2019-12-23T17:11:49Z</dcterms:created>
  <dcterms:modified xsi:type="dcterms:W3CDTF">2020-09-27T18:55:55Z</dcterms:modified>
</cp:coreProperties>
</file>