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80"/>
  </bookViews>
  <sheets>
    <sheet name="Observations" sheetId="1" r:id="rId1"/>
    <sheet name="Metadata" sheetId="3" r:id="rId2"/>
    <sheet name="Misc" sheetId="2" r:id="rId3"/>
  </sheets>
  <calcPr calcId="144525"/>
</workbook>
</file>

<file path=xl/sharedStrings.xml><?xml version="1.0" encoding="utf-8"?>
<sst xmlns="http://schemas.openxmlformats.org/spreadsheetml/2006/main" count="658" uniqueCount="293">
  <si>
    <t>Start_Date</t>
  </si>
  <si>
    <t>Start_Open</t>
  </si>
  <si>
    <t>Pen_Date</t>
  </si>
  <si>
    <t>Pen_Open</t>
  </si>
  <si>
    <t>Pen_indicator</t>
  </si>
  <si>
    <t>Pen_ATR (D1)</t>
  </si>
  <si>
    <t>Pen_ATR (H4)</t>
  </si>
  <si>
    <t>Pen_ATR (H1)</t>
  </si>
  <si>
    <t>End_Date</t>
  </si>
  <si>
    <t>End_Close</t>
  </si>
  <si>
    <t>Pex_Date</t>
  </si>
  <si>
    <t>Pex_Close</t>
  </si>
  <si>
    <t>Pex_indicator</t>
  </si>
  <si>
    <t>Currency  Pair</t>
  </si>
  <si>
    <t>M_RET</t>
  </si>
  <si>
    <t>TRND_Pips</t>
  </si>
  <si>
    <t>TRND_chng</t>
  </si>
  <si>
    <t>TRD_Pips</t>
  </si>
  <si>
    <t>% of TRND</t>
  </si>
  <si>
    <t>Wave #</t>
  </si>
  <si>
    <t>Boll10_observations</t>
  </si>
  <si>
    <t>SMA10</t>
  </si>
  <si>
    <t>SMA20</t>
  </si>
  <si>
    <t>SMA50</t>
  </si>
  <si>
    <t>SMA_observations</t>
  </si>
  <si>
    <t>ADXw (W1)</t>
  </si>
  <si>
    <t>ADXw (D1)</t>
  </si>
  <si>
    <t>ADXw_observations</t>
  </si>
  <si>
    <t>Stoch_Observations</t>
  </si>
  <si>
    <t>Pot_TRD</t>
  </si>
  <si>
    <t>Add_notes</t>
  </si>
  <si>
    <t>Boll 1+</t>
  </si>
  <si>
    <t>EURUSD</t>
  </si>
  <si>
    <t>* Price crests Boll 2+ at peak</t>
  </si>
  <si>
    <t>* SMA10 forms dynamic S
* PA for H4 was below SMA10 at start of trend. PEN signal?</t>
  </si>
  <si>
    <t>Rising &amp; 25 &lt;= x &lt; 45</t>
  </si>
  <si>
    <t>Rising &amp; 15 &lt;= x &lt; 25</t>
  </si>
  <si>
    <t>* +DI above ADX since mid OCT20
* ADX rising and &gt;15</t>
  </si>
  <si>
    <t>* 3x HH @ 03DEC20.
* Potential exit on stoch decline?</t>
  </si>
  <si>
    <t>Y</t>
  </si>
  <si>
    <t>*Entry at start of Trend given continuation of Long term trend from early NOV20</t>
  </si>
  <si>
    <t>* Price crests Boll 2+ at peak
* Price dips sharply below Boll 1+ at Pex but closes above</t>
  </si>
  <si>
    <t>* SMA10 forms dynamic S
* PA for H4 was breached SMA50 momentarily before trend start. PEN?</t>
  </si>
  <si>
    <t>* +DI intersects with ADX to head below on 07DEC20
* ADX rising and above 25</t>
  </si>
  <si>
    <t>* Stoch forms a new peak on 18DEC20
* Potential exit on Stoch decline?</t>
  </si>
  <si>
    <t>* Price crests Boll 2+ at peak
* Sharp volatility on 31DEC pushes close below SMA10</t>
  </si>
  <si>
    <t>* SMA10 forms dynamic S</t>
  </si>
  <si>
    <t>Declining &amp; 20 &lt;= x &lt; 30</t>
  </si>
  <si>
    <t>* DI+ below ADX
* ADX &gt; 25 through trend
* ADX on decline since peak (33.28) @ 18DEC
* ADX still high with lowest register (28DEC) being 29.40</t>
  </si>
  <si>
    <t>* Stoch divergence. LH formed on 30DEC
* Potential exit on Stoch decline?</t>
  </si>
  <si>
    <t>Stoch</t>
  </si>
  <si>
    <t>* Price crests Boll 2- at peak</t>
  </si>
  <si>
    <t>* Price crosses SMA10 on 08JAN though</t>
  </si>
  <si>
    <t>Rising &amp; x &gt;= 45</t>
  </si>
  <si>
    <t>* ADX declining
* DI- below DI+ and crosses over on 14JAN
* ADX range = 25 &amp; 30</t>
  </si>
  <si>
    <t>* Developed a negative failure swing on 06JAN
* Double negative divergence giving hint of strong reversal</t>
  </si>
  <si>
    <t>N</t>
  </si>
  <si>
    <t>*Not a prime entry to buy into. Only the Stoch gives any indication of impending sell-off. Not enough to buy into trade
* The M_RET actually splits it into 2 possible 100+ pip moves on the H4 charts. The first wave extends ~100 pips to retrace ~70 pips to continue heading down for ~150 pips, giving ample notice and prep time for the 2nd move downward</t>
  </si>
  <si>
    <t>* SMA20 forms a dynamic S during retracement from initial swing low</t>
  </si>
  <si>
    <t>Declining &amp; x &gt;= 45</t>
  </si>
  <si>
    <t>* DI- crosses below DI+ on 14JAN
* ADX declining but &gt;20</t>
  </si>
  <si>
    <t>* Stoch approached 20 on 11JAN, giving further hint of strengthening downtrend
*Stoch went below 20 on 15JAN
* Potential exit on Stoch incline?</t>
  </si>
  <si>
    <t>* The steep M_RET breaks it into 2 further subwaves</t>
  </si>
  <si>
    <t>Boll 1-</t>
  </si>
  <si>
    <t>*SMA20 supported PA from 22JAN - 29JAN
* Trend bounced off SMA10</t>
  </si>
  <si>
    <t>Declining &amp; 30 &lt;= x &lt; 45</t>
  </si>
  <si>
    <t>*DI- broke above DI+ while PA was being supported by SMA20
* ADX started rising and stayed &gt;20 for trend</t>
  </si>
  <si>
    <t>* Stoch started declining rapidly at start of trend
* Stoch broke below 20 and broke above at end of trend.
* Stoch divergence on 25JAN was a leading indicator of upcoming downtrend</t>
  </si>
  <si>
    <t>* Can a trailing stop get more of the trend?
* Will the same trailing stop get a stopout?</t>
  </si>
  <si>
    <t>SMA100</t>
  </si>
  <si>
    <t>* Price skirts around Boll 1+ at peak
* Price starts trending after rebounding off Boll 2-</t>
  </si>
  <si>
    <t>* Price starts trending after rebounding off SMA100
* Price resists off SMA50 at peak</t>
  </si>
  <si>
    <t>* Large divergence b/w DI- (above) and DI+ (below)
* ADX on incline from PA earlier and just hits &gt;20 at start of trend</t>
  </si>
  <si>
    <t>*Trends starts from Stoch &lt;20
* Trend ends at Stoch &gt;80</t>
  </si>
  <si>
    <t>* Price retraces to nearly ~130 pips from the crest on the swing low post trend</t>
  </si>
  <si>
    <t>Boll 2-</t>
  </si>
  <si>
    <t>* Price skirts around Boll 1+ at peak
* High on 26FEB pushes PA well above Boll 2+ to form an inverted hammer</t>
  </si>
  <si>
    <t>* Price peaks just above SMA50 then reverses</t>
  </si>
  <si>
    <t>*ADX declines from 18.51 to 14.24
* DI- converges with DI+ and crosses under it briefly</t>
  </si>
  <si>
    <t>* Positive failure swing at start of trend
* Price breaks &gt;80 at trend end
* Potential exit on Stoch decline?
* Stoch divergence from previous peak in previous uptrend move signified the potential downward reversal</t>
  </si>
  <si>
    <t>* The start of the trend is a 61.8 retracement from the previous reversal
* Fib retracement seems like the only logical entry point to trend. No S/R zones or dynamic SR on SMAs</t>
  </si>
  <si>
    <t>* Price crests Boll 2- at peak
* PA starts from Boll 1+</t>
  </si>
  <si>
    <t>* PA starts after crossing SMA50 from previous upward move and starts downtrend</t>
  </si>
  <si>
    <t>Declining &amp; x &lt; 20</t>
  </si>
  <si>
    <t>* DI- diverges upward from DI+ sharply at start of trend
* ADX was declining and &lt;15 at start of trend</t>
  </si>
  <si>
    <t>*Stoch divergence from two previous legs up concluded on 24FEB, signifying start of reversal</t>
  </si>
  <si>
    <t>* Mixed feelings about this. There are no clear lines of support or entry till the following day despite a stoch divergence &amp; inverted hammer.
* H4 TF actually shows PA extending to ~210 pips till 02MAR. The D1 shows a bullish candle with a long tail. Trend end counted only toward previous bearish candle, hence the cutoff</t>
  </si>
  <si>
    <t>* SMA10 forms dynamic S for entry</t>
  </si>
  <si>
    <t>Rising &amp; x &lt; 15</t>
  </si>
  <si>
    <t>* DI- converges slightly with DI+ to diverge again after trend start
* ADX &lt;15 at start though on incline
* ADX &gt;20 reached on 09MAR</t>
  </si>
  <si>
    <t>* Price breaks &lt;20 on 02MAR
* 26.43 at start of trend on 03MAR
* Dips &lt;20 again to reach 4.05 low on 08MAR</t>
  </si>
  <si>
    <t>* Price rebounds from Boll 2-</t>
  </si>
  <si>
    <t>* SMA10 acts as R for exit</t>
  </si>
  <si>
    <t>*DI- has a high divergence above DI+ at start of PA.
*ADX &gt;20 and in incline through PA</t>
  </si>
  <si>
    <t>* Stoch ranged from 20.47 to 77.14 for duration of PA</t>
  </si>
  <si>
    <t>* PA is a retracement for a further push downward and shouldn't be considered for trade</t>
  </si>
  <si>
    <t>* ADX &gt;20 at start but flat for previous few days
* ADX proceeds on incline till end</t>
  </si>
  <si>
    <t>* Stoch starts at 25.38 and is in decline at start
* Stoch forms a negative divergence on 31MAR</t>
  </si>
  <si>
    <t>* Price heading to significant S and round number 1.70 and peaks downwards ~4 pips away. Potentially a good spot to TP at T-10 pips or so.</t>
  </si>
  <si>
    <t>SR</t>
  </si>
  <si>
    <t>* Price crests Boll 2+ at peak
* Price dips consistently below Boll 1+ midway</t>
  </si>
  <si>
    <t>* Price pushed beyond SMA10 &amp; SMA20
* End of wave signifies near contact with SMA10</t>
  </si>
  <si>
    <t>* DI+/- converge &amp; crossover 07APR
* ADX &gt;20 and on incline and peaks at 31.95 on 05APR
* ADX still remains &gt;20 but declines till 16APR to rise again</t>
  </si>
  <si>
    <t>* Sharp incline from &lt;20 at start
* %K &gt;85 sustained from 06APR to 19APR</t>
  </si>
  <si>
    <t>* W1 charts shows a significant support at 1.17 and very likely reversal indicator upward
* PA till 04APR was sluggish and retraced ~45 pips. 05APR was another great buying opportunity on the HL
* Boll 1-not the best exit indicator to apply to previous candles in trend because of how many candles cross that threshold on the way</t>
  </si>
  <si>
    <t>*DI+ diverged away significantly from DI- after crossing over
* ADX rising and &gt;25</t>
  </si>
  <si>
    <t>* On incline from previous dip below 80
* &gt;80 on 27APR and dipped below on 30APR</t>
  </si>
  <si>
    <t>* Not entirely convinced this is a workable trade or 92% achievable. Price crosses over Boll 1+ too often for it to be a proper exit signal.
* Would a 60.7 trailing pip stop work? Need to apply the math and see how it works out. True % of TRND might need re-calculation</t>
  </si>
  <si>
    <t>* Price crosses SMA20 at peak and rebounds</t>
  </si>
  <si>
    <t>*DI lines converge but don't cross
* ADX declines but remains &gt;25</t>
  </si>
  <si>
    <t>* Stoch declining from 58.71
* %K declines &lt;20 on 04APR</t>
  </si>
  <si>
    <t>* The dip's too sudden and rebounds just as quickly. NFP?
* Not a trade that has any leading indicators to enter into tbh</t>
  </si>
  <si>
    <t>* Price rebounded off SMA20</t>
  </si>
  <si>
    <t>* ADX declining and &gt;25</t>
  </si>
  <si>
    <t>* Stoch on incline from &lt;20 dip on 04MAY</t>
  </si>
  <si>
    <t>* Suspect this is a correction from an overreaction to the NFP. IF so great buy opportunity</t>
  </si>
  <si>
    <t>* Price rebounded off both SMA10 &amp; SMA20
* Previous dip caused SMA10 to SMA20 to converge close together</t>
  </si>
  <si>
    <t>* ADX &gt;25 but somewhat flat</t>
  </si>
  <si>
    <t>* %K &gt;80 on 18MAY
* 25MAY another possible exit after a range when a new HH also has a stoch divergence</t>
  </si>
  <si>
    <t>* Price rebounded off SMA10 after an initial downside spike and retracement</t>
  </si>
  <si>
    <t>* ADX &gt;15 and on incline earlier</t>
  </si>
  <si>
    <t>* Stoch &lt;20 at start of trend</t>
  </si>
  <si>
    <t>* Good setup with an earlier downside breakout that caused this easy retracement</t>
  </si>
  <si>
    <t>* DI- was diverging away from DI+
* ADX &gt; 35 and was rising</t>
  </si>
  <si>
    <t>*Stoch divergence from peak on 28JUN</t>
  </si>
  <si>
    <t>* There's a strong trending bias on the ADX and a consistent dynamic R on a declining SMA10 that make this a probable trade.</t>
  </si>
  <si>
    <t>* Price crests Boll 2+ at peak
* Price rebounds off Boll 2-
* Bollinger bands are constricted and in tight range</t>
  </si>
  <si>
    <t>* SMA10 and SMA20 on decline</t>
  </si>
  <si>
    <t>* ADX had reached &gt;40 and declined for the first time on 26JUL</t>
  </si>
  <si>
    <t>* With the SMAs heading downward, ADX decline and no significant observations on the Stoch I'm inclined to notch this as a countertrend not worth risking</t>
  </si>
  <si>
    <t>* SMA10 broke above SMA20 with previous move up</t>
  </si>
  <si>
    <t>* ADX declining at start but &gt;25
* DI+ had crossed over DI- from previous upward move</t>
  </si>
  <si>
    <t>* First time Stoch &gt;80 since MAY21
* %K broke below on 03JUL giving a leading entry signal</t>
  </si>
  <si>
    <t>* The consolidation at peak of previous upward move, the stoch and the declining ADX make this a good move to get into.</t>
  </si>
  <si>
    <t>* Price rebounded off SMA20
* SMA10, just below it, also a viable entry</t>
  </si>
  <si>
    <t>* ADX declining and &gt;20</t>
  </si>
  <si>
    <t>* %K starts declining on 17AUG from new monthly high of 55.89</t>
  </si>
  <si>
    <t>* Stoch &gt;80</t>
  </si>
  <si>
    <t>* Price crests Boll 2- at peak
* Price crosses Boll 1- frequently</t>
  </si>
  <si>
    <t>* SMA10 forms dynamic R</t>
  </si>
  <si>
    <t>* DI- crosses over on 15SEP
* ADX was declining and &gt;15</t>
  </si>
  <si>
    <t>* Stoch started declining from 43.23 on 15SEP</t>
  </si>
  <si>
    <t>* ADX doesn't appear to be a very apparent indicator
* Judging from PA this is an easy setup from the breakdown of the first wave (not evidently a 100 pip move in D1)
* For Boll 1- exit does it make sense to have a candle in the opposing trend print?</t>
  </si>
  <si>
    <t>* Stoch eased up from &lt;20 at start of price move to ~40 then moved back down .</t>
  </si>
  <si>
    <t>* 3rd wave down from larger downside wave</t>
  </si>
  <si>
    <t>* ADX &gt;35 and on incline at start. Decline starts mid trend
* DI- way above Di+ so the ADX was lagging on the previous downside push</t>
  </si>
  <si>
    <t>* Flat stoch level till 12 when it starts a sharp incline on 13OCT.
* K% &gt;80 on 15OCT</t>
  </si>
  <si>
    <t>* Potential trade with the indicators but hindsight shows this is a very likely retracement. In this event should I consider trading this move as an invalid entry?</t>
  </si>
  <si>
    <t>* Price crests at Boll 2- at peak</t>
  </si>
  <si>
    <t>* SMA10 &amp; SMA20 formed dynamic R at entry</t>
  </si>
  <si>
    <t>* Stoch on decline and both %K &amp; %D dip &lt;20 by close</t>
  </si>
  <si>
    <t>* Price skirts over Boll 1-
* Does not breach Boll 2-</t>
  </si>
  <si>
    <t>* PA well below SMA10</t>
  </si>
  <si>
    <t>* ADX &gt;25 and on incline</t>
  </si>
  <si>
    <t>* Stoch climbed to ~30 from dip &lt;20 at start of move</t>
  </si>
  <si>
    <t>* Short stop below first candle day a viable entry point but easy stop out the following day with the ~70 pip retracement
* Price continues to go below and retraces another ~50 pips or so later</t>
  </si>
  <si>
    <t>USDJPY</t>
  </si>
  <si>
    <t>* SMA20 forms dynamic R at start</t>
  </si>
  <si>
    <t>* DI- above  DI+</t>
  </si>
  <si>
    <t>* %K peaked at  72.86  on 28DEC
* %D peaked at 70.82 on 29DEC
* Peaks recorded were the highest levels for the month</t>
  </si>
  <si>
    <t>* There was a previous downside move that was just &lt;100 pips which culminated in a LH leading to the second downside move represented here</t>
  </si>
  <si>
    <t>* SMA10 &amp; SMA20 diverging and crossed over on 13JAN</t>
  </si>
  <si>
    <t>* DI- above DI+</t>
  </si>
  <si>
    <t>* %K reached a low of 24.36 on 05JAN
* %K crossed over %D on 06JAN
* %K crossed &gt;80 on 11JAN</t>
  </si>
  <si>
    <t>* Other than a near imperceptible divergence on the W1 charts no other indication of reversal.
* Not a good entry to go long being the first wave of a new trend.</t>
  </si>
  <si>
    <t>* SMA10 crosses over SMA50 on 28JAN
* SMA20 crosses over SMA50 on 01FEB
* SMA10 crosses over SMA100 on 04FEB</t>
  </si>
  <si>
    <t>* DI+ crosses over DI- on 26FEB</t>
  </si>
  <si>
    <t>* Stoch halfway and rising  from a sustained low b/w 18JAN &amp; 22JAN</t>
  </si>
  <si>
    <t>* SMA20 observed to be a support for the consolidation prior to breakout for this wave. 
* SMA10 &amp; SMA20 can interchangably used as an entry signal</t>
  </si>
  <si>
    <t>* SMA20 crosses over SMA100 on 12FEB</t>
  </si>
  <si>
    <t>* %K &lt;20 on 10FEB
* %K &gt;80 on 17FEB</t>
  </si>
  <si>
    <t>* PA formed a dynamic support against SMA100 in the H4 chart
* Atleast 3 subwaves where PA is supported by SMA10. Boll 1+ H4 TF a valid exit indicator in this instance.</t>
  </si>
  <si>
    <t>* SMA20 acts as support at start
* SMA50 crosses over SMA100 on 02MAR</t>
  </si>
  <si>
    <t>* DI- begins a gradual decline &lt;20 from 23FEB</t>
  </si>
  <si>
    <t>* %K starts from low of 24.19 on 23FEB
* %K crosses &gt;80 on 26FEB and remains there till it crossed below on 10MAR</t>
  </si>
  <si>
    <t>* With the exception of the Max retracement other observed retracements are in the ~30-35 range.
* SMA10 forms a dynamic support for a majority of the uptrend. Only the climax segment at the end isn't supported by it.</t>
  </si>
  <si>
    <t>* SMA10 acts as S for entry</t>
  </si>
  <si>
    <t>* Massive divergence in the DI+ and DI- lines
* DI- &lt;10 &amp; DI+ &gt;50</t>
  </si>
  <si>
    <t>* %K starts from low of 29.63 on 24MAR
* %K &gt;80 on 29MAR and dips on 05APR</t>
  </si>
  <si>
    <t>* Trend starts exactly at the point where PA comes into contact with SMA100 on the H4 chart
* Of the 3 noticeable retracements 45.3 is an anomaly when the others are &lt;30 pips
* SMA10 forms a dynamic support on the H4 chart</t>
  </si>
  <si>
    <t>* Price crests Boll 2- at peak
* Price frequently crosses beyond Boll 1-</t>
  </si>
  <si>
    <t>* SMA20 acts as resistance for duration of wave on H4</t>
  </si>
  <si>
    <t>* ADX starts declining from 05APR for the first time since MAR
* DI- &amp; DI+ also start converging shortly before ADX decline</t>
  </si>
  <si>
    <t>* %K starts &gt;80
* %K dips &lt;80 on 05APR
* %K breaks &lt;20 on 08APR
* %K breaks &gt;20 on 09APR and re-enters &lt;20 on 14APR
*%K breaks &gt;20 on 25APR</t>
  </si>
  <si>
    <t>* Despite the high Max retracement the 3 other retracements are in the range of 50-55 pips.
* Exit listed at open price for 27APR. 26APR registered first bullish candle to close beyond Boll 1-
* Although the first wave of a countertrend it's such a large wave that getting into it is highly probable</t>
  </si>
  <si>
    <t>* SMA50 crosses over SMA10</t>
  </si>
  <si>
    <t>* %K &gt;20 on 26APR
* %K &amp; %D both &gt;80 by 30APR
* %K dips &lt;80 on 04MAY</t>
  </si>
  <si>
    <t>* Possible chance to buy in on crossing SMA10
* PA is supported by multiple touches to SMA20, which propel price sharply upward upon contact</t>
  </si>
  <si>
    <t>* SMA10, SMA20 &amp; SMA50 have all converged together.
* SMAs reversing from previous downtrend completes shortly after this move giving clear indication of upside bias</t>
  </si>
  <si>
    <t>* DI+ crosses over DI- for the first time mid trend (27MAY)</t>
  </si>
  <si>
    <t>* Stoch matched a low of ~28 with the previous HL on 24MAY
* %K broke &gt;80 on 28MAY and broke &lt;80 on 31MAY</t>
  </si>
  <si>
    <t>* PA testing prior HL should be a good indicator to get into the trade</t>
  </si>
  <si>
    <t>* SMA20 acts as support at start
* SMA10 acts as support later in wave. SMA10 can also be used as entry.
* SMA20 acts as support for H4</t>
  </si>
  <si>
    <t>* ADX crosses over DI- on 11JUN</t>
  </si>
  <si>
    <t>* Stoch hit monthly low of ~21 on 10JUN
* %K crossed &gt;80 on 15JUN
* %K crossed &lt;80 on 18JUN</t>
  </si>
  <si>
    <t>* ADX crossed over DI+ on 28JUN</t>
  </si>
  <si>
    <t>* Stoch didn't 80
* Double divergence observed 02JUL</t>
  </si>
  <si>
    <t>* The moment PA tested SMA10 would've been a signal to go long</t>
  </si>
  <si>
    <t>* DI+ &amp; DI- start converging</t>
  </si>
  <si>
    <t>* Double divergence observed
* %K starts starts from &lt;80 and crosses &lt;20 on 08JUL</t>
  </si>
  <si>
    <t>* PA, engulfing bearish candles and double divergence hint at a strong reversal</t>
  </si>
  <si>
    <t>* Though best leading indicator is the SMA20 the price appears to follow the SMA10 more consistently.
* SMA10 already below SMA20
* SMA50 converging with SMA10 &amp; SMA20</t>
  </si>
  <si>
    <t>* The play off the SMA was a huge indicator of continuing downtrend.
* If missed a significant portion of the move could be picked up when price retraces to SMA10 on 16JUL</t>
  </si>
  <si>
    <t>* Price skirts around Boll 1+ at peak</t>
  </si>
  <si>
    <t>* SMA 50 and SMA100 are converging on the downtrending SMA10 &amp; SMA20</t>
  </si>
  <si>
    <t>* %K starts from low of 24.20 on 16AUG
* %K &gt;80 on 23JUL</t>
  </si>
  <si>
    <t>* Believe the fact that PA is going against the SMA10 &amp; SMA20 with no surefire indicator of reversal then best to stay out</t>
  </si>
  <si>
    <t>* SMA20 acts as support at start
* SMA50 crosses over SMA10 &amp; SMA20</t>
  </si>
  <si>
    <t>* %K dips &lt;80 on 27JUL
* %K dips &lt;20 on 29JUL &amp; &gt;20 on 04AUG</t>
  </si>
  <si>
    <t>* The 70.8 retracement happens early on when the price retraces to ~15 pips away from start of trend. Else ~50 pip retracement. Great re-entry point if first move missed.</t>
  </si>
  <si>
    <t>* %K breaks &gt;20 on 04AUG
* %K breaks &gt;80 on 06AUG
* %K breaks &lt;80 on 13AUG</t>
  </si>
  <si>
    <t>* Can be traded with the help of the 4H where price keeps pushing off SMA10 with a bearish tail breaking through it only once</t>
  </si>
  <si>
    <t>Open</t>
  </si>
  <si>
    <t>* Price barely breaks through Boll 1-</t>
  </si>
  <si>
    <t>* %K breaks &lt;80 on 13AUG
* %K breaks &lt;20 on 17AUG
* %K breaks &gt;80 on 18AUG</t>
  </si>
  <si>
    <t>* PA hits a significant horizontal R shared with 14JUL &amp; 23JUL, which makes the downside move easier to anticipate than the indicators</t>
  </si>
  <si>
    <t>* %K breaks &gt;80 on 24SEP
* %K breaks &lt;80 on 01OCT</t>
  </si>
  <si>
    <t>* Strong prior 2 candles, gap above SMA10/20 &amp; close above Boll 1+
* Strong and evident trend with SMA10 as support on H4.
* 48.7 pip retracement happens on 29SEP toward end as the trend is losing steam, else a halfway retracement is is ~30 pips.</t>
  </si>
  <si>
    <t>* Price crosses Boll 2+ mid way and coasts along Boll 1+ for rest of trend</t>
  </si>
  <si>
    <t>* %K registers low of 31.24 on 05OCT
* %K &gt;80 on 11OCT
* %K &lt;80 on 21OCT</t>
  </si>
  <si>
    <t>* Trend on H4 starts when PA crosses over SMA20 
* SMA10 acts as dynamic support for majority of trend but price always tests SMA20 to get the extra push upward</t>
  </si>
  <si>
    <t>* SMA10 crosses below SMA20</t>
  </si>
  <si>
    <t>* %K  &lt;80 on 08NOV</t>
  </si>
  <si>
    <t>* Appears to be a countertrend movement or a spike</t>
  </si>
  <si>
    <t>* SMA20 forms support at midway consolidation</t>
  </si>
  <si>
    <t>* DI+ above DI- despite the flat preceeding PA</t>
  </si>
  <si>
    <t>* %K &gt;80 on 12NOV
* %K &lt;80 on 17NOV</t>
  </si>
  <si>
    <t>* A gradual incline on the 4H from 09NOV and the strong bullish break above SMA20 could be a valid buy signal
* Price appears to respect SMA200 on the 4H before break</t>
  </si>
  <si>
    <t>* SMA20 forms support prior to trend breakout</t>
  </si>
  <si>
    <t>* %K &gt;80 on 24NOV
* Started decline from high on 25NOV
* %K &lt;80 on 26NOV</t>
  </si>
  <si>
    <t>* 67 pip retracement happened on 23NOV to test SMA10 and came within ~35 pips of trend start for another re-entry opportunity. Else the only other retracement was within ~25 pips.
* Price retests and respects the SMA10</t>
  </si>
  <si>
    <t>* %K showed a perceptible decline on 25NOV while still &gt;80
* %K &lt;80 on 26NOV</t>
  </si>
  <si>
    <t>* 77 pip on 26NOV retracement is the only significant retracement and happened halfway on 26NOV. Most of the movement had already happened by 26NOV. 
* Price oscillates a few times at bottom near ~90 pip moves for potentially more trades, especially off SMA10 plays</t>
  </si>
  <si>
    <t>Fields headers</t>
  </si>
  <si>
    <t>Description</t>
  </si>
  <si>
    <t>Indicators</t>
  </si>
  <si>
    <t>Parameters</t>
  </si>
  <si>
    <t>Trend Start Date</t>
  </si>
  <si>
    <t>Trend Open Price</t>
  </si>
  <si>
    <t>Potential Entry Date</t>
  </si>
  <si>
    <t>Potential Entry Open Price</t>
  </si>
  <si>
    <t>Potential Entry ATR (D1 chart)</t>
  </si>
  <si>
    <t>SMA200</t>
  </si>
  <si>
    <t>Potential Entry ATR (H4 chart)</t>
  </si>
  <si>
    <t>Bollinger Bands</t>
  </si>
  <si>
    <t>Period = 10;STDdevs = 1 &amp; 2</t>
  </si>
  <si>
    <t>Potential Entry ATR (H1 chart)</t>
  </si>
  <si>
    <t>ATR</t>
  </si>
  <si>
    <t>Period = 14</t>
  </si>
  <si>
    <t>Potential Entry Indicator</t>
  </si>
  <si>
    <t>ADX Wilder</t>
  </si>
  <si>
    <t>Trend End Date</t>
  </si>
  <si>
    <t>Stochastic Oscillator</t>
  </si>
  <si>
    <t>%K = 5;%D = 3;SGNL = 3</t>
  </si>
  <si>
    <t>Trend Close Price</t>
  </si>
  <si>
    <t>Potential Exit Date</t>
  </si>
  <si>
    <t>Potential Exit Close Price</t>
  </si>
  <si>
    <t>Potential Exit Indicator</t>
  </si>
  <si>
    <t>Currency Pair</t>
  </si>
  <si>
    <t>Maximum Retracement (Pips)</t>
  </si>
  <si>
    <t>Trend Pip count</t>
  </si>
  <si>
    <t>Trend change %</t>
  </si>
  <si>
    <t>Trade Pip count</t>
  </si>
  <si>
    <t>Trade as % of trend (Pips)</t>
  </si>
  <si>
    <t>Wave # of larger trend</t>
  </si>
  <si>
    <t>Bollinger Bands (10 day period) observation</t>
  </si>
  <si>
    <t>Simple Moving Average (10 day period)</t>
  </si>
  <si>
    <t>Simple Moving Average (20 day period)</t>
  </si>
  <si>
    <t>Simple Moving Average (50 day period)</t>
  </si>
  <si>
    <t>SMA observations</t>
  </si>
  <si>
    <t>ADX categorization (W1 TF)</t>
  </si>
  <si>
    <t>ADX categorization (D1 TF)</t>
  </si>
  <si>
    <t>ADX_observations</t>
  </si>
  <si>
    <t>ADX observations</t>
  </si>
  <si>
    <t>Stoch_observations</t>
  </si>
  <si>
    <t>Stochastics Observations</t>
  </si>
  <si>
    <t>Potential Trade (Y/N indicator)</t>
  </si>
  <si>
    <t>Additional Notes</t>
  </si>
  <si>
    <t>ADX rules according to Ashwani Gujral</t>
  </si>
  <si>
    <t>When the ADX is rising and at a level:</t>
  </si>
  <si>
    <t>Between 15 and 25</t>
  </si>
  <si>
    <t>Beginning of trending, Use trending indicators</t>
  </si>
  <si>
    <t>Between 25 and 45</t>
  </si>
  <si>
    <t>Definite trending; use trending indicators</t>
  </si>
  <si>
    <t>Of 45 or above</t>
  </si>
  <si>
    <t>Overextended; watch for trend turning point; use price or indicator patterns</t>
  </si>
  <si>
    <t>When the ADX is declining and at a level:</t>
  </si>
  <si>
    <t>Below 20</t>
  </si>
  <si>
    <t>Low volatility; very short swings; no trend; use oscillators.</t>
  </si>
  <si>
    <t>Between 20 and 30</t>
  </si>
  <si>
    <t>Consolidation; use oscillators</t>
  </si>
  <si>
    <t>Between 30 and 45</t>
  </si>
  <si>
    <t>Correction from extreme likely; use patterns; trending
indicators.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</si>
</sst>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44" formatCode="_(&quot;$&quot;* #,##0.00_);_(&quot;$&quot;* \(#,##0.00\);_(&quot;$&quot;* &quot;-&quot;??_);_(@_)"/>
    <numFmt numFmtId="177" formatCode="0.00000_ "/>
    <numFmt numFmtId="178" formatCode="_ * #,##0.00_ ;_ * \-#,##0.00_ ;_ * &quot;-&quot;??_ ;_ @_ "/>
    <numFmt numFmtId="42" formatCode="_(&quot;$&quot;* #,##0_);_(&quot;$&quot;* \(#,##0\);_(&quot;$&quot;* &quot;-&quot;_);_(@_)"/>
    <numFmt numFmtId="179" formatCode="0.000_ "/>
    <numFmt numFmtId="180" formatCode="0.0%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0" borderId="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15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0" fontId="0" fillId="0" borderId="0" xfId="6" applyNumberFormat="1">
      <alignment vertical="center"/>
    </xf>
    <xf numFmtId="180" fontId="0" fillId="0" borderId="0" xfId="6" applyNumberForma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52"/>
  <sheetViews>
    <sheetView tabSelected="1" zoomScale="85" zoomScaleNormal="85" workbookViewId="0">
      <pane xSplit="1" ySplit="1" topLeftCell="B47" activePane="bottomRight" state="frozen"/>
      <selection/>
      <selection pane="topRight"/>
      <selection pane="bottomLeft"/>
      <selection pane="bottomRight" activeCell="Q29" sqref="Q2:Q29"/>
    </sheetView>
  </sheetViews>
  <sheetFormatPr defaultColWidth="8.88888888888889" defaultRowHeight="14.4"/>
  <cols>
    <col min="1" max="1" width="10.6666666666667"/>
    <col min="3" max="3" width="10.6666666666667"/>
    <col min="4" max="8" width="9.11111111111111"/>
    <col min="9" max="9" width="10.6666666666667"/>
    <col min="11" max="11" width="10.6666666666667"/>
    <col min="12" max="12" width="9.66666666666667"/>
    <col min="13" max="13" width="9.11111111111111"/>
    <col min="14" max="14" width="13.2222222222222" customWidth="1"/>
    <col min="15" max="15" width="6.78703703703704" customWidth="1"/>
    <col min="17" max="20" width="7.77777777777778" customWidth="1"/>
    <col min="21" max="21" width="29.1481481481481" customWidth="1"/>
    <col min="22" max="24" width="10.1574074074074" customWidth="1"/>
    <col min="25" max="25" width="29.1481481481481" customWidth="1"/>
    <col min="26" max="26" width="24.4351851851852" customWidth="1"/>
    <col min="27" max="27" width="24.7685185185185" customWidth="1"/>
    <col min="28" max="29" width="29.1481481481481" customWidth="1"/>
    <col min="30" max="30" width="10.712962962963" customWidth="1"/>
    <col min="31" max="31" width="53.1111111111111" customWidth="1"/>
  </cols>
  <sheetData>
    <row r="1" spans="1:3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ht="43.2" spans="1:31">
      <c r="A2" s="2">
        <v>44166</v>
      </c>
      <c r="B2">
        <v>1.19261</v>
      </c>
      <c r="C2" s="2">
        <v>44166</v>
      </c>
      <c r="D2" s="3">
        <v>1.19261</v>
      </c>
      <c r="E2" t="s">
        <v>21</v>
      </c>
      <c r="F2" s="3">
        <v>0.00654</v>
      </c>
      <c r="G2">
        <v>0.00221</v>
      </c>
      <c r="H2">
        <v>0.00159</v>
      </c>
      <c r="I2" s="2">
        <v>44168</v>
      </c>
      <c r="J2">
        <v>1.21469</v>
      </c>
      <c r="K2" s="2">
        <v>44172</v>
      </c>
      <c r="L2">
        <v>1.21091</v>
      </c>
      <c r="M2" t="s">
        <v>31</v>
      </c>
      <c r="N2" t="s">
        <v>32</v>
      </c>
      <c r="O2">
        <v>47.5</v>
      </c>
      <c r="P2">
        <f>(J2-B2)*10000</f>
        <v>220.800000000001</v>
      </c>
      <c r="Q2" s="5">
        <f t="shared" ref="Q2:Q49" si="0">(J2-B2)/B2</f>
        <v>0.0185140154786561</v>
      </c>
      <c r="R2">
        <f>(L2-D2)*10000</f>
        <v>183</v>
      </c>
      <c r="S2" s="6">
        <f t="shared" ref="S2:S49" si="1">R2/P2</f>
        <v>0.828804347826083</v>
      </c>
      <c r="T2">
        <v>3</v>
      </c>
      <c r="U2" s="7" t="s">
        <v>33</v>
      </c>
      <c r="V2" s="7">
        <v>1.19098</v>
      </c>
      <c r="W2" s="7">
        <v>1.18638</v>
      </c>
      <c r="X2" s="7">
        <v>1.17912</v>
      </c>
      <c r="Y2" s="7" t="s">
        <v>34</v>
      </c>
      <c r="Z2" t="s">
        <v>35</v>
      </c>
      <c r="AA2" s="7" t="s">
        <v>36</v>
      </c>
      <c r="AB2" s="7" t="s">
        <v>37</v>
      </c>
      <c r="AC2" s="7" t="s">
        <v>38</v>
      </c>
      <c r="AD2" s="7" t="s">
        <v>39</v>
      </c>
      <c r="AE2" s="7" t="s">
        <v>40</v>
      </c>
    </row>
    <row r="3" ht="57.6" spans="1:30">
      <c r="A3" s="2">
        <v>44175</v>
      </c>
      <c r="B3">
        <v>1.20789</v>
      </c>
      <c r="C3" s="2">
        <v>44175</v>
      </c>
      <c r="D3" s="3">
        <v>1.20789</v>
      </c>
      <c r="E3" t="s">
        <v>21</v>
      </c>
      <c r="F3" s="3">
        <v>0.00769</v>
      </c>
      <c r="G3">
        <v>0.00258</v>
      </c>
      <c r="H3">
        <v>0.00165</v>
      </c>
      <c r="I3" s="2">
        <v>44182</v>
      </c>
      <c r="J3">
        <v>1.22684</v>
      </c>
      <c r="K3" s="2">
        <v>44186</v>
      </c>
      <c r="L3">
        <v>1.2233</v>
      </c>
      <c r="M3" t="s">
        <v>31</v>
      </c>
      <c r="N3" t="s">
        <v>32</v>
      </c>
      <c r="O3">
        <v>48.3</v>
      </c>
      <c r="P3">
        <f>(J3-B3)*10000</f>
        <v>189.5</v>
      </c>
      <c r="Q3" s="5">
        <f t="shared" si="0"/>
        <v>0.0156885146826284</v>
      </c>
      <c r="R3">
        <f>(L3-D3)*10000</f>
        <v>154.100000000001</v>
      </c>
      <c r="S3" s="6">
        <f t="shared" si="1"/>
        <v>0.813192612137208</v>
      </c>
      <c r="T3">
        <v>4</v>
      </c>
      <c r="U3" s="7" t="s">
        <v>41</v>
      </c>
      <c r="V3" s="7">
        <v>1.20766</v>
      </c>
      <c r="W3" s="7">
        <v>1.19727</v>
      </c>
      <c r="X3" s="7">
        <v>1.18508</v>
      </c>
      <c r="Y3" s="7" t="s">
        <v>42</v>
      </c>
      <c r="Z3" t="s">
        <v>35</v>
      </c>
      <c r="AA3" t="s">
        <v>35</v>
      </c>
      <c r="AB3" s="7" t="s">
        <v>43</v>
      </c>
      <c r="AC3" s="7" t="s">
        <v>44</v>
      </c>
      <c r="AD3" s="7" t="s">
        <v>39</v>
      </c>
    </row>
    <row r="4" ht="86.4" spans="1:30">
      <c r="A4" s="2">
        <v>44193</v>
      </c>
      <c r="B4" s="3">
        <v>1.21696</v>
      </c>
      <c r="C4" s="2">
        <v>44194</v>
      </c>
      <c r="D4" s="3">
        <v>1.2216</v>
      </c>
      <c r="E4" t="s">
        <v>21</v>
      </c>
      <c r="F4" s="3">
        <v>0.00725</v>
      </c>
      <c r="G4">
        <v>0.00257</v>
      </c>
      <c r="H4">
        <v>0.00165</v>
      </c>
      <c r="I4" s="2">
        <v>44195</v>
      </c>
      <c r="J4">
        <v>1.23252</v>
      </c>
      <c r="K4" s="2">
        <v>44196</v>
      </c>
      <c r="L4">
        <v>1.2267</v>
      </c>
      <c r="M4" t="s">
        <v>31</v>
      </c>
      <c r="N4" t="s">
        <v>32</v>
      </c>
      <c r="O4">
        <v>42.1</v>
      </c>
      <c r="P4">
        <f>(J4-B4)*10000</f>
        <v>155.6</v>
      </c>
      <c r="Q4" s="5">
        <f t="shared" si="0"/>
        <v>0.0127859584538522</v>
      </c>
      <c r="R4">
        <f>(L4-D4)*10000</f>
        <v>50.9999999999988</v>
      </c>
      <c r="S4" s="6">
        <f t="shared" si="1"/>
        <v>0.327763496143951</v>
      </c>
      <c r="T4">
        <v>5</v>
      </c>
      <c r="U4" s="7" t="s">
        <v>45</v>
      </c>
      <c r="V4" s="7">
        <v>1.22001</v>
      </c>
      <c r="W4" s="8">
        <v>1.2146</v>
      </c>
      <c r="X4" s="7">
        <v>1.19469</v>
      </c>
      <c r="Y4" t="s">
        <v>46</v>
      </c>
      <c r="Z4" t="s">
        <v>35</v>
      </c>
      <c r="AA4" t="s">
        <v>47</v>
      </c>
      <c r="AB4" s="7" t="s">
        <v>48</v>
      </c>
      <c r="AC4" s="7" t="s">
        <v>49</v>
      </c>
      <c r="AD4" s="7" t="s">
        <v>39</v>
      </c>
    </row>
    <row r="5" ht="86.4" spans="1:31">
      <c r="A5" s="2">
        <v>44203</v>
      </c>
      <c r="B5" s="3">
        <v>1.23256</v>
      </c>
      <c r="C5" s="2">
        <v>44203</v>
      </c>
      <c r="D5" s="3">
        <v>1.23256</v>
      </c>
      <c r="E5" t="s">
        <v>50</v>
      </c>
      <c r="F5" s="3">
        <v>0.00795</v>
      </c>
      <c r="G5">
        <v>0.00328</v>
      </c>
      <c r="H5">
        <v>0.00213</v>
      </c>
      <c r="I5" s="2">
        <v>44207</v>
      </c>
      <c r="J5">
        <v>1.21497</v>
      </c>
      <c r="K5" s="2">
        <v>44208</v>
      </c>
      <c r="L5">
        <v>1.21984</v>
      </c>
      <c r="M5" t="s">
        <v>31</v>
      </c>
      <c r="N5" t="s">
        <v>32</v>
      </c>
      <c r="O5">
        <v>71.2</v>
      </c>
      <c r="P5">
        <f t="shared" ref="P5:P30" si="2">ABS(J5-B5)*10000</f>
        <v>175.9</v>
      </c>
      <c r="Q5" s="5">
        <f t="shared" si="0"/>
        <v>-0.0142711105341728</v>
      </c>
      <c r="R5">
        <f t="shared" ref="R5:R30" si="3">ABS(L5-D5)*10000</f>
        <v>127.200000000001</v>
      </c>
      <c r="S5" s="6">
        <f t="shared" si="1"/>
        <v>0.723138146674252</v>
      </c>
      <c r="T5">
        <v>1</v>
      </c>
      <c r="U5" t="s">
        <v>51</v>
      </c>
      <c r="V5">
        <v>1.20162</v>
      </c>
      <c r="W5">
        <v>1.19264</v>
      </c>
      <c r="X5">
        <v>1.18285</v>
      </c>
      <c r="Y5" s="7" t="s">
        <v>52</v>
      </c>
      <c r="Z5" t="s">
        <v>53</v>
      </c>
      <c r="AA5" t="s">
        <v>35</v>
      </c>
      <c r="AB5" s="7" t="s">
        <v>54</v>
      </c>
      <c r="AC5" s="7" t="s">
        <v>55</v>
      </c>
      <c r="AD5" s="7" t="s">
        <v>56</v>
      </c>
      <c r="AE5" s="7" t="s">
        <v>57</v>
      </c>
    </row>
    <row r="6" ht="72" spans="1:31">
      <c r="A6" s="2">
        <v>44209</v>
      </c>
      <c r="B6" s="3">
        <v>1.22064</v>
      </c>
      <c r="C6" s="2">
        <v>44209</v>
      </c>
      <c r="D6" s="3">
        <v>1.22064</v>
      </c>
      <c r="E6" t="s">
        <v>22</v>
      </c>
      <c r="F6" s="3">
        <v>0.00783</v>
      </c>
      <c r="G6">
        <v>0.00311</v>
      </c>
      <c r="H6">
        <v>0.00169</v>
      </c>
      <c r="I6" s="2">
        <v>44211</v>
      </c>
      <c r="J6">
        <v>1.20766</v>
      </c>
      <c r="K6" s="2">
        <v>44215</v>
      </c>
      <c r="L6">
        <v>1.21003</v>
      </c>
      <c r="M6" t="s">
        <v>31</v>
      </c>
      <c r="N6" t="s">
        <v>32</v>
      </c>
      <c r="O6">
        <v>67.2</v>
      </c>
      <c r="P6">
        <f t="shared" si="2"/>
        <v>129.8</v>
      </c>
      <c r="Q6" s="5">
        <f t="shared" si="0"/>
        <v>-0.0106337658933019</v>
      </c>
      <c r="R6">
        <f t="shared" si="3"/>
        <v>106.1</v>
      </c>
      <c r="S6" s="6">
        <f t="shared" si="1"/>
        <v>0.817411402157165</v>
      </c>
      <c r="T6">
        <v>2</v>
      </c>
      <c r="U6" t="s">
        <v>51</v>
      </c>
      <c r="V6">
        <v>1.22386</v>
      </c>
      <c r="W6">
        <v>1.22246</v>
      </c>
      <c r="X6" s="3">
        <v>1.2051</v>
      </c>
      <c r="Y6" s="7" t="s">
        <v>58</v>
      </c>
      <c r="Z6" t="s">
        <v>59</v>
      </c>
      <c r="AA6" t="s">
        <v>47</v>
      </c>
      <c r="AB6" s="7" t="s">
        <v>60</v>
      </c>
      <c r="AC6" s="7" t="s">
        <v>61</v>
      </c>
      <c r="AD6" t="s">
        <v>39</v>
      </c>
      <c r="AE6" t="s">
        <v>62</v>
      </c>
    </row>
    <row r="7" ht="100.8" spans="1:31">
      <c r="A7" s="2">
        <v>44228</v>
      </c>
      <c r="B7" s="3">
        <v>1.21301</v>
      </c>
      <c r="C7" s="2">
        <v>44228</v>
      </c>
      <c r="D7" s="3">
        <v>1.21301</v>
      </c>
      <c r="E7" t="s">
        <v>21</v>
      </c>
      <c r="F7" s="3">
        <v>0.00601</v>
      </c>
      <c r="G7">
        <v>0.00263</v>
      </c>
      <c r="H7">
        <v>0.00148</v>
      </c>
      <c r="I7" s="2">
        <v>44231</v>
      </c>
      <c r="J7" s="3">
        <v>1.1962</v>
      </c>
      <c r="K7" s="2">
        <v>44232</v>
      </c>
      <c r="L7">
        <v>1.20229</v>
      </c>
      <c r="M7" t="s">
        <v>63</v>
      </c>
      <c r="N7" t="s">
        <v>32</v>
      </c>
      <c r="O7">
        <v>38.6</v>
      </c>
      <c r="P7">
        <f t="shared" si="2"/>
        <v>168.1</v>
      </c>
      <c r="Q7" s="5">
        <f t="shared" si="0"/>
        <v>-0.0138580885565659</v>
      </c>
      <c r="R7">
        <f t="shared" si="3"/>
        <v>107.199999999998</v>
      </c>
      <c r="S7" s="6">
        <f t="shared" si="1"/>
        <v>0.637715645449126</v>
      </c>
      <c r="T7">
        <v>3</v>
      </c>
      <c r="U7" t="s">
        <v>51</v>
      </c>
      <c r="V7">
        <v>1.21293</v>
      </c>
      <c r="W7">
        <v>1.21613</v>
      </c>
      <c r="X7">
        <v>1.21306</v>
      </c>
      <c r="Y7" s="7" t="s">
        <v>64</v>
      </c>
      <c r="Z7" t="s">
        <v>65</v>
      </c>
      <c r="AA7" s="7" t="s">
        <v>36</v>
      </c>
      <c r="AB7" s="7" t="s">
        <v>66</v>
      </c>
      <c r="AC7" s="7" t="s">
        <v>67</v>
      </c>
      <c r="AD7" t="s">
        <v>39</v>
      </c>
      <c r="AE7" s="7" t="s">
        <v>68</v>
      </c>
    </row>
    <row r="8" ht="57.6" spans="1:31">
      <c r="A8" s="2">
        <v>44232</v>
      </c>
      <c r="B8" s="3">
        <v>1.19618</v>
      </c>
      <c r="C8" s="2">
        <v>44235</v>
      </c>
      <c r="D8" s="3">
        <v>1.20426</v>
      </c>
      <c r="E8" t="s">
        <v>69</v>
      </c>
      <c r="F8" s="3">
        <v>0.00708</v>
      </c>
      <c r="G8">
        <v>0.00241</v>
      </c>
      <c r="H8">
        <v>0.00113</v>
      </c>
      <c r="I8" s="2">
        <v>44238</v>
      </c>
      <c r="J8">
        <v>1.21303</v>
      </c>
      <c r="K8" s="2">
        <v>44239</v>
      </c>
      <c r="L8">
        <v>1.20995</v>
      </c>
      <c r="M8" t="s">
        <v>22</v>
      </c>
      <c r="N8" t="s">
        <v>32</v>
      </c>
      <c r="O8">
        <v>30.1</v>
      </c>
      <c r="P8">
        <f t="shared" si="2"/>
        <v>168.5</v>
      </c>
      <c r="Q8" s="5">
        <f t="shared" si="0"/>
        <v>0.0140865087194235</v>
      </c>
      <c r="R8">
        <f t="shared" si="3"/>
        <v>56.8999999999997</v>
      </c>
      <c r="S8" s="6">
        <f t="shared" si="1"/>
        <v>0.337685459940651</v>
      </c>
      <c r="T8">
        <v>1</v>
      </c>
      <c r="U8" s="7" t="s">
        <v>70</v>
      </c>
      <c r="V8" s="8">
        <v>1.211</v>
      </c>
      <c r="W8" s="7">
        <v>1.20814</v>
      </c>
      <c r="X8" s="7">
        <v>1.21396</v>
      </c>
      <c r="Y8" s="7" t="s">
        <v>71</v>
      </c>
      <c r="Z8" t="s">
        <v>65</v>
      </c>
      <c r="AA8" s="7" t="s">
        <v>36</v>
      </c>
      <c r="AB8" s="7" t="s">
        <v>72</v>
      </c>
      <c r="AC8" s="7" t="s">
        <v>73</v>
      </c>
      <c r="AD8" t="s">
        <v>56</v>
      </c>
      <c r="AE8" s="7" t="s">
        <v>74</v>
      </c>
    </row>
    <row r="9" ht="115.2" spans="1:31">
      <c r="A9" s="2">
        <v>44245</v>
      </c>
      <c r="B9" s="3">
        <v>1.20351</v>
      </c>
      <c r="C9" s="2">
        <v>44245</v>
      </c>
      <c r="D9" s="3">
        <v>1.20351</v>
      </c>
      <c r="E9" t="s">
        <v>75</v>
      </c>
      <c r="F9" s="3">
        <v>0.00612</v>
      </c>
      <c r="G9">
        <v>0.00267</v>
      </c>
      <c r="H9">
        <v>0.00135</v>
      </c>
      <c r="I9" s="2">
        <v>44252</v>
      </c>
      <c r="J9">
        <v>1.21743</v>
      </c>
      <c r="K9" s="2">
        <v>44253</v>
      </c>
      <c r="L9">
        <v>1.21613</v>
      </c>
      <c r="M9" t="s">
        <v>63</v>
      </c>
      <c r="N9" t="s">
        <v>32</v>
      </c>
      <c r="O9">
        <v>71</v>
      </c>
      <c r="P9">
        <f t="shared" si="2"/>
        <v>139.199999999999</v>
      </c>
      <c r="Q9" s="5">
        <f t="shared" si="0"/>
        <v>0.0115661689558042</v>
      </c>
      <c r="R9">
        <f t="shared" si="3"/>
        <v>126.199999999999</v>
      </c>
      <c r="S9" s="6">
        <f t="shared" si="1"/>
        <v>0.906609195402298</v>
      </c>
      <c r="T9">
        <v>2</v>
      </c>
      <c r="U9" s="7" t="s">
        <v>76</v>
      </c>
      <c r="V9" s="7">
        <v>1.20814</v>
      </c>
      <c r="W9" s="7">
        <v>1.20939</v>
      </c>
      <c r="X9" s="8">
        <v>1.2151</v>
      </c>
      <c r="Y9" s="7" t="s">
        <v>77</v>
      </c>
      <c r="Z9" t="s">
        <v>65</v>
      </c>
      <c r="AA9" t="s">
        <v>47</v>
      </c>
      <c r="AB9" s="7" t="s">
        <v>78</v>
      </c>
      <c r="AC9" s="7" t="s">
        <v>79</v>
      </c>
      <c r="AD9" t="s">
        <v>39</v>
      </c>
      <c r="AE9" s="7" t="s">
        <v>80</v>
      </c>
    </row>
    <row r="10" ht="86.4" spans="1:31">
      <c r="A10" s="2">
        <v>44253</v>
      </c>
      <c r="B10" s="3">
        <v>1.2173</v>
      </c>
      <c r="C10" s="2">
        <v>44253</v>
      </c>
      <c r="D10" s="3">
        <v>1.21512</v>
      </c>
      <c r="E10" t="s">
        <v>23</v>
      </c>
      <c r="F10" s="3">
        <v>0.00647</v>
      </c>
      <c r="G10">
        <v>0.00332</v>
      </c>
      <c r="H10">
        <v>0.00224</v>
      </c>
      <c r="I10" s="2">
        <v>44256</v>
      </c>
      <c r="J10" s="3">
        <v>1.2063</v>
      </c>
      <c r="K10" s="2">
        <v>44257</v>
      </c>
      <c r="L10" s="3">
        <v>1.2063</v>
      </c>
      <c r="M10" t="s">
        <v>63</v>
      </c>
      <c r="N10" t="s">
        <v>32</v>
      </c>
      <c r="O10">
        <v>72</v>
      </c>
      <c r="P10">
        <f t="shared" si="2"/>
        <v>110.000000000001</v>
      </c>
      <c r="Q10" s="5">
        <f t="shared" si="0"/>
        <v>-0.00903639201511552</v>
      </c>
      <c r="R10">
        <f t="shared" si="3"/>
        <v>88.2000000000005</v>
      </c>
      <c r="S10" s="6">
        <f t="shared" si="1"/>
        <v>0.801818181818179</v>
      </c>
      <c r="T10">
        <v>1</v>
      </c>
      <c r="U10" s="7" t="s">
        <v>81</v>
      </c>
      <c r="V10" s="7">
        <v>1.21196</v>
      </c>
      <c r="W10" s="7">
        <v>1.20939</v>
      </c>
      <c r="X10" s="7">
        <v>1.21512</v>
      </c>
      <c r="Y10" s="7" t="s">
        <v>82</v>
      </c>
      <c r="Z10" t="s">
        <v>65</v>
      </c>
      <c r="AA10" s="7" t="s">
        <v>83</v>
      </c>
      <c r="AB10" s="7" t="s">
        <v>84</v>
      </c>
      <c r="AC10" s="7" t="s">
        <v>85</v>
      </c>
      <c r="AD10" t="s">
        <v>56</v>
      </c>
      <c r="AE10" s="7" t="s">
        <v>86</v>
      </c>
    </row>
    <row r="11" ht="72" spans="1:30">
      <c r="A11" s="2">
        <v>44258</v>
      </c>
      <c r="B11" s="3">
        <v>1.20898</v>
      </c>
      <c r="C11" s="2">
        <v>44258</v>
      </c>
      <c r="D11">
        <v>1.20898</v>
      </c>
      <c r="E11" t="s">
        <v>21</v>
      </c>
      <c r="F11" s="3">
        <v>0.00755</v>
      </c>
      <c r="G11">
        <v>0.00294</v>
      </c>
      <c r="H11">
        <v>0.00146</v>
      </c>
      <c r="I11" s="2">
        <v>44263</v>
      </c>
      <c r="J11">
        <v>1.1846</v>
      </c>
      <c r="K11" s="2">
        <v>44265</v>
      </c>
      <c r="L11">
        <v>1.19016</v>
      </c>
      <c r="M11" t="s">
        <v>63</v>
      </c>
      <c r="N11" t="s">
        <v>32</v>
      </c>
      <c r="O11">
        <v>53.5</v>
      </c>
      <c r="P11">
        <f t="shared" si="2"/>
        <v>243.799999999998</v>
      </c>
      <c r="Q11" s="5">
        <f t="shared" si="0"/>
        <v>-0.0201657595659149</v>
      </c>
      <c r="R11">
        <f t="shared" si="3"/>
        <v>188.199999999998</v>
      </c>
      <c r="S11" s="6">
        <f t="shared" si="1"/>
        <v>0.771944216570958</v>
      </c>
      <c r="T11">
        <v>2</v>
      </c>
      <c r="U11" t="s">
        <v>51</v>
      </c>
      <c r="V11">
        <v>1.21127</v>
      </c>
      <c r="W11" s="3">
        <v>1.2097</v>
      </c>
      <c r="X11">
        <v>1.21399</v>
      </c>
      <c r="Y11" s="7" t="s">
        <v>87</v>
      </c>
      <c r="Z11" t="s">
        <v>65</v>
      </c>
      <c r="AA11" s="7" t="s">
        <v>88</v>
      </c>
      <c r="AB11" s="7" t="s">
        <v>89</v>
      </c>
      <c r="AC11" s="7" t="s">
        <v>90</v>
      </c>
      <c r="AD11" t="s">
        <v>39</v>
      </c>
    </row>
    <row r="12" ht="43.2" spans="1:31">
      <c r="A12" s="2">
        <v>44264</v>
      </c>
      <c r="B12" s="3">
        <v>1.18456</v>
      </c>
      <c r="C12" s="2">
        <v>44264</v>
      </c>
      <c r="D12">
        <v>1.18456</v>
      </c>
      <c r="E12" t="s">
        <v>75</v>
      </c>
      <c r="F12" s="3">
        <v>0.00804</v>
      </c>
      <c r="G12">
        <v>0.00327</v>
      </c>
      <c r="H12">
        <v>0.00138</v>
      </c>
      <c r="I12" s="2">
        <v>44266</v>
      </c>
      <c r="J12">
        <v>1.19851</v>
      </c>
      <c r="K12" s="2">
        <v>44266</v>
      </c>
      <c r="L12">
        <v>1.19851</v>
      </c>
      <c r="M12" t="s">
        <v>21</v>
      </c>
      <c r="N12" t="s">
        <v>32</v>
      </c>
      <c r="O12">
        <v>54.5</v>
      </c>
      <c r="P12">
        <f t="shared" si="2"/>
        <v>139.499999999999</v>
      </c>
      <c r="Q12" s="5">
        <f t="shared" si="0"/>
        <v>0.0117765246167352</v>
      </c>
      <c r="R12">
        <f t="shared" si="3"/>
        <v>139.499999999999</v>
      </c>
      <c r="S12" s="6">
        <f t="shared" si="1"/>
        <v>1</v>
      </c>
      <c r="T12">
        <v>1</v>
      </c>
      <c r="U12" t="s">
        <v>91</v>
      </c>
      <c r="V12">
        <v>1.20241</v>
      </c>
      <c r="W12">
        <v>1.20695</v>
      </c>
      <c r="X12">
        <v>1.21176</v>
      </c>
      <c r="Y12" t="s">
        <v>92</v>
      </c>
      <c r="Z12" t="s">
        <v>65</v>
      </c>
      <c r="AA12" s="7" t="s">
        <v>36</v>
      </c>
      <c r="AB12" s="7" t="s">
        <v>93</v>
      </c>
      <c r="AC12" s="7" t="s">
        <v>94</v>
      </c>
      <c r="AD12" t="s">
        <v>56</v>
      </c>
      <c r="AE12" s="7" t="s">
        <v>95</v>
      </c>
    </row>
    <row r="13" ht="57.6" spans="1:31">
      <c r="A13" s="2">
        <v>44278</v>
      </c>
      <c r="B13" s="3">
        <v>1.19337</v>
      </c>
      <c r="C13" s="2">
        <v>44278</v>
      </c>
      <c r="D13">
        <v>1.19272</v>
      </c>
      <c r="E13" t="s">
        <v>21</v>
      </c>
      <c r="F13" s="3">
        <v>0.00794</v>
      </c>
      <c r="G13">
        <v>0.00254</v>
      </c>
      <c r="H13">
        <v>0.00112</v>
      </c>
      <c r="I13" s="2">
        <v>44285</v>
      </c>
      <c r="J13">
        <v>1.17169</v>
      </c>
      <c r="K13" s="2">
        <v>44286</v>
      </c>
      <c r="L13">
        <v>1.17442</v>
      </c>
      <c r="M13" t="s">
        <v>63</v>
      </c>
      <c r="N13" t="s">
        <v>32</v>
      </c>
      <c r="O13">
        <v>43</v>
      </c>
      <c r="P13">
        <f t="shared" si="2"/>
        <v>216.800000000001</v>
      </c>
      <c r="Q13" s="5">
        <f t="shared" si="0"/>
        <v>-0.0181670395602371</v>
      </c>
      <c r="R13">
        <f t="shared" si="3"/>
        <v>183</v>
      </c>
      <c r="S13" s="6">
        <f t="shared" si="1"/>
        <v>0.844095940959406</v>
      </c>
      <c r="T13">
        <v>3</v>
      </c>
      <c r="U13" t="s">
        <v>51</v>
      </c>
      <c r="V13">
        <v>1.19272</v>
      </c>
      <c r="W13">
        <v>1.19757</v>
      </c>
      <c r="X13">
        <v>1.20535</v>
      </c>
      <c r="Y13" s="7" t="s">
        <v>87</v>
      </c>
      <c r="Z13" t="s">
        <v>65</v>
      </c>
      <c r="AA13" s="7" t="s">
        <v>36</v>
      </c>
      <c r="AB13" s="7" t="s">
        <v>96</v>
      </c>
      <c r="AC13" s="7" t="s">
        <v>97</v>
      </c>
      <c r="AD13" t="s">
        <v>39</v>
      </c>
      <c r="AE13" s="7" t="s">
        <v>98</v>
      </c>
    </row>
    <row r="14" ht="100.8" spans="1:31">
      <c r="A14" s="2">
        <v>44286</v>
      </c>
      <c r="B14" s="3">
        <v>1.1717</v>
      </c>
      <c r="C14" s="2">
        <v>44287</v>
      </c>
      <c r="D14">
        <v>1.17298</v>
      </c>
      <c r="E14" t="s">
        <v>99</v>
      </c>
      <c r="F14" s="3">
        <v>0.00654</v>
      </c>
      <c r="G14">
        <v>0.00219</v>
      </c>
      <c r="H14">
        <v>0.00112</v>
      </c>
      <c r="I14" s="2">
        <v>44305</v>
      </c>
      <c r="J14">
        <v>1.20362</v>
      </c>
      <c r="K14" s="2">
        <v>44307</v>
      </c>
      <c r="L14">
        <v>1.20209</v>
      </c>
      <c r="M14" t="s">
        <v>63</v>
      </c>
      <c r="N14" t="s">
        <v>32</v>
      </c>
      <c r="O14">
        <v>54.2</v>
      </c>
      <c r="P14">
        <f t="shared" si="2"/>
        <v>319.199999999999</v>
      </c>
      <c r="Q14" s="5">
        <f t="shared" si="0"/>
        <v>0.0272424682085858</v>
      </c>
      <c r="R14">
        <f t="shared" si="3"/>
        <v>291.100000000002</v>
      </c>
      <c r="S14" s="6">
        <f t="shared" si="1"/>
        <v>0.911967418546375</v>
      </c>
      <c r="T14">
        <v>1</v>
      </c>
      <c r="U14" s="7" t="s">
        <v>100</v>
      </c>
      <c r="V14" s="7">
        <v>1.18183</v>
      </c>
      <c r="W14" s="7">
        <v>1.18742</v>
      </c>
      <c r="X14" s="7">
        <v>1.20112</v>
      </c>
      <c r="Y14" s="7" t="s">
        <v>101</v>
      </c>
      <c r="Z14" t="s">
        <v>47</v>
      </c>
      <c r="AA14" t="s">
        <v>35</v>
      </c>
      <c r="AB14" s="7" t="s">
        <v>102</v>
      </c>
      <c r="AC14" s="7" t="s">
        <v>103</v>
      </c>
      <c r="AD14" t="s">
        <v>39</v>
      </c>
      <c r="AE14" s="7" t="s">
        <v>104</v>
      </c>
    </row>
    <row r="15" ht="86.4" spans="1:31">
      <c r="A15" s="2">
        <v>44309</v>
      </c>
      <c r="B15" s="3">
        <v>1.20146</v>
      </c>
      <c r="C15" s="2">
        <v>44309</v>
      </c>
      <c r="D15">
        <v>1.20146</v>
      </c>
      <c r="E15" t="s">
        <v>21</v>
      </c>
      <c r="F15" s="3">
        <v>0.00627</v>
      </c>
      <c r="G15">
        <v>0.00241</v>
      </c>
      <c r="H15">
        <v>0.00178</v>
      </c>
      <c r="I15" s="2">
        <v>44314</v>
      </c>
      <c r="J15">
        <v>1.22514</v>
      </c>
      <c r="K15" s="2">
        <v>44315</v>
      </c>
      <c r="L15">
        <v>1.22321</v>
      </c>
      <c r="M15" t="s">
        <v>63</v>
      </c>
      <c r="N15" t="s">
        <v>32</v>
      </c>
      <c r="O15">
        <v>60.7</v>
      </c>
      <c r="P15">
        <f t="shared" si="2"/>
        <v>236.799999999999</v>
      </c>
      <c r="Q15" s="5">
        <f t="shared" si="0"/>
        <v>0.0197093536197626</v>
      </c>
      <c r="R15">
        <f t="shared" si="3"/>
        <v>217.499999999999</v>
      </c>
      <c r="S15" s="6">
        <f t="shared" si="1"/>
        <v>0.918496621621621</v>
      </c>
      <c r="T15">
        <v>2</v>
      </c>
      <c r="U15" s="7" t="s">
        <v>100</v>
      </c>
      <c r="V15" s="7">
        <v>1.19491</v>
      </c>
      <c r="W15" s="7">
        <v>1.19059</v>
      </c>
      <c r="X15" s="7">
        <v>1.19557</v>
      </c>
      <c r="Y15" t="s">
        <v>46</v>
      </c>
      <c r="Z15" t="s">
        <v>47</v>
      </c>
      <c r="AA15" t="s">
        <v>35</v>
      </c>
      <c r="AB15" s="7" t="s">
        <v>105</v>
      </c>
      <c r="AC15" s="7" t="s">
        <v>106</v>
      </c>
      <c r="AD15" t="s">
        <v>39</v>
      </c>
      <c r="AE15" s="7" t="s">
        <v>107</v>
      </c>
    </row>
    <row r="16" ht="28.8" spans="1:31">
      <c r="A16" s="2">
        <v>44316</v>
      </c>
      <c r="B16" s="3">
        <v>1.2116</v>
      </c>
      <c r="C16" s="2">
        <v>44316</v>
      </c>
      <c r="D16" s="3">
        <v>1.21059</v>
      </c>
      <c r="E16" t="s">
        <v>31</v>
      </c>
      <c r="F16" s="3">
        <v>0.00644</v>
      </c>
      <c r="G16" s="3">
        <v>0.0025</v>
      </c>
      <c r="H16" s="3">
        <v>0.00146</v>
      </c>
      <c r="I16" s="2">
        <v>44321</v>
      </c>
      <c r="J16">
        <v>1.20052</v>
      </c>
      <c r="K16" s="2">
        <v>44322</v>
      </c>
      <c r="L16">
        <v>1.20271</v>
      </c>
      <c r="M16" t="s">
        <v>63</v>
      </c>
      <c r="N16" t="s">
        <v>32</v>
      </c>
      <c r="O16">
        <v>63.3</v>
      </c>
      <c r="P16">
        <f t="shared" si="2"/>
        <v>110.8</v>
      </c>
      <c r="Q16" s="5">
        <f t="shared" si="0"/>
        <v>-0.00914493232089797</v>
      </c>
      <c r="R16">
        <f t="shared" si="3"/>
        <v>78.8000000000011</v>
      </c>
      <c r="S16" s="6">
        <f t="shared" si="1"/>
        <v>0.711191335740082</v>
      </c>
      <c r="T16">
        <v>1</v>
      </c>
      <c r="U16" t="s">
        <v>51</v>
      </c>
      <c r="V16">
        <v>1.20661</v>
      </c>
      <c r="W16">
        <v>1.19906</v>
      </c>
      <c r="X16" s="3">
        <v>1.1955</v>
      </c>
      <c r="Y16" s="7" t="s">
        <v>108</v>
      </c>
      <c r="Z16" t="s">
        <v>47</v>
      </c>
      <c r="AA16" t="s">
        <v>65</v>
      </c>
      <c r="AB16" s="7" t="s">
        <v>109</v>
      </c>
      <c r="AC16" s="7" t="s">
        <v>110</v>
      </c>
      <c r="AD16" t="s">
        <v>56</v>
      </c>
      <c r="AE16" s="7" t="s">
        <v>111</v>
      </c>
    </row>
    <row r="17" ht="28.8" spans="1:31">
      <c r="A17" s="2">
        <v>44322</v>
      </c>
      <c r="B17">
        <v>1.20037</v>
      </c>
      <c r="C17" s="2">
        <v>44322</v>
      </c>
      <c r="D17">
        <v>1.20245</v>
      </c>
      <c r="E17" t="s">
        <v>22</v>
      </c>
      <c r="F17" s="3">
        <v>0.00677</v>
      </c>
      <c r="G17" s="3">
        <v>0.0021</v>
      </c>
      <c r="H17" s="3">
        <v>0.0011</v>
      </c>
      <c r="I17" s="2">
        <v>44323</v>
      </c>
      <c r="J17">
        <v>1.21629</v>
      </c>
      <c r="K17" s="2">
        <v>44324</v>
      </c>
      <c r="L17">
        <v>1.21313</v>
      </c>
      <c r="M17" t="s">
        <v>31</v>
      </c>
      <c r="N17" t="s">
        <v>32</v>
      </c>
      <c r="O17">
        <v>27.5</v>
      </c>
      <c r="P17">
        <f t="shared" si="2"/>
        <v>159.200000000002</v>
      </c>
      <c r="Q17" s="5">
        <f t="shared" si="0"/>
        <v>0.0132625773719771</v>
      </c>
      <c r="R17">
        <f t="shared" si="3"/>
        <v>106.8</v>
      </c>
      <c r="S17" s="6">
        <f t="shared" si="1"/>
        <v>0.670854271356775</v>
      </c>
      <c r="T17">
        <v>3</v>
      </c>
      <c r="U17" t="s">
        <v>33</v>
      </c>
      <c r="V17">
        <v>1.20683</v>
      </c>
      <c r="W17">
        <v>1.20271</v>
      </c>
      <c r="X17" s="3">
        <v>1.1945</v>
      </c>
      <c r="Y17" t="s">
        <v>112</v>
      </c>
      <c r="Z17" t="s">
        <v>47</v>
      </c>
      <c r="AA17" t="s">
        <v>47</v>
      </c>
      <c r="AB17" t="s">
        <v>113</v>
      </c>
      <c r="AC17" s="7" t="s">
        <v>114</v>
      </c>
      <c r="AD17" t="s">
        <v>39</v>
      </c>
      <c r="AE17" s="7" t="s">
        <v>115</v>
      </c>
    </row>
    <row r="18" ht="57.6" spans="1:30">
      <c r="A18" s="2">
        <v>44330</v>
      </c>
      <c r="B18">
        <v>1.20795</v>
      </c>
      <c r="C18" s="2">
        <v>44330</v>
      </c>
      <c r="D18">
        <v>1.20878</v>
      </c>
      <c r="E18" t="s">
        <v>21</v>
      </c>
      <c r="F18" s="3">
        <v>0.0069</v>
      </c>
      <c r="G18">
        <v>0.00324</v>
      </c>
      <c r="H18">
        <v>0.00178</v>
      </c>
      <c r="I18" s="2">
        <v>44334</v>
      </c>
      <c r="J18">
        <v>1.22232</v>
      </c>
      <c r="K18" s="2">
        <v>44335</v>
      </c>
      <c r="L18" s="3">
        <v>1.2183</v>
      </c>
      <c r="M18" t="s">
        <v>31</v>
      </c>
      <c r="N18" t="s">
        <v>32</v>
      </c>
      <c r="O18">
        <v>34.4</v>
      </c>
      <c r="P18">
        <f t="shared" si="2"/>
        <v>143.7</v>
      </c>
      <c r="Q18" s="5">
        <f t="shared" si="0"/>
        <v>0.0118961877561157</v>
      </c>
      <c r="R18">
        <f t="shared" si="3"/>
        <v>95.1999999999997</v>
      </c>
      <c r="S18" s="6">
        <f t="shared" si="1"/>
        <v>0.662491301322197</v>
      </c>
      <c r="T18">
        <v>4</v>
      </c>
      <c r="U18" t="s">
        <v>33</v>
      </c>
      <c r="V18">
        <v>1.20877</v>
      </c>
      <c r="W18">
        <v>1.20769</v>
      </c>
      <c r="X18">
        <v>1.19566</v>
      </c>
      <c r="Y18" s="7" t="s">
        <v>116</v>
      </c>
      <c r="Z18" t="s">
        <v>47</v>
      </c>
      <c r="AA18" t="s">
        <v>47</v>
      </c>
      <c r="AB18" t="s">
        <v>117</v>
      </c>
      <c r="AC18" s="7" t="s">
        <v>118</v>
      </c>
      <c r="AD18" t="s">
        <v>39</v>
      </c>
    </row>
    <row r="19" ht="43.2" spans="1:31">
      <c r="A19" s="2">
        <v>44363</v>
      </c>
      <c r="B19">
        <v>1.21261</v>
      </c>
      <c r="C19" s="2">
        <v>44363</v>
      </c>
      <c r="D19">
        <v>1.21261</v>
      </c>
      <c r="E19" t="s">
        <v>21</v>
      </c>
      <c r="F19">
        <v>0.00651</v>
      </c>
      <c r="G19">
        <v>0.00154</v>
      </c>
      <c r="H19">
        <v>0.00107</v>
      </c>
      <c r="I19" s="2">
        <v>44365</v>
      </c>
      <c r="J19">
        <v>1.18633</v>
      </c>
      <c r="K19" s="2">
        <v>44369</v>
      </c>
      <c r="L19">
        <v>1.19185</v>
      </c>
      <c r="M19" t="s">
        <v>63</v>
      </c>
      <c r="N19" t="s">
        <v>32</v>
      </c>
      <c r="O19">
        <v>33.5</v>
      </c>
      <c r="P19">
        <f t="shared" si="2"/>
        <v>262.799999999999</v>
      </c>
      <c r="Q19" s="5">
        <f t="shared" si="0"/>
        <v>-0.0216722606608884</v>
      </c>
      <c r="R19">
        <f t="shared" si="3"/>
        <v>207.599999999999</v>
      </c>
      <c r="S19" s="6">
        <f t="shared" si="1"/>
        <v>0.789954337899543</v>
      </c>
      <c r="T19">
        <v>2</v>
      </c>
      <c r="U19" t="s">
        <v>51</v>
      </c>
      <c r="V19">
        <v>1.21358</v>
      </c>
      <c r="W19">
        <v>1.21731</v>
      </c>
      <c r="X19" s="3">
        <v>1.2103</v>
      </c>
      <c r="Y19" s="7" t="s">
        <v>119</v>
      </c>
      <c r="Z19" t="s">
        <v>47</v>
      </c>
      <c r="AA19" s="7" t="s">
        <v>36</v>
      </c>
      <c r="AB19" t="s">
        <v>120</v>
      </c>
      <c r="AC19" t="s">
        <v>121</v>
      </c>
      <c r="AD19" t="s">
        <v>39</v>
      </c>
      <c r="AE19" s="7" t="s">
        <v>122</v>
      </c>
    </row>
    <row r="20" ht="43.2" spans="1:31">
      <c r="A20" s="2">
        <v>44389</v>
      </c>
      <c r="B20">
        <v>1.18772</v>
      </c>
      <c r="C20" s="2">
        <v>44390</v>
      </c>
      <c r="D20">
        <v>1.18406</v>
      </c>
      <c r="E20" t="s">
        <v>21</v>
      </c>
      <c r="F20">
        <v>0.00585</v>
      </c>
      <c r="G20">
        <v>0.00186</v>
      </c>
      <c r="H20">
        <v>0.00111</v>
      </c>
      <c r="I20" s="2">
        <v>44390</v>
      </c>
      <c r="J20">
        <v>1.17765</v>
      </c>
      <c r="K20" s="2">
        <v>44391</v>
      </c>
      <c r="L20">
        <v>1.18074</v>
      </c>
      <c r="M20" t="s">
        <v>63</v>
      </c>
      <c r="N20" t="s">
        <v>32</v>
      </c>
      <c r="O20">
        <v>41.2</v>
      </c>
      <c r="P20">
        <f t="shared" si="2"/>
        <v>100.7</v>
      </c>
      <c r="Q20" s="5">
        <f t="shared" si="0"/>
        <v>-0.00847842925942143</v>
      </c>
      <c r="R20">
        <f t="shared" si="3"/>
        <v>33.1999999999999</v>
      </c>
      <c r="S20" s="6">
        <f t="shared" si="1"/>
        <v>0.32969215491559</v>
      </c>
      <c r="T20">
        <v>3</v>
      </c>
      <c r="U20" t="s">
        <v>51</v>
      </c>
      <c r="V20">
        <v>1.18526</v>
      </c>
      <c r="W20">
        <v>1.18996</v>
      </c>
      <c r="X20" s="3">
        <v>1.2054</v>
      </c>
      <c r="Y20" t="s">
        <v>112</v>
      </c>
      <c r="Z20" t="s">
        <v>47</v>
      </c>
      <c r="AA20" t="s">
        <v>35</v>
      </c>
      <c r="AB20" s="7" t="s">
        <v>123</v>
      </c>
      <c r="AC20" s="7" t="s">
        <v>124</v>
      </c>
      <c r="AD20" t="s">
        <v>39</v>
      </c>
      <c r="AE20" s="7" t="s">
        <v>125</v>
      </c>
    </row>
    <row r="21" ht="57.6" spans="1:31">
      <c r="A21" s="2">
        <v>44403</v>
      </c>
      <c r="B21">
        <v>1.17687</v>
      </c>
      <c r="C21" s="2">
        <v>44403</v>
      </c>
      <c r="D21">
        <v>1.17749</v>
      </c>
      <c r="E21" t="s">
        <v>63</v>
      </c>
      <c r="F21">
        <v>0.00581</v>
      </c>
      <c r="G21">
        <v>0.00228</v>
      </c>
      <c r="H21">
        <v>0.00103</v>
      </c>
      <c r="I21" s="2">
        <v>44406</v>
      </c>
      <c r="J21">
        <v>1.18867</v>
      </c>
      <c r="K21" s="2">
        <v>44410</v>
      </c>
      <c r="L21">
        <v>1.18617</v>
      </c>
      <c r="M21" t="s">
        <v>31</v>
      </c>
      <c r="N21" t="s">
        <v>32</v>
      </c>
      <c r="O21">
        <v>69</v>
      </c>
      <c r="P21">
        <f t="shared" si="2"/>
        <v>117.999999999998</v>
      </c>
      <c r="Q21" s="5">
        <f t="shared" si="0"/>
        <v>0.0100265959706678</v>
      </c>
      <c r="R21">
        <f t="shared" si="3"/>
        <v>86.8000000000002</v>
      </c>
      <c r="S21" s="6">
        <f t="shared" si="1"/>
        <v>0.735593220338997</v>
      </c>
      <c r="T21">
        <v>1</v>
      </c>
      <c r="U21" s="7" t="s">
        <v>126</v>
      </c>
      <c r="V21" s="7">
        <v>1.17944</v>
      </c>
      <c r="W21" s="7">
        <v>1.18235</v>
      </c>
      <c r="X21" s="7">
        <v>1.19935</v>
      </c>
      <c r="Y21" t="s">
        <v>127</v>
      </c>
      <c r="Z21" t="s">
        <v>47</v>
      </c>
      <c r="AA21" t="s">
        <v>65</v>
      </c>
      <c r="AB21" s="7" t="s">
        <v>128</v>
      </c>
      <c r="AC21" s="7"/>
      <c r="AD21" t="s">
        <v>56</v>
      </c>
      <c r="AE21" s="7" t="s">
        <v>129</v>
      </c>
    </row>
    <row r="22" ht="43.2" spans="1:31">
      <c r="A22" s="2">
        <v>44411</v>
      </c>
      <c r="B22">
        <v>1.18676</v>
      </c>
      <c r="C22" s="2">
        <v>44412</v>
      </c>
      <c r="D22">
        <v>1.18328</v>
      </c>
      <c r="E22" t="s">
        <v>22</v>
      </c>
      <c r="F22">
        <v>0.00532</v>
      </c>
      <c r="G22">
        <v>0.00174</v>
      </c>
      <c r="H22">
        <v>0.00102</v>
      </c>
      <c r="I22" s="2">
        <v>44418</v>
      </c>
      <c r="J22">
        <v>1.17202</v>
      </c>
      <c r="K22" s="2">
        <v>44420</v>
      </c>
      <c r="L22">
        <v>1.17354</v>
      </c>
      <c r="M22" t="s">
        <v>63</v>
      </c>
      <c r="N22" t="s">
        <v>32</v>
      </c>
      <c r="O22">
        <v>29.1</v>
      </c>
      <c r="P22">
        <f t="shared" si="2"/>
        <v>147.4</v>
      </c>
      <c r="Q22" s="5">
        <f t="shared" si="0"/>
        <v>-0.0124203714314604</v>
      </c>
      <c r="R22">
        <f t="shared" si="3"/>
        <v>97.4000000000008</v>
      </c>
      <c r="S22" s="6">
        <f t="shared" si="1"/>
        <v>0.660786974219815</v>
      </c>
      <c r="T22">
        <v>4</v>
      </c>
      <c r="U22" t="s">
        <v>51</v>
      </c>
      <c r="V22">
        <v>1.18286</v>
      </c>
      <c r="W22">
        <v>1.18233</v>
      </c>
      <c r="X22" s="3">
        <v>1.1951</v>
      </c>
      <c r="Y22" s="7" t="s">
        <v>130</v>
      </c>
      <c r="Z22" s="7" t="s">
        <v>83</v>
      </c>
      <c r="AA22" s="7" t="s">
        <v>47</v>
      </c>
      <c r="AB22" s="7" t="s">
        <v>131</v>
      </c>
      <c r="AC22" s="7" t="s">
        <v>132</v>
      </c>
      <c r="AD22" t="s">
        <v>39</v>
      </c>
      <c r="AE22" s="7" t="s">
        <v>133</v>
      </c>
    </row>
    <row r="23" ht="43.2" spans="1:30">
      <c r="A23" s="2">
        <v>44424</v>
      </c>
      <c r="B23">
        <v>1.17963</v>
      </c>
      <c r="C23" s="2">
        <v>44425</v>
      </c>
      <c r="D23">
        <v>1.17634</v>
      </c>
      <c r="E23" t="s">
        <v>21</v>
      </c>
      <c r="F23">
        <v>0.00496</v>
      </c>
      <c r="G23">
        <v>0.00157</v>
      </c>
      <c r="H23">
        <v>0.00095</v>
      </c>
      <c r="I23" s="2">
        <v>44427</v>
      </c>
      <c r="J23">
        <v>1.16767</v>
      </c>
      <c r="K23" s="2">
        <v>44428</v>
      </c>
      <c r="L23">
        <v>1.16955</v>
      </c>
      <c r="M23" t="s">
        <v>63</v>
      </c>
      <c r="N23" t="s">
        <v>32</v>
      </c>
      <c r="O23">
        <v>49</v>
      </c>
      <c r="P23">
        <f t="shared" si="2"/>
        <v>119.6</v>
      </c>
      <c r="Q23" s="5">
        <f t="shared" si="0"/>
        <v>-0.010138772326916</v>
      </c>
      <c r="R23">
        <f t="shared" si="3"/>
        <v>67.8999999999985</v>
      </c>
      <c r="S23" s="6">
        <f t="shared" si="1"/>
        <v>0.567725752508349</v>
      </c>
      <c r="T23">
        <v>5</v>
      </c>
      <c r="U23" t="s">
        <v>51</v>
      </c>
      <c r="V23" s="3">
        <v>1.1779</v>
      </c>
      <c r="W23">
        <v>1.17996</v>
      </c>
      <c r="X23">
        <v>1.18753</v>
      </c>
      <c r="Y23" s="7" t="s">
        <v>134</v>
      </c>
      <c r="Z23" t="s">
        <v>47</v>
      </c>
      <c r="AA23" t="s">
        <v>35</v>
      </c>
      <c r="AB23" t="s">
        <v>135</v>
      </c>
      <c r="AC23" s="7" t="s">
        <v>136</v>
      </c>
      <c r="AD23" t="s">
        <v>39</v>
      </c>
    </row>
    <row r="24" spans="1:30">
      <c r="A24" s="2">
        <v>44428</v>
      </c>
      <c r="B24">
        <v>1.16751</v>
      </c>
      <c r="C24" s="2">
        <v>44435</v>
      </c>
      <c r="D24">
        <v>1.17392</v>
      </c>
      <c r="E24" t="s">
        <v>21</v>
      </c>
      <c r="F24">
        <v>0.00487</v>
      </c>
      <c r="G24">
        <v>0.00184</v>
      </c>
      <c r="H24">
        <v>0.00106</v>
      </c>
      <c r="I24" s="2">
        <v>44442</v>
      </c>
      <c r="J24">
        <v>1.18782</v>
      </c>
      <c r="K24" s="2">
        <v>44445</v>
      </c>
      <c r="L24">
        <v>1.18602</v>
      </c>
      <c r="M24" t="s">
        <v>31</v>
      </c>
      <c r="N24" t="s">
        <v>32</v>
      </c>
      <c r="O24">
        <v>51.5</v>
      </c>
      <c r="P24">
        <f t="shared" si="2"/>
        <v>203.100000000001</v>
      </c>
      <c r="Q24" s="5">
        <f t="shared" si="0"/>
        <v>0.0173959966081661</v>
      </c>
      <c r="R24">
        <f t="shared" si="3"/>
        <v>121</v>
      </c>
      <c r="S24" s="6">
        <f t="shared" si="1"/>
        <v>0.595765632693252</v>
      </c>
      <c r="T24">
        <v>2</v>
      </c>
      <c r="U24" t="s">
        <v>33</v>
      </c>
      <c r="V24" s="3">
        <v>1.1729</v>
      </c>
      <c r="W24">
        <v>1.17835</v>
      </c>
      <c r="X24">
        <v>1.18385</v>
      </c>
      <c r="Y24" t="s">
        <v>87</v>
      </c>
      <c r="Z24" t="s">
        <v>47</v>
      </c>
      <c r="AA24" s="7" t="s">
        <v>36</v>
      </c>
      <c r="AB24" t="s">
        <v>135</v>
      </c>
      <c r="AC24" t="s">
        <v>137</v>
      </c>
      <c r="AD24" t="s">
        <v>39</v>
      </c>
    </row>
    <row r="25" ht="72" spans="1:31">
      <c r="A25" s="2">
        <v>44455</v>
      </c>
      <c r="B25">
        <v>1.18166</v>
      </c>
      <c r="C25" s="2">
        <v>44455</v>
      </c>
      <c r="D25">
        <v>1.18166</v>
      </c>
      <c r="E25" t="s">
        <v>21</v>
      </c>
      <c r="F25">
        <v>0.00448</v>
      </c>
      <c r="G25">
        <v>0.00189</v>
      </c>
      <c r="H25">
        <v>0.00108</v>
      </c>
      <c r="I25" s="2">
        <v>44461</v>
      </c>
      <c r="J25">
        <v>1.16884</v>
      </c>
      <c r="K25" s="2">
        <v>44462</v>
      </c>
      <c r="L25">
        <v>1.17175</v>
      </c>
      <c r="M25" t="s">
        <v>63</v>
      </c>
      <c r="N25" t="s">
        <v>32</v>
      </c>
      <c r="O25">
        <v>55.6</v>
      </c>
      <c r="P25">
        <f t="shared" si="2"/>
        <v>128.199999999998</v>
      </c>
      <c r="Q25" s="5">
        <f t="shared" si="0"/>
        <v>-0.0108491444239458</v>
      </c>
      <c r="R25">
        <f t="shared" si="3"/>
        <v>99.0999999999986</v>
      </c>
      <c r="S25" s="6">
        <f t="shared" si="1"/>
        <v>0.773010920436819</v>
      </c>
      <c r="T25">
        <v>2</v>
      </c>
      <c r="U25" s="7" t="s">
        <v>138</v>
      </c>
      <c r="V25" s="7">
        <v>1.17933</v>
      </c>
      <c r="W25" s="7">
        <v>1.18039</v>
      </c>
      <c r="X25" s="7">
        <v>1.17986</v>
      </c>
      <c r="Y25" t="s">
        <v>139</v>
      </c>
      <c r="Z25" s="7" t="s">
        <v>83</v>
      </c>
      <c r="AA25" t="s">
        <v>83</v>
      </c>
      <c r="AB25" s="7" t="s">
        <v>140</v>
      </c>
      <c r="AC25" s="7" t="s">
        <v>141</v>
      </c>
      <c r="AD25" t="s">
        <v>39</v>
      </c>
      <c r="AE25" s="7" t="s">
        <v>142</v>
      </c>
    </row>
    <row r="26" ht="43.2" spans="1:31">
      <c r="A26" s="2">
        <v>44463</v>
      </c>
      <c r="B26">
        <v>1.17202</v>
      </c>
      <c r="C26" s="2">
        <v>44463</v>
      </c>
      <c r="D26">
        <v>1.17202</v>
      </c>
      <c r="E26" t="s">
        <v>21</v>
      </c>
      <c r="F26">
        <v>0.00493</v>
      </c>
      <c r="G26">
        <v>0.00213</v>
      </c>
      <c r="H26" s="3">
        <v>0.0012</v>
      </c>
      <c r="I26" s="2">
        <v>44469</v>
      </c>
      <c r="J26">
        <v>1.15768</v>
      </c>
      <c r="K26" s="2">
        <v>44473</v>
      </c>
      <c r="L26">
        <v>1.16058</v>
      </c>
      <c r="M26" t="s">
        <v>63</v>
      </c>
      <c r="N26" t="s">
        <v>32</v>
      </c>
      <c r="O26">
        <v>32.9</v>
      </c>
      <c r="P26">
        <f t="shared" si="2"/>
        <v>143.4</v>
      </c>
      <c r="Q26" s="5">
        <f t="shared" si="0"/>
        <v>-0.0122352860872682</v>
      </c>
      <c r="R26">
        <f t="shared" si="3"/>
        <v>114.400000000001</v>
      </c>
      <c r="S26" s="6">
        <f t="shared" si="1"/>
        <v>0.797768479776855</v>
      </c>
      <c r="T26">
        <v>3</v>
      </c>
      <c r="U26" t="s">
        <v>51</v>
      </c>
      <c r="V26">
        <v>1.17523</v>
      </c>
      <c r="W26" s="3">
        <v>1.1794</v>
      </c>
      <c r="X26">
        <v>1.17858</v>
      </c>
      <c r="Y26" t="s">
        <v>139</v>
      </c>
      <c r="Z26" s="7" t="s">
        <v>83</v>
      </c>
      <c r="AA26" s="7" t="s">
        <v>36</v>
      </c>
      <c r="AB26" t="s">
        <v>120</v>
      </c>
      <c r="AC26" s="7" t="s">
        <v>143</v>
      </c>
      <c r="AD26" t="s">
        <v>39</v>
      </c>
      <c r="AE26" t="s">
        <v>144</v>
      </c>
    </row>
    <row r="27" ht="72" spans="1:31">
      <c r="A27" s="2">
        <v>44482</v>
      </c>
      <c r="B27">
        <v>1.15302</v>
      </c>
      <c r="C27" s="2">
        <v>44483</v>
      </c>
      <c r="D27">
        <v>1.15901</v>
      </c>
      <c r="E27" t="s">
        <v>21</v>
      </c>
      <c r="F27" s="3">
        <v>0.005</v>
      </c>
      <c r="G27">
        <v>0.00193</v>
      </c>
      <c r="H27">
        <v>0.00111</v>
      </c>
      <c r="I27" s="2">
        <v>44489</v>
      </c>
      <c r="J27" s="3">
        <v>1.1651</v>
      </c>
      <c r="K27" s="2">
        <v>44490</v>
      </c>
      <c r="L27">
        <v>1.16315</v>
      </c>
      <c r="M27" t="s">
        <v>63</v>
      </c>
      <c r="N27" t="s">
        <v>32</v>
      </c>
      <c r="O27">
        <v>52.7</v>
      </c>
      <c r="P27">
        <f t="shared" si="2"/>
        <v>120.800000000001</v>
      </c>
      <c r="Q27" s="5">
        <f t="shared" si="0"/>
        <v>0.0104768347470123</v>
      </c>
      <c r="R27">
        <f t="shared" si="3"/>
        <v>41.3999999999981</v>
      </c>
      <c r="S27" s="6">
        <f t="shared" si="1"/>
        <v>0.342715231788061</v>
      </c>
      <c r="T27">
        <v>1</v>
      </c>
      <c r="U27" t="s">
        <v>33</v>
      </c>
      <c r="V27">
        <v>1.15748</v>
      </c>
      <c r="W27">
        <v>1.16408</v>
      </c>
      <c r="X27">
        <v>1.17262</v>
      </c>
      <c r="Y27" t="s">
        <v>46</v>
      </c>
      <c r="Z27" s="7" t="s">
        <v>36</v>
      </c>
      <c r="AA27" t="s">
        <v>35</v>
      </c>
      <c r="AB27" s="7" t="s">
        <v>145</v>
      </c>
      <c r="AC27" s="7" t="s">
        <v>146</v>
      </c>
      <c r="AD27" t="s">
        <v>39</v>
      </c>
      <c r="AE27" s="7" t="s">
        <v>147</v>
      </c>
    </row>
    <row r="28" ht="28.8" spans="1:30">
      <c r="A28" s="2">
        <v>44510</v>
      </c>
      <c r="B28">
        <v>1.15928</v>
      </c>
      <c r="C28" s="2">
        <v>44510</v>
      </c>
      <c r="D28">
        <v>1.15822</v>
      </c>
      <c r="E28" t="s">
        <v>21</v>
      </c>
      <c r="F28">
        <v>0.00688</v>
      </c>
      <c r="G28">
        <v>0.00212</v>
      </c>
      <c r="H28">
        <v>0.00124</v>
      </c>
      <c r="I28" s="2">
        <v>44517</v>
      </c>
      <c r="J28" s="3">
        <v>1.1319</v>
      </c>
      <c r="K28" s="2">
        <v>44518</v>
      </c>
      <c r="L28">
        <v>1.13488</v>
      </c>
      <c r="M28" t="s">
        <v>63</v>
      </c>
      <c r="N28" t="s">
        <v>32</v>
      </c>
      <c r="O28">
        <v>31.2</v>
      </c>
      <c r="P28">
        <f t="shared" si="2"/>
        <v>273.800000000002</v>
      </c>
      <c r="Q28" s="5">
        <f t="shared" si="0"/>
        <v>-0.0236181077910429</v>
      </c>
      <c r="R28">
        <f t="shared" si="3"/>
        <v>233.399999999999</v>
      </c>
      <c r="S28" s="6">
        <f t="shared" si="1"/>
        <v>0.852447041636221</v>
      </c>
      <c r="T28">
        <v>4</v>
      </c>
      <c r="U28" t="s">
        <v>148</v>
      </c>
      <c r="V28">
        <v>1.15821</v>
      </c>
      <c r="W28">
        <v>1.15995</v>
      </c>
      <c r="X28" s="3">
        <v>1.1663</v>
      </c>
      <c r="Y28" s="7" t="s">
        <v>149</v>
      </c>
      <c r="Z28" t="s">
        <v>35</v>
      </c>
      <c r="AA28" s="7" t="s">
        <v>36</v>
      </c>
      <c r="AB28" t="s">
        <v>120</v>
      </c>
      <c r="AC28" s="7" t="s">
        <v>150</v>
      </c>
      <c r="AD28" t="s">
        <v>39</v>
      </c>
    </row>
    <row r="29" ht="57.6" spans="1:31">
      <c r="A29" s="2">
        <v>44519</v>
      </c>
      <c r="B29">
        <v>1.13682</v>
      </c>
      <c r="C29" s="2">
        <v>44522</v>
      </c>
      <c r="D29">
        <v>1.12839</v>
      </c>
      <c r="E29" t="s">
        <v>63</v>
      </c>
      <c r="F29">
        <v>0.00681</v>
      </c>
      <c r="G29" s="3">
        <v>0.0026</v>
      </c>
      <c r="H29" s="3">
        <v>0.00114</v>
      </c>
      <c r="I29" s="2">
        <v>44524</v>
      </c>
      <c r="J29">
        <v>1.12005</v>
      </c>
      <c r="K29" s="2">
        <v>44526</v>
      </c>
      <c r="L29">
        <v>1.12268</v>
      </c>
      <c r="M29" t="s">
        <v>63</v>
      </c>
      <c r="N29" t="s">
        <v>32</v>
      </c>
      <c r="O29">
        <v>72.3</v>
      </c>
      <c r="P29">
        <f t="shared" si="2"/>
        <v>167.7</v>
      </c>
      <c r="Q29" s="5">
        <f t="shared" si="0"/>
        <v>-0.014751675727028</v>
      </c>
      <c r="R29">
        <f t="shared" si="3"/>
        <v>57.100000000001</v>
      </c>
      <c r="S29" s="6">
        <f t="shared" si="1"/>
        <v>0.340488968395951</v>
      </c>
      <c r="T29">
        <v>5</v>
      </c>
      <c r="U29" s="7" t="s">
        <v>151</v>
      </c>
      <c r="V29" s="7">
        <v>1.14209</v>
      </c>
      <c r="W29" s="8">
        <v>1.1509</v>
      </c>
      <c r="X29" s="7">
        <v>1.15957</v>
      </c>
      <c r="Y29" t="s">
        <v>152</v>
      </c>
      <c r="Z29" t="s">
        <v>35</v>
      </c>
      <c r="AA29" t="s">
        <v>35</v>
      </c>
      <c r="AB29" t="s">
        <v>153</v>
      </c>
      <c r="AC29" s="7" t="s">
        <v>154</v>
      </c>
      <c r="AD29" t="s">
        <v>39</v>
      </c>
      <c r="AE29" s="7" t="s">
        <v>155</v>
      </c>
    </row>
    <row r="30" ht="57.6" spans="1:31">
      <c r="A30" s="2">
        <v>44194</v>
      </c>
      <c r="B30">
        <v>103.788</v>
      </c>
      <c r="C30" s="2">
        <v>44194</v>
      </c>
      <c r="D30">
        <v>103.788</v>
      </c>
      <c r="E30" t="s">
        <v>22</v>
      </c>
      <c r="F30">
        <v>0.502</v>
      </c>
      <c r="G30">
        <v>0.0165</v>
      </c>
      <c r="H30">
        <v>0.076</v>
      </c>
      <c r="I30" s="2">
        <v>44201</v>
      </c>
      <c r="J30">
        <v>102.711</v>
      </c>
      <c r="K30" s="2">
        <v>44202</v>
      </c>
      <c r="L30">
        <v>103.026</v>
      </c>
      <c r="M30" t="s">
        <v>63</v>
      </c>
      <c r="N30" t="s">
        <v>156</v>
      </c>
      <c r="O30">
        <v>53.9</v>
      </c>
      <c r="P30">
        <f t="shared" ref="P30:P49" si="4">ABS(J30-B30)*100</f>
        <v>107.7</v>
      </c>
      <c r="Q30" s="5">
        <f t="shared" si="0"/>
        <v>-0.0103769221875361</v>
      </c>
      <c r="R30">
        <f t="shared" ref="R30:R49" si="5">ABS(L30-D30)*100</f>
        <v>76.2</v>
      </c>
      <c r="S30" s="6">
        <f t="shared" si="1"/>
        <v>0.707520891364902</v>
      </c>
      <c r="T30">
        <v>2</v>
      </c>
      <c r="U30" t="s">
        <v>51</v>
      </c>
      <c r="V30">
        <v>103.505</v>
      </c>
      <c r="W30">
        <v>103.826</v>
      </c>
      <c r="X30">
        <v>104.232</v>
      </c>
      <c r="Y30" s="7" t="s">
        <v>157</v>
      </c>
      <c r="Z30" t="s">
        <v>35</v>
      </c>
      <c r="AA30" s="7" t="s">
        <v>83</v>
      </c>
      <c r="AB30" t="s">
        <v>158</v>
      </c>
      <c r="AC30" s="7" t="s">
        <v>159</v>
      </c>
      <c r="AD30" t="s">
        <v>39</v>
      </c>
      <c r="AE30" s="7" t="s">
        <v>160</v>
      </c>
    </row>
    <row r="31" ht="57.6" spans="1:31">
      <c r="A31" s="2">
        <v>44202</v>
      </c>
      <c r="B31">
        <v>102.702</v>
      </c>
      <c r="C31" s="2">
        <v>44203</v>
      </c>
      <c r="D31">
        <v>103.366</v>
      </c>
      <c r="E31" t="s">
        <v>21</v>
      </c>
      <c r="F31">
        <v>0.554</v>
      </c>
      <c r="G31" s="4">
        <v>0.22</v>
      </c>
      <c r="H31">
        <v>0.143</v>
      </c>
      <c r="I31" s="2">
        <v>44207</v>
      </c>
      <c r="J31">
        <v>104.255</v>
      </c>
      <c r="K31" s="2">
        <v>44208</v>
      </c>
      <c r="L31">
        <v>103.919</v>
      </c>
      <c r="M31" t="s">
        <v>31</v>
      </c>
      <c r="N31" t="s">
        <v>156</v>
      </c>
      <c r="O31">
        <v>50.1</v>
      </c>
      <c r="P31">
        <f t="shared" si="4"/>
        <v>155.3</v>
      </c>
      <c r="Q31" s="5">
        <f t="shared" si="0"/>
        <v>0.0151214192518159</v>
      </c>
      <c r="R31">
        <f t="shared" si="5"/>
        <v>55.2999999999997</v>
      </c>
      <c r="S31" s="6">
        <f t="shared" si="1"/>
        <v>0.356084996780423</v>
      </c>
      <c r="T31">
        <v>1</v>
      </c>
      <c r="U31" t="s">
        <v>33</v>
      </c>
      <c r="V31">
        <v>103.351</v>
      </c>
      <c r="W31">
        <v>103.552</v>
      </c>
      <c r="X31">
        <v>104.048</v>
      </c>
      <c r="Y31" s="7" t="s">
        <v>161</v>
      </c>
      <c r="Z31" t="s">
        <v>35</v>
      </c>
      <c r="AA31" s="7" t="s">
        <v>36</v>
      </c>
      <c r="AB31" t="s">
        <v>162</v>
      </c>
      <c r="AC31" s="7" t="s">
        <v>163</v>
      </c>
      <c r="AD31" t="s">
        <v>56</v>
      </c>
      <c r="AE31" s="7" t="s">
        <v>164</v>
      </c>
    </row>
    <row r="32" ht="86.4" spans="1:31">
      <c r="A32" s="2">
        <v>44223</v>
      </c>
      <c r="B32">
        <v>103.61</v>
      </c>
      <c r="C32" s="2">
        <v>44223</v>
      </c>
      <c r="D32">
        <v>103.623</v>
      </c>
      <c r="E32" t="s">
        <v>22</v>
      </c>
      <c r="F32">
        <v>0.441</v>
      </c>
      <c r="G32">
        <v>0.132</v>
      </c>
      <c r="H32">
        <v>0.063</v>
      </c>
      <c r="I32" s="2">
        <v>44231</v>
      </c>
      <c r="J32">
        <v>105.52</v>
      </c>
      <c r="K32" s="2">
        <v>44235</v>
      </c>
      <c r="L32">
        <v>105.456</v>
      </c>
      <c r="M32" t="s">
        <v>31</v>
      </c>
      <c r="N32" t="s">
        <v>156</v>
      </c>
      <c r="O32">
        <v>28.9</v>
      </c>
      <c r="P32">
        <f t="shared" si="4"/>
        <v>191</v>
      </c>
      <c r="Q32" s="5">
        <f t="shared" si="0"/>
        <v>0.018434514043046</v>
      </c>
      <c r="R32">
        <f t="shared" si="5"/>
        <v>183.3</v>
      </c>
      <c r="S32" s="6">
        <f t="shared" si="1"/>
        <v>0.959685863874346</v>
      </c>
      <c r="T32">
        <v>2</v>
      </c>
      <c r="U32" t="s">
        <v>33</v>
      </c>
      <c r="V32">
        <v>103.751</v>
      </c>
      <c r="W32">
        <v>103.623</v>
      </c>
      <c r="X32">
        <v>103.813</v>
      </c>
      <c r="Y32" s="7" t="s">
        <v>165</v>
      </c>
      <c r="Z32" t="s">
        <v>35</v>
      </c>
      <c r="AA32" t="s">
        <v>83</v>
      </c>
      <c r="AB32" t="s">
        <v>166</v>
      </c>
      <c r="AC32" s="7" t="s">
        <v>167</v>
      </c>
      <c r="AD32" t="s">
        <v>39</v>
      </c>
      <c r="AE32" s="7" t="s">
        <v>168</v>
      </c>
    </row>
    <row r="33" ht="43.2" spans="1:31">
      <c r="A33" s="2">
        <v>44237</v>
      </c>
      <c r="B33">
        <v>104.588</v>
      </c>
      <c r="C33" s="2">
        <v>44242</v>
      </c>
      <c r="D33">
        <v>105.026</v>
      </c>
      <c r="E33" t="s">
        <v>21</v>
      </c>
      <c r="F33">
        <v>0.463</v>
      </c>
      <c r="G33">
        <v>0.198</v>
      </c>
      <c r="H33">
        <v>0.098</v>
      </c>
      <c r="I33" s="2">
        <v>44243</v>
      </c>
      <c r="J33">
        <v>106.038</v>
      </c>
      <c r="K33" s="2">
        <v>44245</v>
      </c>
      <c r="L33">
        <v>105.738</v>
      </c>
      <c r="M33" t="s">
        <v>31</v>
      </c>
      <c r="N33" t="s">
        <v>156</v>
      </c>
      <c r="O33">
        <v>45.3</v>
      </c>
      <c r="P33">
        <f t="shared" si="4"/>
        <v>145</v>
      </c>
      <c r="Q33" s="5">
        <f t="shared" si="0"/>
        <v>0.0138639232034268</v>
      </c>
      <c r="R33">
        <f t="shared" si="5"/>
        <v>71.2000000000003</v>
      </c>
      <c r="S33" s="6">
        <f t="shared" si="1"/>
        <v>0.491034482758623</v>
      </c>
      <c r="T33">
        <v>3</v>
      </c>
      <c r="U33" t="s">
        <v>33</v>
      </c>
      <c r="V33">
        <v>104.913</v>
      </c>
      <c r="W33">
        <v>104.431</v>
      </c>
      <c r="X33">
        <v>103.962</v>
      </c>
      <c r="Y33" s="7" t="s">
        <v>169</v>
      </c>
      <c r="Z33" t="s">
        <v>65</v>
      </c>
      <c r="AA33" t="s">
        <v>47</v>
      </c>
      <c r="AC33" s="7" t="s">
        <v>170</v>
      </c>
      <c r="AD33" t="s">
        <v>39</v>
      </c>
      <c r="AE33" s="7" t="s">
        <v>171</v>
      </c>
    </row>
    <row r="34" ht="72" spans="1:31">
      <c r="A34" s="2">
        <v>44250</v>
      </c>
      <c r="B34" s="4">
        <v>105.07</v>
      </c>
      <c r="C34" s="2">
        <v>44251</v>
      </c>
      <c r="D34">
        <v>105.421</v>
      </c>
      <c r="E34" t="s">
        <v>21</v>
      </c>
      <c r="F34">
        <v>0.564</v>
      </c>
      <c r="G34">
        <v>0.238</v>
      </c>
      <c r="H34">
        <v>0.122</v>
      </c>
      <c r="I34" s="2">
        <v>44263</v>
      </c>
      <c r="J34">
        <v>108.866</v>
      </c>
      <c r="K34" s="2">
        <v>44265</v>
      </c>
      <c r="L34">
        <v>108.454</v>
      </c>
      <c r="M34" t="s">
        <v>31</v>
      </c>
      <c r="N34" t="s">
        <v>156</v>
      </c>
      <c r="O34">
        <v>58</v>
      </c>
      <c r="P34">
        <f t="shared" si="4"/>
        <v>379.600000000001</v>
      </c>
      <c r="Q34" s="5">
        <f t="shared" si="0"/>
        <v>0.0361282954220996</v>
      </c>
      <c r="R34">
        <f t="shared" si="5"/>
        <v>303.299999999999</v>
      </c>
      <c r="S34" s="6">
        <f t="shared" si="1"/>
        <v>0.798998946259216</v>
      </c>
      <c r="T34">
        <v>4</v>
      </c>
      <c r="U34" t="s">
        <v>33</v>
      </c>
      <c r="V34">
        <v>105.293</v>
      </c>
      <c r="W34">
        <v>105.078</v>
      </c>
      <c r="X34">
        <v>103.962</v>
      </c>
      <c r="Y34" s="7" t="s">
        <v>172</v>
      </c>
      <c r="Z34" t="s">
        <v>65</v>
      </c>
      <c r="AA34" t="s">
        <v>47</v>
      </c>
      <c r="AB34" s="7" t="s">
        <v>173</v>
      </c>
      <c r="AC34" s="7" t="s">
        <v>174</v>
      </c>
      <c r="AD34" t="s">
        <v>39</v>
      </c>
      <c r="AE34" s="7" t="s">
        <v>175</v>
      </c>
    </row>
    <row r="35" ht="72" spans="1:31">
      <c r="A35" s="2">
        <v>44279</v>
      </c>
      <c r="B35">
        <v>108.725</v>
      </c>
      <c r="C35" s="2">
        <v>44280</v>
      </c>
      <c r="D35">
        <v>108.914</v>
      </c>
      <c r="E35" t="s">
        <v>21</v>
      </c>
      <c r="F35" s="4">
        <v>0.56</v>
      </c>
      <c r="G35">
        <v>0.185</v>
      </c>
      <c r="H35">
        <v>0.094</v>
      </c>
      <c r="I35" s="2">
        <v>44286</v>
      </c>
      <c r="J35">
        <v>110.708</v>
      </c>
      <c r="K35" s="2">
        <v>44291</v>
      </c>
      <c r="L35">
        <v>110.589</v>
      </c>
      <c r="M35" t="s">
        <v>31</v>
      </c>
      <c r="N35" t="s">
        <v>156</v>
      </c>
      <c r="O35">
        <v>45.3</v>
      </c>
      <c r="P35">
        <f t="shared" si="4"/>
        <v>198.3</v>
      </c>
      <c r="Q35" s="5">
        <f t="shared" si="0"/>
        <v>0.0182386755575995</v>
      </c>
      <c r="R35">
        <f t="shared" si="5"/>
        <v>167.5</v>
      </c>
      <c r="S35" s="6">
        <f t="shared" si="1"/>
        <v>0.844679778113969</v>
      </c>
      <c r="T35">
        <v>5</v>
      </c>
      <c r="U35" t="s">
        <v>33</v>
      </c>
      <c r="V35">
        <v>108.847</v>
      </c>
      <c r="W35">
        <v>108.186</v>
      </c>
      <c r="X35">
        <v>106.092</v>
      </c>
      <c r="Y35" t="s">
        <v>176</v>
      </c>
      <c r="Z35" t="s">
        <v>35</v>
      </c>
      <c r="AA35" t="s">
        <v>53</v>
      </c>
      <c r="AB35" s="7" t="s">
        <v>177</v>
      </c>
      <c r="AC35" s="7" t="s">
        <v>178</v>
      </c>
      <c r="AD35" t="s">
        <v>39</v>
      </c>
      <c r="AE35" s="7" t="s">
        <v>179</v>
      </c>
    </row>
    <row r="36" ht="86.4" spans="1:31">
      <c r="A36" s="2">
        <v>44287</v>
      </c>
      <c r="B36">
        <v>110.703</v>
      </c>
      <c r="C36" s="2">
        <v>44292</v>
      </c>
      <c r="D36">
        <v>109.957</v>
      </c>
      <c r="E36" t="s">
        <v>21</v>
      </c>
      <c r="F36" s="4">
        <v>0.57</v>
      </c>
      <c r="G36">
        <v>0.274</v>
      </c>
      <c r="H36">
        <v>0.106</v>
      </c>
      <c r="I36" s="2">
        <v>44309</v>
      </c>
      <c r="J36">
        <v>107.867</v>
      </c>
      <c r="K36" s="2">
        <v>44313</v>
      </c>
      <c r="L36">
        <v>108.075</v>
      </c>
      <c r="M36" t="s">
        <v>63</v>
      </c>
      <c r="N36" t="s">
        <v>156</v>
      </c>
      <c r="O36">
        <v>95.6</v>
      </c>
      <c r="P36">
        <f t="shared" si="4"/>
        <v>283.6</v>
      </c>
      <c r="Q36" s="5">
        <f t="shared" si="0"/>
        <v>-0.0256180952639043</v>
      </c>
      <c r="R36">
        <f t="shared" si="5"/>
        <v>188.199999999999</v>
      </c>
      <c r="S36" s="6">
        <f t="shared" si="1"/>
        <v>0.663610719322987</v>
      </c>
      <c r="T36">
        <v>1</v>
      </c>
      <c r="U36" s="7" t="s">
        <v>180</v>
      </c>
      <c r="V36">
        <v>109.535</v>
      </c>
      <c r="W36">
        <v>109.144</v>
      </c>
      <c r="X36">
        <v>106.852</v>
      </c>
      <c r="Y36" s="7" t="s">
        <v>181</v>
      </c>
      <c r="Z36" t="s">
        <v>35</v>
      </c>
      <c r="AA36" t="s">
        <v>53</v>
      </c>
      <c r="AB36" s="7" t="s">
        <v>182</v>
      </c>
      <c r="AC36" s="7" t="s">
        <v>183</v>
      </c>
      <c r="AD36" t="s">
        <v>39</v>
      </c>
      <c r="AE36" s="7" t="s">
        <v>184</v>
      </c>
    </row>
    <row r="37" ht="43.2" spans="1:31">
      <c r="A37" s="2">
        <v>44312</v>
      </c>
      <c r="B37">
        <v>107.941</v>
      </c>
      <c r="C37" s="2">
        <v>44313</v>
      </c>
      <c r="D37">
        <v>108.339</v>
      </c>
      <c r="E37" t="s">
        <v>21</v>
      </c>
      <c r="F37">
        <v>0.58</v>
      </c>
      <c r="G37">
        <v>0.251</v>
      </c>
      <c r="H37">
        <v>0.107</v>
      </c>
      <c r="I37" s="2">
        <v>44316</v>
      </c>
      <c r="J37">
        <v>109.336</v>
      </c>
      <c r="K37" s="2">
        <v>44320</v>
      </c>
      <c r="L37">
        <v>109.125</v>
      </c>
      <c r="M37" t="s">
        <v>31</v>
      </c>
      <c r="N37" t="s">
        <v>156</v>
      </c>
      <c r="O37">
        <v>64.3</v>
      </c>
      <c r="P37">
        <f t="shared" si="4"/>
        <v>139.5</v>
      </c>
      <c r="Q37" s="5">
        <f t="shared" si="0"/>
        <v>0.0129237268507796</v>
      </c>
      <c r="R37">
        <f t="shared" si="5"/>
        <v>78.6000000000001</v>
      </c>
      <c r="S37" s="6">
        <f t="shared" si="1"/>
        <v>0.563440860215054</v>
      </c>
      <c r="T37">
        <v>1</v>
      </c>
      <c r="U37" t="s">
        <v>33</v>
      </c>
      <c r="V37">
        <v>108.371</v>
      </c>
      <c r="W37">
        <v>109.202</v>
      </c>
      <c r="X37">
        <v>108.312</v>
      </c>
      <c r="Y37" t="s">
        <v>185</v>
      </c>
      <c r="Z37" t="s">
        <v>65</v>
      </c>
      <c r="AA37" t="s">
        <v>65</v>
      </c>
      <c r="AC37" s="7" t="s">
        <v>186</v>
      </c>
      <c r="AD37" t="s">
        <v>39</v>
      </c>
      <c r="AE37" s="7" t="s">
        <v>187</v>
      </c>
    </row>
    <row r="38" ht="86.4" spans="1:31">
      <c r="A38" s="2">
        <v>44341</v>
      </c>
      <c r="B38">
        <v>108.721</v>
      </c>
      <c r="C38" s="2">
        <v>44342</v>
      </c>
      <c r="D38">
        <v>109.058</v>
      </c>
      <c r="E38" t="s">
        <v>21</v>
      </c>
      <c r="F38">
        <v>0.576</v>
      </c>
      <c r="G38" s="4">
        <v>0.18</v>
      </c>
      <c r="H38">
        <v>0.113</v>
      </c>
      <c r="I38" s="2">
        <v>44344</v>
      </c>
      <c r="J38">
        <v>109.841</v>
      </c>
      <c r="K38" s="2">
        <v>44347</v>
      </c>
      <c r="L38">
        <v>109.584</v>
      </c>
      <c r="M38" t="s">
        <v>31</v>
      </c>
      <c r="N38" t="s">
        <v>156</v>
      </c>
      <c r="O38">
        <v>16.7</v>
      </c>
      <c r="P38">
        <f t="shared" si="4"/>
        <v>111.999999999999</v>
      </c>
      <c r="Q38" s="5">
        <f t="shared" si="0"/>
        <v>0.0103015976674239</v>
      </c>
      <c r="R38">
        <f t="shared" si="5"/>
        <v>52.5999999999996</v>
      </c>
      <c r="S38" s="6">
        <f t="shared" si="1"/>
        <v>0.469642857142858</v>
      </c>
      <c r="T38">
        <v>3</v>
      </c>
      <c r="U38" t="s">
        <v>33</v>
      </c>
      <c r="V38">
        <v>109.056</v>
      </c>
      <c r="W38">
        <v>109.058</v>
      </c>
      <c r="X38">
        <v>109.103</v>
      </c>
      <c r="Y38" s="7" t="s">
        <v>188</v>
      </c>
      <c r="Z38" t="s">
        <v>47</v>
      </c>
      <c r="AA38" t="s">
        <v>36</v>
      </c>
      <c r="AB38" s="7" t="s">
        <v>189</v>
      </c>
      <c r="AC38" s="7" t="s">
        <v>190</v>
      </c>
      <c r="AD38" t="s">
        <v>39</v>
      </c>
      <c r="AE38" s="7" t="s">
        <v>191</v>
      </c>
    </row>
    <row r="39" ht="72" spans="1:30">
      <c r="A39" s="2">
        <v>44358</v>
      </c>
      <c r="B39">
        <v>109.315</v>
      </c>
      <c r="C39" s="2">
        <v>44358</v>
      </c>
      <c r="D39">
        <v>109.362</v>
      </c>
      <c r="E39" t="s">
        <v>22</v>
      </c>
      <c r="F39">
        <v>0.559</v>
      </c>
      <c r="G39">
        <v>0.176</v>
      </c>
      <c r="H39">
        <v>0.112</v>
      </c>
      <c r="I39" s="2">
        <v>44363</v>
      </c>
      <c r="J39">
        <v>110.684</v>
      </c>
      <c r="K39" s="2">
        <v>44364</v>
      </c>
      <c r="L39">
        <v>110.229</v>
      </c>
      <c r="M39" t="s">
        <v>31</v>
      </c>
      <c r="N39" t="s">
        <v>156</v>
      </c>
      <c r="O39">
        <v>36.5</v>
      </c>
      <c r="P39">
        <f t="shared" si="4"/>
        <v>136.9</v>
      </c>
      <c r="Q39" s="5">
        <f t="shared" si="0"/>
        <v>0.0125234414307277</v>
      </c>
      <c r="R39">
        <f t="shared" si="5"/>
        <v>86.7000000000004</v>
      </c>
      <c r="S39" s="6">
        <f t="shared" si="1"/>
        <v>0.633308984660339</v>
      </c>
      <c r="T39">
        <v>4</v>
      </c>
      <c r="U39" t="s">
        <v>33</v>
      </c>
      <c r="V39" s="4">
        <v>109.58</v>
      </c>
      <c r="W39">
        <v>109.362</v>
      </c>
      <c r="X39">
        <v>109.115</v>
      </c>
      <c r="Y39" s="7" t="s">
        <v>192</v>
      </c>
      <c r="Z39" t="s">
        <v>35</v>
      </c>
      <c r="AA39" t="s">
        <v>88</v>
      </c>
      <c r="AB39" t="s">
        <v>193</v>
      </c>
      <c r="AC39" s="7" t="s">
        <v>194</v>
      </c>
      <c r="AD39" t="s">
        <v>39</v>
      </c>
    </row>
    <row r="40" ht="43.2" spans="1:31">
      <c r="A40" s="2">
        <v>44377</v>
      </c>
      <c r="B40">
        <v>110.477</v>
      </c>
      <c r="C40" s="2">
        <v>44377</v>
      </c>
      <c r="D40" s="4">
        <v>110.63</v>
      </c>
      <c r="E40" t="s">
        <v>21</v>
      </c>
      <c r="F40">
        <v>0.535</v>
      </c>
      <c r="G40">
        <v>0.186</v>
      </c>
      <c r="H40">
        <v>0.103</v>
      </c>
      <c r="I40" s="2">
        <v>44378</v>
      </c>
      <c r="J40">
        <v>111.522</v>
      </c>
      <c r="K40" s="2">
        <v>44379</v>
      </c>
      <c r="L40">
        <v>111.159</v>
      </c>
      <c r="M40" t="s">
        <v>31</v>
      </c>
      <c r="N40" t="s">
        <v>156</v>
      </c>
      <c r="O40">
        <v>27.6</v>
      </c>
      <c r="P40">
        <f t="shared" si="4"/>
        <v>104.5</v>
      </c>
      <c r="Q40" s="5">
        <f t="shared" si="0"/>
        <v>0.00945898241262889</v>
      </c>
      <c r="R40">
        <f t="shared" si="5"/>
        <v>52.9000000000011</v>
      </c>
      <c r="S40" s="6">
        <f t="shared" si="1"/>
        <v>0.50622009569379</v>
      </c>
      <c r="T40">
        <v>5</v>
      </c>
      <c r="U40" t="s">
        <v>33</v>
      </c>
      <c r="V40">
        <v>110.759</v>
      </c>
      <c r="W40">
        <v>110.277</v>
      </c>
      <c r="X40">
        <v>109.572</v>
      </c>
      <c r="Y40" t="s">
        <v>176</v>
      </c>
      <c r="Z40" t="s">
        <v>35</v>
      </c>
      <c r="AA40" t="s">
        <v>35</v>
      </c>
      <c r="AB40" t="s">
        <v>195</v>
      </c>
      <c r="AC40" s="7" t="s">
        <v>196</v>
      </c>
      <c r="AD40" t="s">
        <v>39</v>
      </c>
      <c r="AE40" s="7" t="s">
        <v>197</v>
      </c>
    </row>
    <row r="41" ht="43.2" spans="1:31">
      <c r="A41" s="2">
        <v>44379</v>
      </c>
      <c r="B41">
        <v>111.503</v>
      </c>
      <c r="C41" s="2">
        <v>44383</v>
      </c>
      <c r="D41" s="4">
        <v>110.9</v>
      </c>
      <c r="E41" t="s">
        <v>21</v>
      </c>
      <c r="F41">
        <v>0.539</v>
      </c>
      <c r="G41" s="4">
        <v>0.19</v>
      </c>
      <c r="H41">
        <v>0.063</v>
      </c>
      <c r="I41" s="2">
        <v>44385</v>
      </c>
      <c r="J41">
        <v>109.757</v>
      </c>
      <c r="K41" s="2">
        <v>44386</v>
      </c>
      <c r="L41">
        <v>109.803</v>
      </c>
      <c r="M41" t="s">
        <v>63</v>
      </c>
      <c r="N41" t="s">
        <v>156</v>
      </c>
      <c r="O41">
        <v>41.4</v>
      </c>
      <c r="P41">
        <f t="shared" si="4"/>
        <v>174.6</v>
      </c>
      <c r="Q41" s="5">
        <f t="shared" si="0"/>
        <v>-0.0156587715128741</v>
      </c>
      <c r="R41">
        <f t="shared" si="5"/>
        <v>109.700000000001</v>
      </c>
      <c r="S41" s="6">
        <f t="shared" si="1"/>
        <v>0.628293241695309</v>
      </c>
      <c r="T41">
        <v>1</v>
      </c>
      <c r="U41" t="s">
        <v>51</v>
      </c>
      <c r="V41">
        <v>110.839</v>
      </c>
      <c r="W41">
        <v>110.351</v>
      </c>
      <c r="X41">
        <v>109.635</v>
      </c>
      <c r="Z41" t="s">
        <v>65</v>
      </c>
      <c r="AA41" t="s">
        <v>35</v>
      </c>
      <c r="AB41" t="s">
        <v>198</v>
      </c>
      <c r="AC41" s="7" t="s">
        <v>199</v>
      </c>
      <c r="AD41" t="s">
        <v>39</v>
      </c>
      <c r="AE41" s="7" t="s">
        <v>200</v>
      </c>
    </row>
    <row r="42" ht="100.8" spans="1:31">
      <c r="A42" s="2">
        <v>44391</v>
      </c>
      <c r="B42">
        <v>110.628</v>
      </c>
      <c r="C42" s="2">
        <v>44391</v>
      </c>
      <c r="D42">
        <v>110.592</v>
      </c>
      <c r="E42" t="s">
        <v>22</v>
      </c>
      <c r="F42">
        <v>0.566</v>
      </c>
      <c r="G42">
        <v>0.185</v>
      </c>
      <c r="H42">
        <v>0.092</v>
      </c>
      <c r="I42" s="2">
        <v>44396</v>
      </c>
      <c r="J42">
        <v>109.448</v>
      </c>
      <c r="K42" s="2">
        <v>44397</v>
      </c>
      <c r="L42">
        <v>109.704</v>
      </c>
      <c r="M42" t="s">
        <v>63</v>
      </c>
      <c r="N42" t="s">
        <v>156</v>
      </c>
      <c r="O42">
        <v>59.3</v>
      </c>
      <c r="P42">
        <f t="shared" si="4"/>
        <v>118.000000000001</v>
      </c>
      <c r="Q42" s="5">
        <f t="shared" si="0"/>
        <v>-0.0106663774089743</v>
      </c>
      <c r="R42">
        <f t="shared" si="5"/>
        <v>88.8000000000005</v>
      </c>
      <c r="S42" s="6">
        <f t="shared" si="1"/>
        <v>0.752542372881354</v>
      </c>
      <c r="T42">
        <v>2</v>
      </c>
      <c r="U42" t="s">
        <v>51</v>
      </c>
      <c r="V42">
        <v>110.117</v>
      </c>
      <c r="W42">
        <v>110.389</v>
      </c>
      <c r="X42">
        <v>110.026</v>
      </c>
      <c r="Y42" s="7" t="s">
        <v>201</v>
      </c>
      <c r="Z42" t="s">
        <v>65</v>
      </c>
      <c r="AA42" t="s">
        <v>47</v>
      </c>
      <c r="AD42" t="s">
        <v>39</v>
      </c>
      <c r="AE42" s="7" t="s">
        <v>202</v>
      </c>
    </row>
    <row r="43" ht="43.2" spans="1:31">
      <c r="A43" s="2">
        <v>44397</v>
      </c>
      <c r="B43">
        <v>109.372</v>
      </c>
      <c r="C43" s="2">
        <v>44397</v>
      </c>
      <c r="D43">
        <v>109.704</v>
      </c>
      <c r="E43" t="s">
        <v>63</v>
      </c>
      <c r="F43">
        <v>0.611</v>
      </c>
      <c r="G43">
        <v>0.252</v>
      </c>
      <c r="H43">
        <v>0.171</v>
      </c>
      <c r="I43" s="2">
        <v>44400</v>
      </c>
      <c r="J43">
        <v>110.545</v>
      </c>
      <c r="K43" s="2">
        <v>44403</v>
      </c>
      <c r="L43">
        <v>110.385</v>
      </c>
      <c r="M43" t="s">
        <v>31</v>
      </c>
      <c r="N43" t="s">
        <v>156</v>
      </c>
      <c r="O43">
        <v>29.6</v>
      </c>
      <c r="P43">
        <f t="shared" si="4"/>
        <v>117.3</v>
      </c>
      <c r="Q43" s="5">
        <f t="shared" si="0"/>
        <v>0.0107248655963135</v>
      </c>
      <c r="R43">
        <f t="shared" si="5"/>
        <v>68.1000000000012</v>
      </c>
      <c r="S43" s="6">
        <f t="shared" si="1"/>
        <v>0.580562659846558</v>
      </c>
      <c r="T43">
        <v>1</v>
      </c>
      <c r="U43" t="s">
        <v>203</v>
      </c>
      <c r="V43">
        <v>110.063</v>
      </c>
      <c r="W43">
        <v>110.482</v>
      </c>
      <c r="X43">
        <v>109.953</v>
      </c>
      <c r="Y43" s="7" t="s">
        <v>204</v>
      </c>
      <c r="Z43" t="s">
        <v>65</v>
      </c>
      <c r="AA43" t="s">
        <v>47</v>
      </c>
      <c r="AC43" s="7" t="s">
        <v>205</v>
      </c>
      <c r="AD43" t="s">
        <v>56</v>
      </c>
      <c r="AE43" s="7" t="s">
        <v>206</v>
      </c>
    </row>
    <row r="44" ht="43.2" spans="1:31">
      <c r="A44" s="2">
        <v>44403</v>
      </c>
      <c r="B44">
        <v>110.444</v>
      </c>
      <c r="C44" s="2">
        <v>44404</v>
      </c>
      <c r="D44">
        <v>110.351</v>
      </c>
      <c r="E44" t="s">
        <v>22</v>
      </c>
      <c r="F44">
        <v>0.593</v>
      </c>
      <c r="G44">
        <v>0.165</v>
      </c>
      <c r="H44">
        <v>0.086</v>
      </c>
      <c r="I44" s="2">
        <v>44411</v>
      </c>
      <c r="J44">
        <v>109.023</v>
      </c>
      <c r="K44" s="2">
        <v>44412</v>
      </c>
      <c r="L44">
        <v>109.318</v>
      </c>
      <c r="M44" t="s">
        <v>63</v>
      </c>
      <c r="N44" t="s">
        <v>156</v>
      </c>
      <c r="O44">
        <v>70.8</v>
      </c>
      <c r="P44">
        <f t="shared" si="4"/>
        <v>142.100000000001</v>
      </c>
      <c r="Q44" s="5">
        <f t="shared" si="0"/>
        <v>-0.0128662489587484</v>
      </c>
      <c r="R44">
        <f t="shared" si="5"/>
        <v>103.3</v>
      </c>
      <c r="S44" s="6">
        <f t="shared" si="1"/>
        <v>0.726952850105554</v>
      </c>
      <c r="T44">
        <v>3</v>
      </c>
      <c r="U44" t="s">
        <v>51</v>
      </c>
      <c r="V44">
        <v>110.117</v>
      </c>
      <c r="W44">
        <v>110.389</v>
      </c>
      <c r="X44">
        <v>110.026</v>
      </c>
      <c r="Y44" s="7" t="s">
        <v>207</v>
      </c>
      <c r="Z44" t="s">
        <v>65</v>
      </c>
      <c r="AA44" t="s">
        <v>83</v>
      </c>
      <c r="AC44" s="7" t="s">
        <v>208</v>
      </c>
      <c r="AD44" t="s">
        <v>39</v>
      </c>
      <c r="AE44" s="7" t="s">
        <v>209</v>
      </c>
    </row>
    <row r="45" ht="43.2" spans="1:31">
      <c r="A45" s="2">
        <v>44412</v>
      </c>
      <c r="B45">
        <v>109.027</v>
      </c>
      <c r="C45" s="2">
        <v>44412</v>
      </c>
      <c r="D45">
        <v>109.318</v>
      </c>
      <c r="E45" t="s">
        <v>63</v>
      </c>
      <c r="F45">
        <v>0.611</v>
      </c>
      <c r="G45">
        <v>0.177</v>
      </c>
      <c r="H45">
        <v>0.093</v>
      </c>
      <c r="I45" s="2">
        <v>44418</v>
      </c>
      <c r="J45" s="4">
        <v>110.58</v>
      </c>
      <c r="K45" s="2">
        <v>44419</v>
      </c>
      <c r="L45">
        <v>110.336</v>
      </c>
      <c r="M45" t="s">
        <v>31</v>
      </c>
      <c r="N45" t="s">
        <v>156</v>
      </c>
      <c r="O45">
        <v>35</v>
      </c>
      <c r="P45">
        <f t="shared" si="4"/>
        <v>155.3</v>
      </c>
      <c r="Q45" s="5">
        <f t="shared" si="0"/>
        <v>0.0142441780476395</v>
      </c>
      <c r="R45">
        <f t="shared" si="5"/>
        <v>101.8</v>
      </c>
      <c r="S45" s="6">
        <f t="shared" si="1"/>
        <v>0.655505473277527</v>
      </c>
      <c r="T45">
        <v>1</v>
      </c>
      <c r="U45" t="s">
        <v>33</v>
      </c>
      <c r="V45">
        <v>109.776</v>
      </c>
      <c r="W45">
        <v>109.903</v>
      </c>
      <c r="X45">
        <v>110.109</v>
      </c>
      <c r="Z45" t="s">
        <v>47</v>
      </c>
      <c r="AA45" t="s">
        <v>36</v>
      </c>
      <c r="AC45" s="7" t="s">
        <v>210</v>
      </c>
      <c r="AD45" t="s">
        <v>39</v>
      </c>
      <c r="AE45" s="7" t="s">
        <v>211</v>
      </c>
    </row>
    <row r="46" ht="43.2" spans="1:31">
      <c r="A46" s="2">
        <v>44419</v>
      </c>
      <c r="B46">
        <v>110.549</v>
      </c>
      <c r="C46" s="2">
        <v>44421</v>
      </c>
      <c r="D46">
        <v>110.334</v>
      </c>
      <c r="E46" t="s">
        <v>212</v>
      </c>
      <c r="F46">
        <v>0.539</v>
      </c>
      <c r="G46">
        <v>0.164</v>
      </c>
      <c r="H46">
        <v>0.077</v>
      </c>
      <c r="I46" s="2">
        <v>44424</v>
      </c>
      <c r="J46">
        <v>109.264</v>
      </c>
      <c r="K46" s="2">
        <v>44425</v>
      </c>
      <c r="L46">
        <v>109.517</v>
      </c>
      <c r="M46" t="s">
        <v>63</v>
      </c>
      <c r="N46" t="s">
        <v>156</v>
      </c>
      <c r="O46">
        <v>22.5</v>
      </c>
      <c r="P46">
        <f t="shared" si="4"/>
        <v>128.500000000001</v>
      </c>
      <c r="Q46" s="5">
        <f t="shared" si="0"/>
        <v>-0.0116238048286281</v>
      </c>
      <c r="R46">
        <f t="shared" si="5"/>
        <v>81.7000000000007</v>
      </c>
      <c r="S46" s="6">
        <f t="shared" si="1"/>
        <v>0.63579766536965</v>
      </c>
      <c r="T46">
        <v>1</v>
      </c>
      <c r="U46" t="s">
        <v>213</v>
      </c>
      <c r="V46" s="4">
        <v>109.833</v>
      </c>
      <c r="W46">
        <v>109.931</v>
      </c>
      <c r="X46" s="4">
        <v>109.68</v>
      </c>
      <c r="Z46" t="s">
        <v>47</v>
      </c>
      <c r="AA46" t="s">
        <v>83</v>
      </c>
      <c r="AC46" s="7" t="s">
        <v>214</v>
      </c>
      <c r="AD46" t="s">
        <v>39</v>
      </c>
      <c r="AE46" s="7" t="s">
        <v>215</v>
      </c>
    </row>
    <row r="47" ht="72" spans="1:31">
      <c r="A47" s="2">
        <v>44461</v>
      </c>
      <c r="B47">
        <v>109.211</v>
      </c>
      <c r="C47" s="2">
        <v>44463</v>
      </c>
      <c r="D47">
        <v>110.267</v>
      </c>
      <c r="E47" t="s">
        <v>31</v>
      </c>
      <c r="F47">
        <v>0.487</v>
      </c>
      <c r="G47">
        <v>0.194</v>
      </c>
      <c r="H47">
        <v>0.102</v>
      </c>
      <c r="I47" s="2">
        <v>44468</v>
      </c>
      <c r="J47">
        <v>111.979</v>
      </c>
      <c r="K47" s="2">
        <v>44469</v>
      </c>
      <c r="L47">
        <v>111.406</v>
      </c>
      <c r="M47" t="s">
        <v>31</v>
      </c>
      <c r="N47" t="s">
        <v>156</v>
      </c>
      <c r="O47">
        <v>47.7</v>
      </c>
      <c r="P47">
        <f t="shared" si="4"/>
        <v>276.8</v>
      </c>
      <c r="Q47" s="5">
        <f t="shared" si="0"/>
        <v>0.0253454322366795</v>
      </c>
      <c r="R47">
        <f t="shared" si="5"/>
        <v>113.900000000001</v>
      </c>
      <c r="S47" s="6">
        <f t="shared" si="1"/>
        <v>0.411488439306362</v>
      </c>
      <c r="T47">
        <v>1</v>
      </c>
      <c r="U47" t="s">
        <v>33</v>
      </c>
      <c r="V47">
        <v>109.682</v>
      </c>
      <c r="W47">
        <v>109.835</v>
      </c>
      <c r="X47">
        <v>109.864</v>
      </c>
      <c r="Z47" t="s">
        <v>83</v>
      </c>
      <c r="AA47" t="s">
        <v>88</v>
      </c>
      <c r="AC47" s="7" t="s">
        <v>216</v>
      </c>
      <c r="AD47" t="s">
        <v>39</v>
      </c>
      <c r="AE47" s="7" t="s">
        <v>217</v>
      </c>
    </row>
    <row r="48" ht="57.6" spans="1:31">
      <c r="A48" s="2">
        <v>44474</v>
      </c>
      <c r="B48">
        <v>110.856</v>
      </c>
      <c r="C48" s="2">
        <v>44476</v>
      </c>
      <c r="D48">
        <v>111.301</v>
      </c>
      <c r="E48" t="s">
        <v>21</v>
      </c>
      <c r="F48">
        <v>0.635</v>
      </c>
      <c r="G48">
        <v>0.248</v>
      </c>
      <c r="H48">
        <v>0.131</v>
      </c>
      <c r="I48" s="2">
        <v>44488</v>
      </c>
      <c r="J48">
        <v>114.378</v>
      </c>
      <c r="K48" s="2">
        <v>44489</v>
      </c>
      <c r="L48">
        <v>114.393</v>
      </c>
      <c r="M48" t="s">
        <v>31</v>
      </c>
      <c r="N48" t="s">
        <v>156</v>
      </c>
      <c r="O48">
        <v>50.8</v>
      </c>
      <c r="P48">
        <f t="shared" si="4"/>
        <v>352.200000000001</v>
      </c>
      <c r="Q48" s="5">
        <f t="shared" si="0"/>
        <v>0.0317709460922278</v>
      </c>
      <c r="R48">
        <f t="shared" si="5"/>
        <v>309.2</v>
      </c>
      <c r="S48" s="6">
        <f t="shared" si="1"/>
        <v>0.877910278250991</v>
      </c>
      <c r="T48">
        <v>2</v>
      </c>
      <c r="U48" s="7" t="s">
        <v>218</v>
      </c>
      <c r="V48" s="4">
        <v>110.01</v>
      </c>
      <c r="W48">
        <v>110.421</v>
      </c>
      <c r="X48">
        <v>110.056</v>
      </c>
      <c r="Z48" t="s">
        <v>36</v>
      </c>
      <c r="AA48" t="s">
        <v>88</v>
      </c>
      <c r="AC48" s="7" t="s">
        <v>219</v>
      </c>
      <c r="AD48" t="s">
        <v>39</v>
      </c>
      <c r="AE48" s="7" t="s">
        <v>220</v>
      </c>
    </row>
    <row r="49" spans="1:31">
      <c r="A49" s="2">
        <v>44504</v>
      </c>
      <c r="B49">
        <v>113.947</v>
      </c>
      <c r="C49" s="2">
        <v>44508</v>
      </c>
      <c r="D49">
        <v>113.498</v>
      </c>
      <c r="E49" t="s">
        <v>63</v>
      </c>
      <c r="F49">
        <v>0.631</v>
      </c>
      <c r="G49">
        <v>0.255</v>
      </c>
      <c r="H49">
        <v>0.137</v>
      </c>
      <c r="I49" s="2">
        <v>44509</v>
      </c>
      <c r="J49">
        <v>112.877</v>
      </c>
      <c r="K49" s="2">
        <v>44510</v>
      </c>
      <c r="L49">
        <v>113.294</v>
      </c>
      <c r="M49" t="s">
        <v>63</v>
      </c>
      <c r="N49" t="s">
        <v>156</v>
      </c>
      <c r="O49">
        <v>54.5</v>
      </c>
      <c r="P49">
        <f t="shared" si="4"/>
        <v>107.000000000001</v>
      </c>
      <c r="Q49" s="5">
        <f t="shared" si="0"/>
        <v>-0.00939033059229297</v>
      </c>
      <c r="R49">
        <f t="shared" si="5"/>
        <v>20.4000000000008</v>
      </c>
      <c r="S49" s="6">
        <f t="shared" si="1"/>
        <v>0.190654205607482</v>
      </c>
      <c r="T49">
        <v>1</v>
      </c>
      <c r="U49" t="s">
        <v>51</v>
      </c>
      <c r="V49">
        <v>113.843</v>
      </c>
      <c r="W49" s="4">
        <v>113.79</v>
      </c>
      <c r="X49">
        <v>111.715</v>
      </c>
      <c r="Y49" t="s">
        <v>221</v>
      </c>
      <c r="Z49" t="s">
        <v>35</v>
      </c>
      <c r="AA49" t="s">
        <v>65</v>
      </c>
      <c r="AC49" t="s">
        <v>222</v>
      </c>
      <c r="AD49" t="s">
        <v>56</v>
      </c>
      <c r="AE49" t="s">
        <v>223</v>
      </c>
    </row>
    <row r="50" ht="43.2" spans="1:31">
      <c r="A50" s="2">
        <v>44510</v>
      </c>
      <c r="B50">
        <v>112.841</v>
      </c>
      <c r="C50" s="2">
        <v>44511</v>
      </c>
      <c r="D50">
        <v>113.859</v>
      </c>
      <c r="E50" t="s">
        <v>22</v>
      </c>
      <c r="F50">
        <v>0.687</v>
      </c>
      <c r="G50">
        <v>0.227</v>
      </c>
      <c r="H50">
        <v>0.133</v>
      </c>
      <c r="I50" s="2">
        <v>44516</v>
      </c>
      <c r="J50">
        <v>114.818</v>
      </c>
      <c r="K50" s="2">
        <v>44517</v>
      </c>
      <c r="L50">
        <v>114.337</v>
      </c>
      <c r="M50" t="s">
        <v>31</v>
      </c>
      <c r="N50" t="s">
        <v>156</v>
      </c>
      <c r="O50">
        <v>55</v>
      </c>
      <c r="P50">
        <f>ABS(J50-B50)*100</f>
        <v>197.7</v>
      </c>
      <c r="Q50" s="5">
        <f>(J50-B50)/B50</f>
        <v>0.017520227576856</v>
      </c>
      <c r="R50">
        <f>ABS(L50-D50)*100</f>
        <v>47.8000000000009</v>
      </c>
      <c r="S50" s="6">
        <f>R50/P50</f>
        <v>0.241780475467885</v>
      </c>
      <c r="T50">
        <v>3</v>
      </c>
      <c r="U50" t="s">
        <v>33</v>
      </c>
      <c r="V50">
        <v>114.096</v>
      </c>
      <c r="W50">
        <v>113.941</v>
      </c>
      <c r="X50">
        <v>112.678</v>
      </c>
      <c r="Y50" s="9" t="s">
        <v>224</v>
      </c>
      <c r="Z50" t="s">
        <v>35</v>
      </c>
      <c r="AA50" t="s">
        <v>47</v>
      </c>
      <c r="AB50" s="9" t="s">
        <v>225</v>
      </c>
      <c r="AC50" s="9" t="s">
        <v>226</v>
      </c>
      <c r="AD50" t="s">
        <v>39</v>
      </c>
      <c r="AE50" s="9" t="s">
        <v>227</v>
      </c>
    </row>
    <row r="51" ht="72" spans="1:31">
      <c r="A51" s="2">
        <v>44522</v>
      </c>
      <c r="B51">
        <v>113.938</v>
      </c>
      <c r="C51" s="2">
        <v>44522</v>
      </c>
      <c r="D51">
        <v>114.096</v>
      </c>
      <c r="E51" t="s">
        <v>22</v>
      </c>
      <c r="F51">
        <v>0.728</v>
      </c>
      <c r="G51">
        <v>0.288</v>
      </c>
      <c r="H51">
        <v>0.223</v>
      </c>
      <c r="I51" s="2">
        <v>44524</v>
      </c>
      <c r="J51" s="4">
        <v>115.41</v>
      </c>
      <c r="K51" s="2">
        <v>44526</v>
      </c>
      <c r="L51">
        <v>115.191</v>
      </c>
      <c r="M51" t="s">
        <v>31</v>
      </c>
      <c r="N51" t="s">
        <v>156</v>
      </c>
      <c r="O51">
        <v>67</v>
      </c>
      <c r="P51">
        <f>ABS(J51-B51)*100</f>
        <v>147.199999999999</v>
      </c>
      <c r="Q51" s="5">
        <f>(J51-B51)/B51</f>
        <v>0.0129193069915217</v>
      </c>
      <c r="R51">
        <f>ABS(L51-D51)*100</f>
        <v>109.5</v>
      </c>
      <c r="S51" s="6">
        <f>R51/P51</f>
        <v>0.74388586956522</v>
      </c>
      <c r="T51">
        <v>4</v>
      </c>
      <c r="U51" t="s">
        <v>33</v>
      </c>
      <c r="V51">
        <v>114.096</v>
      </c>
      <c r="W51">
        <v>113.941</v>
      </c>
      <c r="X51">
        <v>112.678</v>
      </c>
      <c r="Y51" s="9" t="s">
        <v>228</v>
      </c>
      <c r="Z51" t="s">
        <v>35</v>
      </c>
      <c r="AA51" t="s">
        <v>35</v>
      </c>
      <c r="AC51" s="9" t="s">
        <v>229</v>
      </c>
      <c r="AD51" t="s">
        <v>39</v>
      </c>
      <c r="AE51" s="9" t="s">
        <v>230</v>
      </c>
    </row>
    <row r="52" ht="72" spans="1:31">
      <c r="A52" s="2">
        <v>44525</v>
      </c>
      <c r="B52">
        <v>115.416</v>
      </c>
      <c r="C52" s="2">
        <v>44526</v>
      </c>
      <c r="D52">
        <v>114.523</v>
      </c>
      <c r="E52" t="s">
        <v>21</v>
      </c>
      <c r="F52">
        <v>0.824</v>
      </c>
      <c r="G52">
        <v>0.273</v>
      </c>
      <c r="H52" s="4">
        <v>0.15</v>
      </c>
      <c r="I52" s="2">
        <v>44531</v>
      </c>
      <c r="J52">
        <v>112.771</v>
      </c>
      <c r="K52" s="2">
        <v>44532</v>
      </c>
      <c r="L52">
        <v>113.088</v>
      </c>
      <c r="M52" t="s">
        <v>63</v>
      </c>
      <c r="N52" t="s">
        <v>156</v>
      </c>
      <c r="O52">
        <v>117.4</v>
      </c>
      <c r="P52">
        <f>ABS(J52-B52)*100</f>
        <v>264.5</v>
      </c>
      <c r="Q52" s="5">
        <f>(J52-B52)/B52</f>
        <v>-0.0229170998821654</v>
      </c>
      <c r="R52">
        <f>ABS(L52-D52)*100</f>
        <v>143.5</v>
      </c>
      <c r="S52" s="6">
        <f>R52/P52</f>
        <v>0.542533081285446</v>
      </c>
      <c r="T52">
        <v>1</v>
      </c>
      <c r="U52" t="s">
        <v>51</v>
      </c>
      <c r="V52">
        <v>114.599</v>
      </c>
      <c r="W52">
        <v>114.159</v>
      </c>
      <c r="X52">
        <v>113.019</v>
      </c>
      <c r="Z52" t="s">
        <v>35</v>
      </c>
      <c r="AA52" t="s">
        <v>35</v>
      </c>
      <c r="AC52" s="9" t="s">
        <v>231</v>
      </c>
      <c r="AD52" t="s">
        <v>39</v>
      </c>
      <c r="AE52" s="9" t="s">
        <v>232</v>
      </c>
    </row>
  </sheetData>
  <pageMargins left="0.75" right="0.75" top="1" bottom="1" header="0.5" footer="0.5"/>
  <headerFooter/>
  <ignoredErrors>
    <ignoredError sqref="Q50:Q52 Q42:Q49 Q31:Q41 Q14:Q28 Q10:Q13 Q2:Q3 Q4:Q9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zoomScale="85" zoomScaleNormal="85" workbookViewId="0">
      <selection activeCell="B29" sqref="B29"/>
    </sheetView>
  </sheetViews>
  <sheetFormatPr defaultColWidth="8.88888888888889" defaultRowHeight="14.4" outlineLevelCol="4"/>
  <cols>
    <col min="1" max="1" width="19" customWidth="1"/>
    <col min="2" max="2" width="40.1111111111111" customWidth="1"/>
    <col min="4" max="4" width="19.2222222222222" customWidth="1"/>
    <col min="5" max="5" width="26" customWidth="1"/>
  </cols>
  <sheetData>
    <row r="1" spans="1:5">
      <c r="A1" s="1" t="s">
        <v>233</v>
      </c>
      <c r="B1" s="1" t="s">
        <v>234</v>
      </c>
      <c r="D1" s="1" t="s">
        <v>235</v>
      </c>
      <c r="E1" s="1" t="s">
        <v>236</v>
      </c>
    </row>
    <row r="2" spans="1:4">
      <c r="A2" t="s">
        <v>0</v>
      </c>
      <c r="B2" t="s">
        <v>237</v>
      </c>
      <c r="D2" t="s">
        <v>21</v>
      </c>
    </row>
    <row r="3" spans="1:4">
      <c r="A3" t="s">
        <v>1</v>
      </c>
      <c r="B3" t="s">
        <v>238</v>
      </c>
      <c r="D3" t="s">
        <v>22</v>
      </c>
    </row>
    <row r="4" spans="1:4">
      <c r="A4" t="s">
        <v>2</v>
      </c>
      <c r="B4" t="s">
        <v>239</v>
      </c>
      <c r="D4" t="s">
        <v>23</v>
      </c>
    </row>
    <row r="5" spans="1:4">
      <c r="A5" t="s">
        <v>3</v>
      </c>
      <c r="B5" t="s">
        <v>240</v>
      </c>
      <c r="D5" t="s">
        <v>69</v>
      </c>
    </row>
    <row r="6" spans="1:4">
      <c r="A6" t="s">
        <v>5</v>
      </c>
      <c r="B6" t="s">
        <v>241</v>
      </c>
      <c r="D6" t="s">
        <v>242</v>
      </c>
    </row>
    <row r="7" spans="1:5">
      <c r="A7" t="s">
        <v>6</v>
      </c>
      <c r="B7" t="s">
        <v>243</v>
      </c>
      <c r="D7" t="s">
        <v>244</v>
      </c>
      <c r="E7" t="s">
        <v>245</v>
      </c>
    </row>
    <row r="8" spans="1:5">
      <c r="A8" t="s">
        <v>7</v>
      </c>
      <c r="B8" t="s">
        <v>246</v>
      </c>
      <c r="D8" t="s">
        <v>247</v>
      </c>
      <c r="E8" t="s">
        <v>248</v>
      </c>
    </row>
    <row r="9" spans="1:5">
      <c r="A9" t="s">
        <v>4</v>
      </c>
      <c r="B9" t="s">
        <v>249</v>
      </c>
      <c r="D9" t="s">
        <v>250</v>
      </c>
      <c r="E9" t="s">
        <v>248</v>
      </c>
    </row>
    <row r="10" spans="1:5">
      <c r="A10" t="s">
        <v>8</v>
      </c>
      <c r="B10" t="s">
        <v>251</v>
      </c>
      <c r="D10" t="s">
        <v>252</v>
      </c>
      <c r="E10" t="s">
        <v>253</v>
      </c>
    </row>
    <row r="11" spans="1:2">
      <c r="A11" t="s">
        <v>9</v>
      </c>
      <c r="B11" t="s">
        <v>254</v>
      </c>
    </row>
    <row r="12" spans="1:2">
      <c r="A12" t="s">
        <v>10</v>
      </c>
      <c r="B12" t="s">
        <v>255</v>
      </c>
    </row>
    <row r="13" spans="1:2">
      <c r="A13" t="s">
        <v>11</v>
      </c>
      <c r="B13" t="s">
        <v>256</v>
      </c>
    </row>
    <row r="14" spans="1:2">
      <c r="A14" t="s">
        <v>12</v>
      </c>
      <c r="B14" t="s">
        <v>257</v>
      </c>
    </row>
    <row r="15" spans="1:2">
      <c r="A15" t="s">
        <v>13</v>
      </c>
      <c r="B15" t="s">
        <v>258</v>
      </c>
    </row>
    <row r="16" spans="1:2">
      <c r="A16" t="s">
        <v>14</v>
      </c>
      <c r="B16" t="s">
        <v>259</v>
      </c>
    </row>
    <row r="17" spans="1:2">
      <c r="A17" t="s">
        <v>15</v>
      </c>
      <c r="B17" t="s">
        <v>260</v>
      </c>
    </row>
    <row r="18" spans="1:2">
      <c r="A18" t="s">
        <v>16</v>
      </c>
      <c r="B18" t="s">
        <v>261</v>
      </c>
    </row>
    <row r="19" spans="1:2">
      <c r="A19" t="s">
        <v>17</v>
      </c>
      <c r="B19" t="s">
        <v>262</v>
      </c>
    </row>
    <row r="20" spans="1:2">
      <c r="A20" t="s">
        <v>18</v>
      </c>
      <c r="B20" t="s">
        <v>263</v>
      </c>
    </row>
    <row r="21" spans="1:2">
      <c r="A21" t="s">
        <v>19</v>
      </c>
      <c r="B21" t="s">
        <v>264</v>
      </c>
    </row>
    <row r="22" spans="1:2">
      <c r="A22" t="s">
        <v>20</v>
      </c>
      <c r="B22" t="s">
        <v>265</v>
      </c>
    </row>
    <row r="23" spans="1:2">
      <c r="A23" t="s">
        <v>21</v>
      </c>
      <c r="B23" t="s">
        <v>266</v>
      </c>
    </row>
    <row r="24" spans="1:2">
      <c r="A24" t="s">
        <v>22</v>
      </c>
      <c r="B24" t="s">
        <v>267</v>
      </c>
    </row>
    <row r="25" spans="1:2">
      <c r="A25" t="s">
        <v>23</v>
      </c>
      <c r="B25" t="s">
        <v>268</v>
      </c>
    </row>
    <row r="26" spans="1:2">
      <c r="A26" t="s">
        <v>24</v>
      </c>
      <c r="B26" t="s">
        <v>269</v>
      </c>
    </row>
    <row r="27" spans="1:2">
      <c r="A27" t="s">
        <v>25</v>
      </c>
      <c r="B27" t="s">
        <v>270</v>
      </c>
    </row>
    <row r="28" spans="1:2">
      <c r="A28" t="s">
        <v>26</v>
      </c>
      <c r="B28" t="s">
        <v>271</v>
      </c>
    </row>
    <row r="29" spans="1:2">
      <c r="A29" t="s">
        <v>272</v>
      </c>
      <c r="B29" t="s">
        <v>273</v>
      </c>
    </row>
    <row r="30" spans="1:2">
      <c r="A30" t="s">
        <v>274</v>
      </c>
      <c r="B30" t="s">
        <v>275</v>
      </c>
    </row>
    <row r="31" spans="1:2">
      <c r="A31" t="s">
        <v>29</v>
      </c>
      <c r="B31" t="s">
        <v>276</v>
      </c>
    </row>
    <row r="32" spans="1:2">
      <c r="A32" t="s">
        <v>30</v>
      </c>
      <c r="B32" t="s">
        <v>277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zoomScale="85" zoomScaleNormal="85" workbookViewId="0">
      <selection activeCell="A1" sqref="A1"/>
    </sheetView>
  </sheetViews>
  <sheetFormatPr defaultColWidth="8.88888888888889" defaultRowHeight="14.4" outlineLevelCol="1"/>
  <cols>
    <col min="1" max="1" width="34.1111111111111" customWidth="1"/>
    <col min="2" max="2" width="69.5555555555556" customWidth="1"/>
  </cols>
  <sheetData>
    <row r="1" spans="1:1">
      <c r="A1" t="s">
        <v>278</v>
      </c>
    </row>
    <row r="2" spans="1:1">
      <c r="A2" t="s">
        <v>279</v>
      </c>
    </row>
    <row r="3" spans="1:2">
      <c r="A3" t="s">
        <v>280</v>
      </c>
      <c r="B3" t="s">
        <v>281</v>
      </c>
    </row>
    <row r="4" spans="1:2">
      <c r="A4" t="s">
        <v>282</v>
      </c>
      <c r="B4" t="s">
        <v>283</v>
      </c>
    </row>
    <row r="5" spans="1:2">
      <c r="A5" t="s">
        <v>284</v>
      </c>
      <c r="B5" t="s">
        <v>285</v>
      </c>
    </row>
    <row r="7" spans="1:1">
      <c r="A7" t="s">
        <v>286</v>
      </c>
    </row>
    <row r="8" spans="1:2">
      <c r="A8" t="s">
        <v>287</v>
      </c>
      <c r="B8" t="s">
        <v>288</v>
      </c>
    </row>
    <row r="9" spans="1:2">
      <c r="A9" t="s">
        <v>289</v>
      </c>
      <c r="B9" t="s">
        <v>290</v>
      </c>
    </row>
    <row r="10" spans="1:2">
      <c r="A10" t="s">
        <v>291</v>
      </c>
      <c r="B10" t="s">
        <v>292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Observations</vt:lpstr>
      <vt:lpstr>Metadata</vt:lpstr>
      <vt:lpstr>Misc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darth</dc:creator>
  <cp:lastModifiedBy>darth</cp:lastModifiedBy>
  <dcterms:created xsi:type="dcterms:W3CDTF">2021-12-17T17:56:00Z</dcterms:created>
  <dcterms:modified xsi:type="dcterms:W3CDTF">2021-12-30T14:35:07Z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66D86697D12147FB932987A5E93B71F7</vt:lpwstr>
  </property>
  <property fmtid="{D5CDD505-2E9C-101B-9397-08002B2CF9AE}" pid="3" name="KSOProductBuildVer">
    <vt:lpwstr>1033-11.2.0.10426</vt:lpwstr>
  </property>
</Properties>
</file>