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J Forex\Back Testing Files\Backtesting\"/>
    </mc:Choice>
  </mc:AlternateContent>
  <xr:revisionPtr revIDLastSave="0" documentId="13_ncr:1_{478C56E5-45E8-4403-9F54-A046C063E818}" xr6:coauthVersionLast="47" xr6:coauthVersionMax="47" xr10:uidLastSave="{00000000-0000-0000-0000-000000000000}"/>
  <bookViews>
    <workbookView xWindow="-98" yWindow="-98" windowWidth="28996" windowHeight="15796" xr2:uid="{51D30605-143D-410C-A812-6C2290989B6B}"/>
  </bookViews>
  <sheets>
    <sheet name="Majors" sheetId="3" r:id="rId1"/>
    <sheet name="Minors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45" i="3" l="1"/>
  <c r="BF45" i="3"/>
  <c r="BG38" i="3"/>
  <c r="BF38" i="3"/>
  <c r="BG31" i="3"/>
  <c r="BF31" i="3"/>
  <c r="BG24" i="3"/>
  <c r="BF24" i="3"/>
  <c r="BG17" i="3"/>
  <c r="BF17" i="3"/>
  <c r="BG10" i="3"/>
  <c r="BF10" i="3"/>
  <c r="BG3" i="3"/>
  <c r="BF3" i="3"/>
  <c r="P3" i="4"/>
  <c r="P4" i="4" s="1"/>
  <c r="P8" i="4"/>
  <c r="P9" i="4" s="1"/>
  <c r="P13" i="4"/>
  <c r="P14" i="4" s="1"/>
  <c r="P19" i="4"/>
  <c r="P20" i="4" s="1"/>
  <c r="P26" i="4"/>
  <c r="P27" i="4" s="1"/>
  <c r="P32" i="4"/>
  <c r="P33" i="4" s="1"/>
  <c r="P38" i="4"/>
  <c r="P39" i="4" s="1"/>
  <c r="X3" i="4"/>
  <c r="X4" i="4" s="1"/>
  <c r="X8" i="4"/>
  <c r="X9" i="4" s="1"/>
  <c r="X13" i="4"/>
  <c r="X14" i="4" s="1"/>
  <c r="X19" i="4"/>
  <c r="X20" i="4" s="1"/>
  <c r="X26" i="4"/>
  <c r="X27" i="4" s="1"/>
  <c r="X32" i="4"/>
  <c r="X33" i="4" s="1"/>
  <c r="X38" i="4"/>
  <c r="X39" i="4" s="1"/>
  <c r="AF3" i="4"/>
  <c r="AF4" i="4" s="1"/>
  <c r="AF8" i="4"/>
  <c r="AF9" i="4" s="1"/>
  <c r="AF13" i="4"/>
  <c r="AF14" i="4" s="1"/>
  <c r="AF19" i="4"/>
  <c r="AF20" i="4" s="1"/>
  <c r="AF26" i="4"/>
  <c r="AF27" i="4" s="1"/>
  <c r="AF32" i="4"/>
  <c r="AF33" i="4" s="1"/>
  <c r="AF38" i="4"/>
  <c r="AF39" i="4" s="1"/>
  <c r="BK51" i="4"/>
  <c r="BJ51" i="4"/>
  <c r="BI51" i="4"/>
  <c r="BH51" i="4"/>
  <c r="BC51" i="4"/>
  <c r="BB51" i="4"/>
  <c r="BA51" i="4"/>
  <c r="AZ51" i="4"/>
  <c r="BD51" i="4" s="1"/>
  <c r="AU51" i="4"/>
  <c r="AU52" i="4" s="1"/>
  <c r="AT51" i="4"/>
  <c r="AS51" i="4"/>
  <c r="AR51" i="4"/>
  <c r="AM51" i="4"/>
  <c r="AL51" i="4"/>
  <c r="AK51" i="4"/>
  <c r="AJ51" i="4"/>
  <c r="AE51" i="4"/>
  <c r="AD51" i="4"/>
  <c r="AC51" i="4"/>
  <c r="AB51" i="4"/>
  <c r="W51" i="4"/>
  <c r="V51" i="4"/>
  <c r="U51" i="4"/>
  <c r="T51" i="4"/>
  <c r="X51" i="4" s="1"/>
  <c r="O51" i="4"/>
  <c r="N51" i="4"/>
  <c r="M51" i="4"/>
  <c r="L51" i="4"/>
  <c r="G51" i="4"/>
  <c r="F51" i="4"/>
  <c r="E51" i="4"/>
  <c r="D51" i="4"/>
  <c r="H51" i="4" s="1"/>
  <c r="BL38" i="4"/>
  <c r="BL39" i="4" s="1"/>
  <c r="BD38" i="4"/>
  <c r="BD39" i="4" s="1"/>
  <c r="AV38" i="4"/>
  <c r="AV39" i="4" s="1"/>
  <c r="AN38" i="4"/>
  <c r="AN39" i="4" s="1"/>
  <c r="H38" i="4"/>
  <c r="H39" i="4" s="1"/>
  <c r="BL32" i="4"/>
  <c r="BL33" i="4" s="1"/>
  <c r="BD32" i="4"/>
  <c r="BD33" i="4" s="1"/>
  <c r="AV32" i="4"/>
  <c r="AV33" i="4" s="1"/>
  <c r="AN32" i="4"/>
  <c r="AN33" i="4" s="1"/>
  <c r="H32" i="4"/>
  <c r="H33" i="4" s="1"/>
  <c r="BL26" i="4"/>
  <c r="BL27" i="4" s="1"/>
  <c r="BD26" i="4"/>
  <c r="BD27" i="4" s="1"/>
  <c r="AV26" i="4"/>
  <c r="AV27" i="4" s="1"/>
  <c r="AN26" i="4"/>
  <c r="AN27" i="4" s="1"/>
  <c r="H26" i="4"/>
  <c r="H27" i="4" s="1"/>
  <c r="BL19" i="4"/>
  <c r="BL20" i="4" s="1"/>
  <c r="BD19" i="4"/>
  <c r="BD20" i="4" s="1"/>
  <c r="AV19" i="4"/>
  <c r="AV20" i="4" s="1"/>
  <c r="AN19" i="4"/>
  <c r="AN20" i="4" s="1"/>
  <c r="H19" i="4"/>
  <c r="H20" i="4" s="1"/>
  <c r="BL13" i="4"/>
  <c r="BL14" i="4" s="1"/>
  <c r="BD13" i="4"/>
  <c r="BD14" i="4" s="1"/>
  <c r="AV13" i="4"/>
  <c r="AV14" i="4" s="1"/>
  <c r="AN13" i="4"/>
  <c r="AN14" i="4" s="1"/>
  <c r="H13" i="4"/>
  <c r="H14" i="4" s="1"/>
  <c r="BL8" i="4"/>
  <c r="BL9" i="4" s="1"/>
  <c r="BD8" i="4"/>
  <c r="BD9" i="4" s="1"/>
  <c r="AV8" i="4"/>
  <c r="AV9" i="4" s="1"/>
  <c r="AN8" i="4"/>
  <c r="AN9" i="4" s="1"/>
  <c r="H8" i="4"/>
  <c r="H9" i="4" s="1"/>
  <c r="BL3" i="4"/>
  <c r="BL4" i="4" s="1"/>
  <c r="BD3" i="4"/>
  <c r="BD4" i="4" s="1"/>
  <c r="AV3" i="4"/>
  <c r="AV4" i="4" s="1"/>
  <c r="AN3" i="4"/>
  <c r="AN4" i="4" s="1"/>
  <c r="H3" i="4"/>
  <c r="H4" i="4" s="1"/>
  <c r="BD45" i="3"/>
  <c r="BD46" i="3" s="1"/>
  <c r="BD38" i="3"/>
  <c r="BD39" i="3" s="1"/>
  <c r="BD31" i="3"/>
  <c r="BD32" i="3" s="1"/>
  <c r="BD24" i="3"/>
  <c r="BD25" i="3" s="1"/>
  <c r="BD17" i="3"/>
  <c r="BD18" i="3" s="1"/>
  <c r="BD10" i="3"/>
  <c r="BD11" i="3" s="1"/>
  <c r="BD3" i="3"/>
  <c r="BD4" i="3" s="1"/>
  <c r="AV45" i="3"/>
  <c r="AV46" i="3" s="1"/>
  <c r="AV38" i="3"/>
  <c r="AV39" i="3" s="1"/>
  <c r="AV31" i="3"/>
  <c r="AV32" i="3" s="1"/>
  <c r="AV24" i="3"/>
  <c r="AV25" i="3" s="1"/>
  <c r="AV17" i="3"/>
  <c r="AV18" i="3" s="1"/>
  <c r="AV10" i="3"/>
  <c r="AV11" i="3" s="1"/>
  <c r="AV3" i="3"/>
  <c r="AV4" i="3" s="1"/>
  <c r="AN45" i="3"/>
  <c r="AN46" i="3" s="1"/>
  <c r="AN38" i="3"/>
  <c r="AN39" i="3" s="1"/>
  <c r="AN31" i="3"/>
  <c r="AN32" i="3" s="1"/>
  <c r="AN24" i="3"/>
  <c r="AN25" i="3" s="1"/>
  <c r="AN17" i="3"/>
  <c r="AN18" i="3" s="1"/>
  <c r="AN10" i="3"/>
  <c r="AN11" i="3" s="1"/>
  <c r="AN3" i="3"/>
  <c r="AN4" i="3" s="1"/>
  <c r="AF45" i="3"/>
  <c r="AF46" i="3" s="1"/>
  <c r="AF38" i="3"/>
  <c r="AF39" i="3" s="1"/>
  <c r="AF31" i="3"/>
  <c r="AF32" i="3" s="1"/>
  <c r="AF24" i="3"/>
  <c r="AF25" i="3" s="1"/>
  <c r="AF17" i="3"/>
  <c r="AF18" i="3" s="1"/>
  <c r="AF10" i="3"/>
  <c r="AF11" i="3" s="1"/>
  <c r="AF3" i="3"/>
  <c r="AF4" i="3" s="1"/>
  <c r="X45" i="3"/>
  <c r="X46" i="3" s="1"/>
  <c r="X38" i="3"/>
  <c r="X39" i="3" s="1"/>
  <c r="X31" i="3"/>
  <c r="X32" i="3" s="1"/>
  <c r="X24" i="3"/>
  <c r="X25" i="3" s="1"/>
  <c r="X17" i="3"/>
  <c r="X18" i="3" s="1"/>
  <c r="X10" i="3"/>
  <c r="X11" i="3" s="1"/>
  <c r="X3" i="3"/>
  <c r="X4" i="3" s="1"/>
  <c r="P45" i="3"/>
  <c r="P46" i="3" s="1"/>
  <c r="P38" i="3"/>
  <c r="P39" i="3" s="1"/>
  <c r="P31" i="3"/>
  <c r="P32" i="3" s="1"/>
  <c r="P24" i="3"/>
  <c r="P25" i="3" s="1"/>
  <c r="P17" i="3"/>
  <c r="P18" i="3" s="1"/>
  <c r="P10" i="3"/>
  <c r="P11" i="3" s="1"/>
  <c r="P3" i="3"/>
  <c r="P4" i="3" s="1"/>
  <c r="H45" i="3"/>
  <c r="H46" i="3" s="1"/>
  <c r="H38" i="3"/>
  <c r="H39" i="3" s="1"/>
  <c r="H31" i="3"/>
  <c r="H32" i="3" s="1"/>
  <c r="H24" i="3"/>
  <c r="H25" i="3" s="1"/>
  <c r="H17" i="3"/>
  <c r="H18" i="3" s="1"/>
  <c r="H10" i="3"/>
  <c r="H11" i="3" s="1"/>
  <c r="H3" i="3"/>
  <c r="H4" i="3" s="1"/>
  <c r="AV51" i="4" l="1"/>
  <c r="BI10" i="3"/>
  <c r="BI17" i="3"/>
  <c r="BI3" i="3"/>
  <c r="BI38" i="3"/>
  <c r="BI24" i="3"/>
  <c r="BH62" i="3"/>
  <c r="BI45" i="3"/>
  <c r="G52" i="4"/>
  <c r="G55" i="4" s="1"/>
  <c r="AM52" i="4"/>
  <c r="AM55" i="4" s="1"/>
  <c r="BG62" i="3"/>
  <c r="BH10" i="3"/>
  <c r="BH17" i="3"/>
  <c r="BH38" i="3"/>
  <c r="BI31" i="3"/>
  <c r="BH3" i="3"/>
  <c r="BH24" i="3"/>
  <c r="BH45" i="3"/>
  <c r="BH31" i="3"/>
  <c r="BC52" i="4"/>
  <c r="BA55" i="4" s="1"/>
  <c r="BK52" i="4"/>
  <c r="BI55" i="4" s="1"/>
  <c r="W52" i="4"/>
  <c r="V55" i="4" s="1"/>
  <c r="O52" i="4"/>
  <c r="M55" i="4" s="1"/>
  <c r="AF51" i="4"/>
  <c r="AE52" i="4"/>
  <c r="AB55" i="4" s="1"/>
  <c r="P51" i="4"/>
  <c r="AU55" i="4"/>
  <c r="AR55" i="4"/>
  <c r="AT55" i="4"/>
  <c r="AS55" i="4"/>
  <c r="O55" i="4"/>
  <c r="W55" i="4"/>
  <c r="BC55" i="4"/>
  <c r="AZ55" i="4"/>
  <c r="BJ55" i="4"/>
  <c r="D55" i="4"/>
  <c r="E55" i="4"/>
  <c r="AK55" i="4"/>
  <c r="F55" i="4"/>
  <c r="AL55" i="4"/>
  <c r="AJ55" i="4"/>
  <c r="BC62" i="3"/>
  <c r="BB62" i="3"/>
  <c r="BA62" i="3"/>
  <c r="AZ62" i="3"/>
  <c r="AU62" i="3"/>
  <c r="AT62" i="3"/>
  <c r="AS62" i="3"/>
  <c r="AR62" i="3"/>
  <c r="AM62" i="3"/>
  <c r="AL62" i="3"/>
  <c r="AK62" i="3"/>
  <c r="AJ62" i="3"/>
  <c r="AE62" i="3"/>
  <c r="AD62" i="3"/>
  <c r="AC62" i="3"/>
  <c r="AB62" i="3"/>
  <c r="W62" i="3"/>
  <c r="V62" i="3"/>
  <c r="U62" i="3"/>
  <c r="T62" i="3"/>
  <c r="O62" i="3"/>
  <c r="N62" i="3"/>
  <c r="M62" i="3"/>
  <c r="L62" i="3"/>
  <c r="G62" i="3"/>
  <c r="F62" i="3"/>
  <c r="E62" i="3"/>
  <c r="D62" i="3"/>
  <c r="BD62" i="3" l="1"/>
  <c r="BB55" i="4"/>
  <c r="BF62" i="3"/>
  <c r="BI66" i="3" s="1"/>
  <c r="AF62" i="3"/>
  <c r="BG63" i="3"/>
  <c r="BJ62" i="3"/>
  <c r="BH55" i="4"/>
  <c r="BK55" i="4"/>
  <c r="BI62" i="3"/>
  <c r="T55" i="4"/>
  <c r="U55" i="4"/>
  <c r="N55" i="4"/>
  <c r="L55" i="4"/>
  <c r="AD55" i="4"/>
  <c r="AC55" i="4"/>
  <c r="AE55" i="4"/>
  <c r="O63" i="3"/>
  <c r="W63" i="3"/>
  <c r="AE63" i="3"/>
  <c r="AM63" i="3"/>
  <c r="AM66" i="3" s="1"/>
  <c r="AU63" i="3"/>
  <c r="AU66" i="3" s="1"/>
  <c r="BC63" i="3"/>
  <c r="BB66" i="3" s="1"/>
  <c r="G63" i="3"/>
  <c r="G66" i="3" s="1"/>
  <c r="H62" i="3"/>
  <c r="P62" i="3"/>
  <c r="X62" i="3"/>
  <c r="AN62" i="3"/>
  <c r="AV62" i="3"/>
  <c r="AT66" i="3"/>
  <c r="AE66" i="3" l="1"/>
  <c r="AD66" i="3"/>
  <c r="AB66" i="3"/>
  <c r="AC66" i="3"/>
  <c r="AR66" i="3"/>
  <c r="AS66" i="3"/>
  <c r="AZ66" i="3"/>
  <c r="BC66" i="3"/>
  <c r="M66" i="3"/>
  <c r="O66" i="3"/>
  <c r="U66" i="3"/>
  <c r="W66" i="3"/>
  <c r="BA66" i="3"/>
  <c r="N66" i="3"/>
  <c r="L66" i="3"/>
  <c r="T66" i="3"/>
  <c r="AJ66" i="3"/>
  <c r="AL66" i="3"/>
  <c r="AK66" i="3"/>
  <c r="V66" i="3"/>
  <c r="F66" i="3"/>
  <c r="E66" i="3"/>
  <c r="D66" i="3"/>
</calcChain>
</file>

<file path=xl/sharedStrings.xml><?xml version="1.0" encoding="utf-8"?>
<sst xmlns="http://schemas.openxmlformats.org/spreadsheetml/2006/main" count="266" uniqueCount="35">
  <si>
    <t>Position</t>
  </si>
  <si>
    <t>Date</t>
  </si>
  <si>
    <t xml:space="preserve">W </t>
  </si>
  <si>
    <t>Value</t>
  </si>
  <si>
    <t>L</t>
  </si>
  <si>
    <t>Balance</t>
  </si>
  <si>
    <t>Lot Sizes</t>
  </si>
  <si>
    <t>AUDCAD</t>
  </si>
  <si>
    <t>Short</t>
  </si>
  <si>
    <t>Long</t>
  </si>
  <si>
    <t>AUDUSD</t>
  </si>
  <si>
    <t>EURUSD</t>
  </si>
  <si>
    <t>Value/ Month</t>
  </si>
  <si>
    <t>GBPUSD</t>
  </si>
  <si>
    <t>NZDUSD</t>
  </si>
  <si>
    <t>USDCAD</t>
  </si>
  <si>
    <t>USDCHF</t>
  </si>
  <si>
    <t>USDJPY</t>
  </si>
  <si>
    <t>W</t>
  </si>
  <si>
    <t>Pips</t>
  </si>
  <si>
    <t>Total Days of Trading</t>
  </si>
  <si>
    <t>Totals per Month</t>
  </si>
  <si>
    <t>Total Trades</t>
  </si>
  <si>
    <t>Avg. Trade/ Day</t>
  </si>
  <si>
    <t>January</t>
  </si>
  <si>
    <t>Feburary</t>
  </si>
  <si>
    <t>March</t>
  </si>
  <si>
    <t>April</t>
  </si>
  <si>
    <t>May</t>
  </si>
  <si>
    <t xml:space="preserve">June </t>
  </si>
  <si>
    <t>July</t>
  </si>
  <si>
    <t>Value/ Month, Pips using 1.0</t>
  </si>
  <si>
    <t>Totals across all pairs</t>
  </si>
  <si>
    <t>Win %</t>
  </si>
  <si>
    <t>Value based on using 1.0 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</si>
</sst>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0" fillId="0" borderId="0" xfId="2" applyNumberFormat="1" applyFont="1"/>
    <xf numFmtId="0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/>
    <xf numFmtId="0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0" xfId="0" applyFill="1"/>
    <xf numFmtId="0" fontId="0" fillId="5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0" xfId="0" applyFill="1"/>
    <xf numFmtId="0" fontId="0" fillId="6" borderId="3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0" xfId="0" applyFill="1"/>
    <xf numFmtId="0" fontId="0" fillId="7" borderId="3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0" xfId="0" applyFill="1"/>
    <xf numFmtId="0" fontId="0" fillId="8" borderId="3" xfId="0" applyNumberForma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0" xfId="0" applyFill="1"/>
    <xf numFmtId="0" fontId="0" fillId="0" borderId="12" xfId="0" applyBorder="1" applyAlignment="1">
      <alignment horizontal="center"/>
    </xf>
    <xf numFmtId="14" fontId="0" fillId="3" borderId="13" xfId="0" applyNumberFormat="1" applyFill="1" applyBorder="1" applyAlignment="1">
      <alignment horizontal="center"/>
    </xf>
    <xf numFmtId="14" fontId="0" fillId="3" borderId="14" xfId="0" applyNumberFormat="1" applyFill="1" applyBorder="1" applyAlignment="1">
      <alignment horizontal="center"/>
    </xf>
    <xf numFmtId="14" fontId="0" fillId="4" borderId="14" xfId="0" applyNumberFormat="1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14" fontId="0" fillId="6" borderId="14" xfId="0" applyNumberFormat="1" applyFill="1" applyBorder="1" applyAlignment="1">
      <alignment horizontal="center"/>
    </xf>
    <xf numFmtId="14" fontId="0" fillId="7" borderId="14" xfId="0" applyNumberFormat="1" applyFill="1" applyBorder="1" applyAlignment="1">
      <alignment horizontal="center"/>
    </xf>
    <xf numFmtId="14" fontId="0" fillId="8" borderId="14" xfId="0" applyNumberForma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2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12" xfId="1" applyFont="1" applyBorder="1"/>
    <xf numFmtId="164" fontId="0" fillId="0" borderId="12" xfId="2" applyNumberFormat="1" applyFont="1" applyBorder="1"/>
    <xf numFmtId="0" fontId="0" fillId="0" borderId="17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1" xfId="0" applyBorder="1"/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9" fontId="0" fillId="0" borderId="12" xfId="1" applyFont="1" applyBorder="1" applyAlignment="1">
      <alignment horizontal="center"/>
    </xf>
    <xf numFmtId="164" fontId="0" fillId="0" borderId="12" xfId="2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8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2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2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2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NumberForma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4" fontId="0" fillId="4" borderId="13" xfId="0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14" fontId="0" fillId="4" borderId="15" xfId="0" applyNumberForma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14" fontId="0" fillId="5" borderId="13" xfId="0" applyNumberForma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14" fontId="0" fillId="5" borderId="15" xfId="0" applyNumberForma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14" fontId="0" fillId="6" borderId="13" xfId="0" applyNumberForma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14" fontId="0" fillId="6" borderId="15" xfId="0" applyNumberForma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14" fontId="0" fillId="7" borderId="13" xfId="0" applyNumberForma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4" fontId="0" fillId="7" borderId="15" xfId="0" applyNumberForma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14" fontId="0" fillId="8" borderId="13" xfId="0" applyNumberForma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4" fontId="0" fillId="8" borderId="15" xfId="0" applyNumberForma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14" fontId="0" fillId="3" borderId="15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8" borderId="12" xfId="0" applyFont="1" applyFill="1" applyBorder="1" applyAlignment="1">
      <alignment horizontal="center" vertical="top" wrapText="1"/>
    </xf>
    <xf numFmtId="0" fontId="3" fillId="9" borderId="12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wrapText="1"/>
    </xf>
    <xf numFmtId="0" fontId="0" fillId="0" borderId="16" xfId="0" applyBorder="1"/>
    <xf numFmtId="164" fontId="0" fillId="0" borderId="12" xfId="0" applyNumberFormat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0" xfId="0" applyBorder="1"/>
    <xf numFmtId="9" fontId="0" fillId="0" borderId="0" xfId="1" applyFont="1" applyBorder="1"/>
    <xf numFmtId="164" fontId="0" fillId="0" borderId="0" xfId="2" applyNumberFormat="1" applyFont="1" applyBorder="1"/>
    <xf numFmtId="0" fontId="0" fillId="3" borderId="14" xfId="0" applyFill="1" applyBorder="1"/>
    <xf numFmtId="0" fontId="0" fillId="3" borderId="14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9" fontId="0" fillId="6" borderId="10" xfId="1" applyFont="1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164" fontId="3" fillId="11" borderId="12" xfId="0" applyNumberFormat="1" applyFont="1" applyFill="1" applyBorder="1" applyAlignment="1">
      <alignment horizontal="center"/>
    </xf>
    <xf numFmtId="0" fontId="0" fillId="0" borderId="31" xfId="0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3" borderId="12" xfId="0" applyFill="1" applyBorder="1"/>
    <xf numFmtId="0" fontId="0" fillId="4" borderId="12" xfId="0" applyFill="1" applyBorder="1"/>
    <xf numFmtId="0" fontId="0" fillId="5" borderId="12" xfId="0" applyFill="1" applyBorder="1"/>
    <xf numFmtId="0" fontId="0" fillId="6" borderId="12" xfId="0" applyFill="1" applyBorder="1"/>
    <xf numFmtId="0" fontId="0" fillId="7" borderId="12" xfId="0" applyFill="1" applyBorder="1"/>
    <xf numFmtId="0" fontId="0" fillId="8" borderId="12" xfId="0" applyFill="1" applyBorder="1"/>
    <xf numFmtId="164" fontId="0" fillId="0" borderId="0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164" fontId="0" fillId="7" borderId="3" xfId="0" applyNumberFormat="1" applyFill="1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164" fontId="0" fillId="8" borderId="2" xfId="0" applyNumberFormat="1" applyFill="1" applyBorder="1" applyAlignment="1">
      <alignment horizontal="center"/>
    </xf>
    <xf numFmtId="164" fontId="0" fillId="8" borderId="3" xfId="0" applyNumberForma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2" xfId="0" applyFill="1" applyBorder="1"/>
    <xf numFmtId="0" fontId="0" fillId="3" borderId="15" xfId="0" applyFill="1" applyBorder="1" applyAlignment="1">
      <alignment horizontal="center"/>
    </xf>
    <xf numFmtId="0" fontId="0" fillId="3" borderId="23" xfId="0" applyFill="1" applyBorder="1"/>
    <xf numFmtId="0" fontId="0" fillId="4" borderId="13" xfId="0" applyFill="1" applyBorder="1" applyAlignment="1">
      <alignment horizontal="center"/>
    </xf>
    <xf numFmtId="0" fontId="0" fillId="4" borderId="22" xfId="0" applyFill="1" applyBorder="1"/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3" xfId="0" applyFill="1" applyBorder="1"/>
    <xf numFmtId="0" fontId="0" fillId="5" borderId="13" xfId="0" applyFill="1" applyBorder="1" applyAlignment="1">
      <alignment horizontal="center"/>
    </xf>
    <xf numFmtId="0" fontId="0" fillId="5" borderId="22" xfId="0" applyFill="1" applyBorder="1"/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23" xfId="0" applyFill="1" applyBorder="1"/>
    <xf numFmtId="0" fontId="0" fillId="6" borderId="22" xfId="0" applyFill="1" applyBorder="1"/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23" xfId="0" applyFill="1" applyBorder="1"/>
    <xf numFmtId="0" fontId="0" fillId="7" borderId="13" xfId="0" applyFill="1" applyBorder="1" applyAlignment="1">
      <alignment horizontal="center"/>
    </xf>
    <xf numFmtId="0" fontId="0" fillId="7" borderId="22" xfId="0" applyFill="1" applyBorder="1"/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23" xfId="0" applyFill="1" applyBorder="1"/>
    <xf numFmtId="0" fontId="0" fillId="8" borderId="13" xfId="0" applyFill="1" applyBorder="1" applyAlignment="1">
      <alignment horizontal="center"/>
    </xf>
    <xf numFmtId="0" fontId="0" fillId="8" borderId="22" xfId="0" applyFill="1" applyBorder="1"/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23" xfId="0" applyFill="1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B8B8F-76F9-4E03-8502-D4DB301545CE}">
  <dimension ref="A1:BK66"/>
  <sheetViews>
    <sheetView tabSelected="1" topLeftCell="AO1" workbookViewId="0">
      <pane ySplit="2" topLeftCell="A39" activePane="bottomLeft" state="frozen"/>
      <selection pane="bottomLeft" activeCell="BF1" sqref="BF1:BJ1"/>
    </sheetView>
  </sheetViews>
  <sheetFormatPr defaultRowHeight="14.25" x14ac:dyDescent="0.45"/>
  <cols>
    <col min="2" max="2" width="10.1328125" bestFit="1" customWidth="1"/>
    <col min="6" max="7" width="9.73046875" bestFit="1" customWidth="1"/>
    <col min="8" max="8" width="11.73046875" bestFit="1" customWidth="1"/>
    <col min="10" max="10" width="9.73046875" bestFit="1" customWidth="1"/>
    <col min="15" max="15" width="9.265625" bestFit="1" customWidth="1"/>
    <col min="16" max="16" width="11.73046875" bestFit="1" customWidth="1"/>
    <col min="18" max="18" width="9.73046875" bestFit="1" customWidth="1"/>
    <col min="22" max="23" width="9.86328125" bestFit="1" customWidth="1"/>
    <col min="24" max="24" width="11.73046875" bestFit="1" customWidth="1"/>
    <col min="26" max="26" width="9.73046875" bestFit="1" customWidth="1"/>
    <col min="30" max="31" width="10.1328125" bestFit="1" customWidth="1"/>
    <col min="32" max="32" width="11.73046875" bestFit="1" customWidth="1"/>
    <col min="34" max="34" width="9.73046875" bestFit="1" customWidth="1"/>
    <col min="39" max="39" width="10.1328125" bestFit="1" customWidth="1"/>
    <col min="40" max="40" width="11.73046875" bestFit="1" customWidth="1"/>
    <col min="47" max="47" width="9.265625" bestFit="1" customWidth="1"/>
    <col min="48" max="48" width="11.73046875" bestFit="1" customWidth="1"/>
    <col min="55" max="55" width="9.265625" bestFit="1" customWidth="1"/>
    <col min="56" max="56" width="11.73046875" bestFit="1" customWidth="1"/>
    <col min="57" max="57" width="11.73046875" customWidth="1"/>
    <col min="58" max="58" width="10.3984375" bestFit="1" customWidth="1"/>
    <col min="59" max="60" width="9" style="1"/>
    <col min="61" max="61" width="9.1328125" style="1" bestFit="1" customWidth="1"/>
    <col min="62" max="62" width="10.1328125" style="126" bestFit="1" customWidth="1"/>
  </cols>
  <sheetData>
    <row r="1" spans="1:62" ht="21" x14ac:dyDescent="0.65">
      <c r="A1" s="123"/>
      <c r="B1" s="128" t="s">
        <v>10</v>
      </c>
      <c r="C1" s="129"/>
      <c r="D1" s="129"/>
      <c r="E1" s="129"/>
      <c r="F1" s="129"/>
      <c r="G1" s="129"/>
      <c r="H1" s="130"/>
      <c r="I1" s="124"/>
      <c r="J1" s="128" t="s">
        <v>11</v>
      </c>
      <c r="K1" s="129"/>
      <c r="L1" s="129"/>
      <c r="M1" s="129"/>
      <c r="N1" s="129"/>
      <c r="O1" s="129"/>
      <c r="P1" s="130"/>
      <c r="Q1" s="124"/>
      <c r="R1" s="128" t="s">
        <v>13</v>
      </c>
      <c r="S1" s="129"/>
      <c r="T1" s="129"/>
      <c r="U1" s="129"/>
      <c r="V1" s="129"/>
      <c r="W1" s="129"/>
      <c r="X1" s="130"/>
      <c r="Y1" s="124"/>
      <c r="Z1" s="128" t="s">
        <v>14</v>
      </c>
      <c r="AA1" s="129"/>
      <c r="AB1" s="129"/>
      <c r="AC1" s="129"/>
      <c r="AD1" s="129"/>
      <c r="AE1" s="129"/>
      <c r="AF1" s="130"/>
      <c r="AG1" s="124"/>
      <c r="AH1" s="128" t="s">
        <v>15</v>
      </c>
      <c r="AI1" s="129"/>
      <c r="AJ1" s="129"/>
      <c r="AK1" s="129"/>
      <c r="AL1" s="129"/>
      <c r="AM1" s="129"/>
      <c r="AN1" s="130"/>
      <c r="AO1" s="124"/>
      <c r="AP1" s="128" t="s">
        <v>16</v>
      </c>
      <c r="AQ1" s="129"/>
      <c r="AR1" s="129"/>
      <c r="AS1" s="129"/>
      <c r="AT1" s="129"/>
      <c r="AU1" s="129"/>
      <c r="AV1" s="130"/>
      <c r="AW1" s="124"/>
      <c r="AX1" s="128" t="s">
        <v>17</v>
      </c>
      <c r="AY1" s="129"/>
      <c r="AZ1" s="129"/>
      <c r="BA1" s="129"/>
      <c r="BB1" s="129"/>
      <c r="BC1" s="129"/>
      <c r="BD1" s="130"/>
      <c r="BE1" s="158"/>
      <c r="BF1" s="235" t="s">
        <v>21</v>
      </c>
      <c r="BG1" s="236"/>
      <c r="BH1" s="236"/>
      <c r="BI1" s="236"/>
      <c r="BJ1" s="237"/>
    </row>
    <row r="2" spans="1:62" ht="42.75" x14ac:dyDescent="0.45">
      <c r="A2" s="123"/>
      <c r="B2" s="76" t="s">
        <v>1</v>
      </c>
      <c r="C2" s="6" t="s">
        <v>0</v>
      </c>
      <c r="D2" s="9" t="s">
        <v>2</v>
      </c>
      <c r="E2" s="6" t="s">
        <v>3</v>
      </c>
      <c r="F2" s="9" t="s">
        <v>4</v>
      </c>
      <c r="G2" s="6" t="s">
        <v>3</v>
      </c>
      <c r="H2" s="140" t="s">
        <v>31</v>
      </c>
      <c r="I2" s="124"/>
      <c r="J2" s="76" t="s">
        <v>1</v>
      </c>
      <c r="K2" s="6" t="s">
        <v>0</v>
      </c>
      <c r="L2" s="9" t="s">
        <v>2</v>
      </c>
      <c r="M2" s="6" t="s">
        <v>3</v>
      </c>
      <c r="N2" s="9" t="s">
        <v>4</v>
      </c>
      <c r="O2" s="6" t="s">
        <v>3</v>
      </c>
      <c r="P2" s="140" t="s">
        <v>31</v>
      </c>
      <c r="Q2" s="124"/>
      <c r="R2" s="76" t="s">
        <v>1</v>
      </c>
      <c r="S2" s="6" t="s">
        <v>0</v>
      </c>
      <c r="T2" s="9" t="s">
        <v>2</v>
      </c>
      <c r="U2" s="6" t="s">
        <v>3</v>
      </c>
      <c r="V2" s="9" t="s">
        <v>4</v>
      </c>
      <c r="W2" s="6" t="s">
        <v>3</v>
      </c>
      <c r="X2" s="140" t="s">
        <v>31</v>
      </c>
      <c r="Y2" s="124"/>
      <c r="Z2" s="76" t="s">
        <v>1</v>
      </c>
      <c r="AA2" s="6" t="s">
        <v>0</v>
      </c>
      <c r="AB2" s="9" t="s">
        <v>2</v>
      </c>
      <c r="AC2" s="6" t="s">
        <v>3</v>
      </c>
      <c r="AD2" s="9" t="s">
        <v>4</v>
      </c>
      <c r="AE2" s="6" t="s">
        <v>3</v>
      </c>
      <c r="AF2" s="140" t="s">
        <v>31</v>
      </c>
      <c r="AG2" s="124"/>
      <c r="AH2" s="76" t="s">
        <v>1</v>
      </c>
      <c r="AI2" s="6" t="s">
        <v>0</v>
      </c>
      <c r="AJ2" s="9" t="s">
        <v>2</v>
      </c>
      <c r="AK2" s="6" t="s">
        <v>3</v>
      </c>
      <c r="AL2" s="9" t="s">
        <v>4</v>
      </c>
      <c r="AM2" s="6" t="s">
        <v>3</v>
      </c>
      <c r="AN2" s="140" t="s">
        <v>31</v>
      </c>
      <c r="AO2" s="124"/>
      <c r="AP2" s="76" t="s">
        <v>1</v>
      </c>
      <c r="AQ2" s="6" t="s">
        <v>0</v>
      </c>
      <c r="AR2" s="9" t="s">
        <v>2</v>
      </c>
      <c r="AS2" s="6" t="s">
        <v>3</v>
      </c>
      <c r="AT2" s="9" t="s">
        <v>4</v>
      </c>
      <c r="AU2" s="6" t="s">
        <v>3</v>
      </c>
      <c r="AV2" s="140" t="s">
        <v>31</v>
      </c>
      <c r="AW2" s="124"/>
      <c r="AX2" s="76" t="s">
        <v>1</v>
      </c>
      <c r="AY2" s="6" t="s">
        <v>0</v>
      </c>
      <c r="AZ2" s="9" t="s">
        <v>2</v>
      </c>
      <c r="BA2" s="6" t="s">
        <v>3</v>
      </c>
      <c r="BB2" s="9" t="s">
        <v>4</v>
      </c>
      <c r="BC2" s="6" t="s">
        <v>3</v>
      </c>
      <c r="BD2" s="140" t="s">
        <v>31</v>
      </c>
      <c r="BE2" s="159"/>
      <c r="BF2" s="206" t="s">
        <v>18</v>
      </c>
      <c r="BG2" s="186" t="s">
        <v>4</v>
      </c>
      <c r="BH2" s="185" t="s">
        <v>19</v>
      </c>
      <c r="BI2" s="187" t="s">
        <v>3</v>
      </c>
      <c r="BJ2" s="50"/>
    </row>
    <row r="3" spans="1:62" s="23" customFormat="1" x14ac:dyDescent="0.45">
      <c r="A3" s="135" t="s">
        <v>24</v>
      </c>
      <c r="B3" s="42">
        <v>44208</v>
      </c>
      <c r="C3" s="21" t="s">
        <v>8</v>
      </c>
      <c r="D3" s="22"/>
      <c r="E3" s="21"/>
      <c r="F3" s="22">
        <v>1</v>
      </c>
      <c r="G3" s="21">
        <v>-38.700000000000003</v>
      </c>
      <c r="H3" s="99">
        <f>SUM(E3:E9,G3:G9)</f>
        <v>61.3</v>
      </c>
      <c r="I3" s="124"/>
      <c r="J3" s="42">
        <v>44207</v>
      </c>
      <c r="K3" s="21" t="s">
        <v>8</v>
      </c>
      <c r="L3" s="22"/>
      <c r="M3" s="21"/>
      <c r="N3" s="22">
        <v>1</v>
      </c>
      <c r="O3" s="21">
        <v>-39.1</v>
      </c>
      <c r="P3" s="99">
        <f>SUM(M3:M9,O3:O9)</f>
        <v>5.8999999999999986</v>
      </c>
      <c r="Q3" s="124"/>
      <c r="R3" s="42">
        <v>44207</v>
      </c>
      <c r="S3" s="21" t="s">
        <v>9</v>
      </c>
      <c r="T3" s="22">
        <v>1</v>
      </c>
      <c r="U3" s="21">
        <v>154.5</v>
      </c>
      <c r="V3" s="22"/>
      <c r="W3" s="21"/>
      <c r="X3" s="99">
        <f>SUM(U3:U9,W3:W9)</f>
        <v>195.5</v>
      </c>
      <c r="Y3" s="124"/>
      <c r="Z3" s="42">
        <v>44201</v>
      </c>
      <c r="AA3" s="21" t="s">
        <v>9</v>
      </c>
      <c r="AB3" s="22">
        <v>1</v>
      </c>
      <c r="AC3" s="21">
        <v>56.4</v>
      </c>
      <c r="AD3" s="22"/>
      <c r="AE3" s="21"/>
      <c r="AF3" s="99">
        <f>SUM(AC3:AC9,AE3:AE9)</f>
        <v>211.5</v>
      </c>
      <c r="AG3" s="124"/>
      <c r="AH3" s="42">
        <v>44200</v>
      </c>
      <c r="AI3" s="21" t="s">
        <v>9</v>
      </c>
      <c r="AJ3" s="22">
        <v>1</v>
      </c>
      <c r="AK3" s="21">
        <v>71.7</v>
      </c>
      <c r="AL3" s="22"/>
      <c r="AM3" s="21"/>
      <c r="AN3" s="99">
        <f>SUM(AK3:AK9,AM3:AM9)</f>
        <v>211.5</v>
      </c>
      <c r="AO3" s="124"/>
      <c r="AP3" s="42"/>
      <c r="AQ3" s="21"/>
      <c r="AR3" s="22"/>
      <c r="AS3" s="21"/>
      <c r="AT3" s="22"/>
      <c r="AU3" s="21"/>
      <c r="AV3" s="99">
        <f>SUM(AS3:AS9,AU3:AU9)</f>
        <v>0</v>
      </c>
      <c r="AW3" s="124"/>
      <c r="AX3" s="42"/>
      <c r="AY3" s="21"/>
      <c r="AZ3" s="22"/>
      <c r="BA3" s="21"/>
      <c r="BB3" s="22"/>
      <c r="BC3" s="21"/>
      <c r="BD3" s="99">
        <f>SUM(BA3:BA9,BC3:BC9)</f>
        <v>0</v>
      </c>
      <c r="BE3" s="125"/>
      <c r="BF3" s="207">
        <f>SUM(AZ3:AZ9,AR3:AR9,AJ3:AJ9,AB3:AB9,T3:T9,L3:L9,D3:D9)</f>
        <v>13</v>
      </c>
      <c r="BG3" s="167">
        <f>SUM(BB3:BB9,AT3:AT9,AL3:AL9,AD3:AD9,V3:V9,N3:N9,F3:F9)</f>
        <v>3</v>
      </c>
      <c r="BH3" s="22">
        <f>SUM(BD3,AV3,AN3,AF3,X3,P3,H3)</f>
        <v>685.69999999999993</v>
      </c>
      <c r="BI3" s="188">
        <f>SUM(BD4,AV4,AN4,AF4,X4,P4,H4)</f>
        <v>6332.48</v>
      </c>
      <c r="BJ3" s="208"/>
    </row>
    <row r="4" spans="1:62" s="23" customFormat="1" x14ac:dyDescent="0.45">
      <c r="A4" s="135"/>
      <c r="B4" s="43">
        <v>44223</v>
      </c>
      <c r="C4" s="24" t="s">
        <v>8</v>
      </c>
      <c r="D4" s="25">
        <v>1</v>
      </c>
      <c r="E4" s="24">
        <v>70</v>
      </c>
      <c r="F4" s="25"/>
      <c r="G4" s="24"/>
      <c r="H4" s="70">
        <f>H3*H63</f>
        <v>613</v>
      </c>
      <c r="I4" s="124"/>
      <c r="J4" s="43">
        <v>44221</v>
      </c>
      <c r="K4" s="24" t="s">
        <v>8</v>
      </c>
      <c r="L4" s="25">
        <v>1</v>
      </c>
      <c r="M4" s="24">
        <v>45</v>
      </c>
      <c r="N4" s="25"/>
      <c r="O4" s="24"/>
      <c r="P4" s="70">
        <f>P3*P63</f>
        <v>58.999999999999986</v>
      </c>
      <c r="Q4" s="124"/>
      <c r="R4" s="43">
        <v>44221</v>
      </c>
      <c r="S4" s="24" t="s">
        <v>8</v>
      </c>
      <c r="T4" s="25">
        <v>1</v>
      </c>
      <c r="U4" s="24">
        <v>41</v>
      </c>
      <c r="V4" s="25"/>
      <c r="W4" s="24"/>
      <c r="X4" s="70">
        <f>X3*X63</f>
        <v>1955</v>
      </c>
      <c r="Y4" s="124"/>
      <c r="Z4" s="43">
        <v>44204</v>
      </c>
      <c r="AA4" s="24" t="s">
        <v>8</v>
      </c>
      <c r="AB4" s="25">
        <v>1</v>
      </c>
      <c r="AC4" s="24">
        <v>71.099999999999994</v>
      </c>
      <c r="AD4" s="25"/>
      <c r="AE4" s="24"/>
      <c r="AF4" s="70">
        <f>AF3*AF63</f>
        <v>2115</v>
      </c>
      <c r="AG4" s="124"/>
      <c r="AH4" s="43">
        <v>44206</v>
      </c>
      <c r="AI4" s="24" t="s">
        <v>9</v>
      </c>
      <c r="AJ4" s="25">
        <v>1</v>
      </c>
      <c r="AK4" s="24">
        <v>61.8</v>
      </c>
      <c r="AL4" s="25"/>
      <c r="AM4" s="24"/>
      <c r="AN4" s="70">
        <f>AN3*AN63</f>
        <v>1590.48</v>
      </c>
      <c r="AO4" s="124"/>
      <c r="AP4" s="43"/>
      <c r="AQ4" s="24"/>
      <c r="AR4" s="25"/>
      <c r="AS4" s="24"/>
      <c r="AT4" s="25"/>
      <c r="AU4" s="24"/>
      <c r="AV4" s="70">
        <f>AV3*AV63</f>
        <v>0</v>
      </c>
      <c r="AW4" s="124"/>
      <c r="AX4" s="43"/>
      <c r="AY4" s="24"/>
      <c r="AZ4" s="25"/>
      <c r="BA4" s="24"/>
      <c r="BB4" s="25"/>
      <c r="BC4" s="24"/>
      <c r="BD4" s="70">
        <f>BD3*BD63</f>
        <v>0</v>
      </c>
      <c r="BE4" s="127"/>
      <c r="BF4" s="150"/>
      <c r="BG4" s="168"/>
      <c r="BH4" s="25"/>
      <c r="BI4" s="189"/>
      <c r="BJ4" s="160"/>
    </row>
    <row r="5" spans="1:62" s="23" customFormat="1" x14ac:dyDescent="0.45">
      <c r="A5" s="135"/>
      <c r="B5" s="43">
        <v>44224</v>
      </c>
      <c r="C5" s="24" t="s">
        <v>9</v>
      </c>
      <c r="D5" s="25">
        <v>1</v>
      </c>
      <c r="E5" s="24">
        <v>30</v>
      </c>
      <c r="F5" s="25"/>
      <c r="G5" s="24"/>
      <c r="H5" s="70"/>
      <c r="I5" s="124"/>
      <c r="J5" s="43"/>
      <c r="K5" s="24"/>
      <c r="L5" s="25"/>
      <c r="M5" s="24"/>
      <c r="N5" s="25"/>
      <c r="O5" s="24"/>
      <c r="P5" s="70"/>
      <c r="Q5" s="124"/>
      <c r="R5" s="43"/>
      <c r="S5" s="24"/>
      <c r="T5" s="25"/>
      <c r="U5" s="24"/>
      <c r="V5" s="25"/>
      <c r="W5" s="24"/>
      <c r="X5" s="70"/>
      <c r="Y5" s="124"/>
      <c r="Z5" s="43">
        <v>44207</v>
      </c>
      <c r="AA5" s="24" t="s">
        <v>9</v>
      </c>
      <c r="AB5" s="25">
        <v>1</v>
      </c>
      <c r="AC5" s="24">
        <v>48</v>
      </c>
      <c r="AD5" s="25"/>
      <c r="AE5" s="24"/>
      <c r="AF5" s="70"/>
      <c r="AG5" s="124"/>
      <c r="AH5" s="43">
        <v>44214</v>
      </c>
      <c r="AI5" s="24" t="s">
        <v>8</v>
      </c>
      <c r="AJ5" s="25">
        <v>1</v>
      </c>
      <c r="AK5" s="24">
        <v>107.1</v>
      </c>
      <c r="AL5" s="25"/>
      <c r="AM5" s="24"/>
      <c r="AN5" s="70"/>
      <c r="AO5" s="124"/>
      <c r="AP5" s="43"/>
      <c r="AQ5" s="24"/>
      <c r="AR5" s="25"/>
      <c r="AS5" s="24"/>
      <c r="AT5" s="25"/>
      <c r="AU5" s="24"/>
      <c r="AV5" s="70"/>
      <c r="AW5" s="124"/>
      <c r="AX5" s="43"/>
      <c r="AY5" s="24"/>
      <c r="AZ5" s="25"/>
      <c r="BA5" s="24"/>
      <c r="BB5" s="25"/>
      <c r="BC5" s="24"/>
      <c r="BD5" s="70"/>
      <c r="BE5" s="127"/>
      <c r="BF5" s="150"/>
      <c r="BG5" s="168"/>
      <c r="BH5" s="25"/>
      <c r="BI5" s="189"/>
      <c r="BJ5" s="160"/>
    </row>
    <row r="6" spans="1:62" s="23" customFormat="1" x14ac:dyDescent="0.45">
      <c r="A6" s="135"/>
      <c r="B6" s="43"/>
      <c r="C6" s="24"/>
      <c r="D6" s="25"/>
      <c r="E6" s="24"/>
      <c r="F6" s="25"/>
      <c r="G6" s="24"/>
      <c r="H6" s="70"/>
      <c r="I6" s="124"/>
      <c r="J6" s="43"/>
      <c r="K6" s="24"/>
      <c r="L6" s="25"/>
      <c r="M6" s="24"/>
      <c r="N6" s="25"/>
      <c r="O6" s="24"/>
      <c r="P6" s="70"/>
      <c r="Q6" s="124"/>
      <c r="R6" s="43"/>
      <c r="S6" s="24"/>
      <c r="T6" s="25"/>
      <c r="U6" s="24"/>
      <c r="V6" s="25"/>
      <c r="W6" s="24"/>
      <c r="X6" s="70"/>
      <c r="Y6" s="124"/>
      <c r="Z6" s="43">
        <v>44208</v>
      </c>
      <c r="AA6" s="24" t="s">
        <v>8</v>
      </c>
      <c r="AB6" s="25">
        <v>1</v>
      </c>
      <c r="AC6" s="24">
        <v>36</v>
      </c>
      <c r="AD6" s="25"/>
      <c r="AE6" s="24"/>
      <c r="AF6" s="70"/>
      <c r="AG6" s="124"/>
      <c r="AH6" s="43">
        <v>44223</v>
      </c>
      <c r="AI6" s="24" t="s">
        <v>8</v>
      </c>
      <c r="AJ6" s="25"/>
      <c r="AK6" s="24"/>
      <c r="AL6" s="25">
        <v>1</v>
      </c>
      <c r="AM6" s="24">
        <v>-65.7</v>
      </c>
      <c r="AN6" s="70"/>
      <c r="AO6" s="124"/>
      <c r="AP6" s="43"/>
      <c r="AQ6" s="24"/>
      <c r="AR6" s="25"/>
      <c r="AS6" s="24"/>
      <c r="AT6" s="25"/>
      <c r="AU6" s="24"/>
      <c r="AV6" s="70"/>
      <c r="AW6" s="124"/>
      <c r="AX6" s="43"/>
      <c r="AY6" s="24"/>
      <c r="AZ6" s="25"/>
      <c r="BA6" s="24"/>
      <c r="BB6" s="25"/>
      <c r="BC6" s="24"/>
      <c r="BD6" s="70"/>
      <c r="BE6" s="127"/>
      <c r="BF6" s="150"/>
      <c r="BG6" s="168"/>
      <c r="BH6" s="25"/>
      <c r="BI6" s="189"/>
      <c r="BJ6" s="160"/>
    </row>
    <row r="7" spans="1:62" s="23" customFormat="1" x14ac:dyDescent="0.45">
      <c r="A7" s="135"/>
      <c r="B7" s="43"/>
      <c r="C7" s="24"/>
      <c r="D7" s="25"/>
      <c r="E7" s="24"/>
      <c r="F7" s="25"/>
      <c r="G7" s="24"/>
      <c r="H7" s="70"/>
      <c r="I7" s="124"/>
      <c r="J7" s="43"/>
      <c r="K7" s="24"/>
      <c r="L7" s="25"/>
      <c r="M7" s="24"/>
      <c r="N7" s="25"/>
      <c r="O7" s="24"/>
      <c r="P7" s="70"/>
      <c r="Q7" s="124"/>
      <c r="R7" s="43"/>
      <c r="S7" s="24"/>
      <c r="T7" s="25"/>
      <c r="U7" s="24"/>
      <c r="V7" s="25"/>
      <c r="W7" s="24"/>
      <c r="X7" s="70"/>
      <c r="Y7" s="124"/>
      <c r="Z7" s="43"/>
      <c r="AA7" s="24"/>
      <c r="AB7" s="25"/>
      <c r="AC7" s="24"/>
      <c r="AD7" s="25"/>
      <c r="AE7" s="24"/>
      <c r="AF7" s="70"/>
      <c r="AG7" s="124"/>
      <c r="AH7" s="43">
        <v>44224</v>
      </c>
      <c r="AI7" s="24" t="s">
        <v>9</v>
      </c>
      <c r="AJ7" s="25">
        <v>1</v>
      </c>
      <c r="AK7" s="24">
        <v>36.6</v>
      </c>
      <c r="AL7" s="25"/>
      <c r="AM7" s="24"/>
      <c r="AN7" s="70"/>
      <c r="AO7" s="124"/>
      <c r="AP7" s="43"/>
      <c r="AQ7" s="24"/>
      <c r="AR7" s="25"/>
      <c r="AS7" s="24"/>
      <c r="AT7" s="25"/>
      <c r="AU7" s="24"/>
      <c r="AV7" s="70"/>
      <c r="AW7" s="124"/>
      <c r="AX7" s="43"/>
      <c r="AY7" s="24"/>
      <c r="AZ7" s="25"/>
      <c r="BA7" s="24"/>
      <c r="BB7" s="25"/>
      <c r="BC7" s="24"/>
      <c r="BD7" s="70"/>
      <c r="BE7" s="127"/>
      <c r="BF7" s="150"/>
      <c r="BG7" s="168"/>
      <c r="BH7" s="25"/>
      <c r="BI7" s="189"/>
      <c r="BJ7" s="160"/>
    </row>
    <row r="8" spans="1:62" s="23" customFormat="1" x14ac:dyDescent="0.45">
      <c r="A8" s="135"/>
      <c r="B8" s="43"/>
      <c r="C8" s="24"/>
      <c r="D8" s="25"/>
      <c r="E8" s="24"/>
      <c r="F8" s="25"/>
      <c r="G8" s="24"/>
      <c r="H8" s="70"/>
      <c r="I8" s="124"/>
      <c r="J8" s="43"/>
      <c r="K8" s="24"/>
      <c r="L8" s="25"/>
      <c r="M8" s="24"/>
      <c r="N8" s="25"/>
      <c r="O8" s="24"/>
      <c r="P8" s="70"/>
      <c r="Q8" s="124"/>
      <c r="R8" s="43"/>
      <c r="S8" s="24"/>
      <c r="T8" s="25"/>
      <c r="U8" s="24"/>
      <c r="V8" s="25"/>
      <c r="W8" s="24"/>
      <c r="X8" s="70"/>
      <c r="Y8" s="124"/>
      <c r="Z8" s="43"/>
      <c r="AA8" s="24"/>
      <c r="AB8" s="25"/>
      <c r="AC8" s="24"/>
      <c r="AD8" s="25"/>
      <c r="AE8" s="24"/>
      <c r="AF8" s="70"/>
      <c r="AG8" s="124"/>
      <c r="AH8" s="43"/>
      <c r="AI8" s="24"/>
      <c r="AJ8" s="25"/>
      <c r="AK8" s="24"/>
      <c r="AL8" s="25"/>
      <c r="AM8" s="24"/>
      <c r="AN8" s="70"/>
      <c r="AO8" s="124"/>
      <c r="AP8" s="43"/>
      <c r="AQ8" s="24"/>
      <c r="AR8" s="25"/>
      <c r="AS8" s="24"/>
      <c r="AT8" s="25"/>
      <c r="AU8" s="24"/>
      <c r="AV8" s="70"/>
      <c r="AW8" s="124"/>
      <c r="AX8" s="43"/>
      <c r="AY8" s="24"/>
      <c r="AZ8" s="25"/>
      <c r="BA8" s="24"/>
      <c r="BB8" s="25"/>
      <c r="BC8" s="24"/>
      <c r="BD8" s="70"/>
      <c r="BE8" s="127"/>
      <c r="BF8" s="150"/>
      <c r="BG8" s="168"/>
      <c r="BH8" s="25"/>
      <c r="BI8" s="189"/>
      <c r="BJ8" s="160"/>
    </row>
    <row r="9" spans="1:62" s="23" customFormat="1" x14ac:dyDescent="0.45">
      <c r="A9" s="135"/>
      <c r="B9" s="120"/>
      <c r="C9" s="77"/>
      <c r="D9" s="78"/>
      <c r="E9" s="77"/>
      <c r="F9" s="78"/>
      <c r="G9" s="77"/>
      <c r="H9" s="121"/>
      <c r="I9" s="124"/>
      <c r="J9" s="120"/>
      <c r="K9" s="77"/>
      <c r="L9" s="78"/>
      <c r="M9" s="77"/>
      <c r="N9" s="78"/>
      <c r="O9" s="77"/>
      <c r="P9" s="121"/>
      <c r="Q9" s="124"/>
      <c r="R9" s="120"/>
      <c r="S9" s="77"/>
      <c r="T9" s="78"/>
      <c r="U9" s="77"/>
      <c r="V9" s="78"/>
      <c r="W9" s="77"/>
      <c r="X9" s="121"/>
      <c r="Y9" s="124"/>
      <c r="Z9" s="120"/>
      <c r="AA9" s="77"/>
      <c r="AB9" s="78"/>
      <c r="AC9" s="77"/>
      <c r="AD9" s="78"/>
      <c r="AE9" s="77"/>
      <c r="AF9" s="121"/>
      <c r="AG9" s="124"/>
      <c r="AH9" s="120"/>
      <c r="AI9" s="77"/>
      <c r="AJ9" s="78"/>
      <c r="AK9" s="77"/>
      <c r="AL9" s="78"/>
      <c r="AM9" s="77"/>
      <c r="AN9" s="121"/>
      <c r="AO9" s="124"/>
      <c r="AP9" s="120"/>
      <c r="AQ9" s="77"/>
      <c r="AR9" s="78"/>
      <c r="AS9" s="77"/>
      <c r="AT9" s="78"/>
      <c r="AU9" s="77"/>
      <c r="AV9" s="121"/>
      <c r="AW9" s="124"/>
      <c r="AX9" s="120"/>
      <c r="AY9" s="77"/>
      <c r="AZ9" s="78"/>
      <c r="BA9" s="77"/>
      <c r="BB9" s="78"/>
      <c r="BC9" s="77"/>
      <c r="BD9" s="121"/>
      <c r="BE9" s="125"/>
      <c r="BF9" s="209"/>
      <c r="BG9" s="169"/>
      <c r="BH9" s="78"/>
      <c r="BI9" s="190"/>
      <c r="BJ9" s="210"/>
    </row>
    <row r="10" spans="1:62" s="28" customFormat="1" x14ac:dyDescent="0.45">
      <c r="A10" s="136" t="s">
        <v>25</v>
      </c>
      <c r="B10" s="100">
        <v>44229</v>
      </c>
      <c r="C10" s="79" t="s">
        <v>9</v>
      </c>
      <c r="D10" s="80">
        <v>1</v>
      </c>
      <c r="E10" s="79">
        <v>129.6</v>
      </c>
      <c r="F10" s="80"/>
      <c r="G10" s="79"/>
      <c r="H10" s="101">
        <f>SUM(G10:G16,E10:E16)</f>
        <v>485</v>
      </c>
      <c r="I10" s="124"/>
      <c r="J10" s="100"/>
      <c r="K10" s="79"/>
      <c r="L10" s="80"/>
      <c r="M10" s="79"/>
      <c r="N10" s="80"/>
      <c r="O10" s="79"/>
      <c r="P10" s="101">
        <f>SUM(O10:O16,M10:M16)</f>
        <v>0</v>
      </c>
      <c r="Q10" s="124"/>
      <c r="R10" s="100">
        <v>44255</v>
      </c>
      <c r="S10" s="79" t="s">
        <v>8</v>
      </c>
      <c r="T10" s="80">
        <v>1</v>
      </c>
      <c r="U10" s="79">
        <v>57</v>
      </c>
      <c r="V10" s="80"/>
      <c r="W10" s="79"/>
      <c r="X10" s="101">
        <f>SUM(W10:W16,U10:U16)</f>
        <v>57</v>
      </c>
      <c r="Y10" s="124"/>
      <c r="Z10" s="100">
        <v>44228</v>
      </c>
      <c r="AA10" s="79" t="s">
        <v>9</v>
      </c>
      <c r="AB10" s="80"/>
      <c r="AC10" s="79"/>
      <c r="AD10" s="80">
        <v>1</v>
      </c>
      <c r="AE10" s="79">
        <v>-25.9</v>
      </c>
      <c r="AF10" s="101">
        <f>SUM(AE10:AE16,AC10:AC16)</f>
        <v>87.300000000000011</v>
      </c>
      <c r="AG10" s="124"/>
      <c r="AH10" s="100">
        <v>44255</v>
      </c>
      <c r="AI10" s="79" t="s">
        <v>8</v>
      </c>
      <c r="AJ10" s="80">
        <v>1</v>
      </c>
      <c r="AK10" s="79">
        <v>89.6</v>
      </c>
      <c r="AL10" s="80"/>
      <c r="AM10" s="79"/>
      <c r="AN10" s="101">
        <f>SUM(AM10:AM16,AK10:AK16)</f>
        <v>89.6</v>
      </c>
      <c r="AO10" s="124"/>
      <c r="AP10" s="100"/>
      <c r="AQ10" s="79"/>
      <c r="AR10" s="80"/>
      <c r="AS10" s="79"/>
      <c r="AT10" s="80"/>
      <c r="AU10" s="79"/>
      <c r="AV10" s="101">
        <f>SUM(AU10:AU16,AS10:AS16)</f>
        <v>0</v>
      </c>
      <c r="AW10" s="124"/>
      <c r="AX10" s="100"/>
      <c r="AY10" s="79"/>
      <c r="AZ10" s="80"/>
      <c r="BA10" s="79"/>
      <c r="BB10" s="80"/>
      <c r="BC10" s="79"/>
      <c r="BD10" s="101">
        <f>SUM(BC10:BC16,BA10:BA16)</f>
        <v>0</v>
      </c>
      <c r="BE10" s="125"/>
      <c r="BF10" s="211">
        <f>SUM(AZ10:AZ16,AR10:AR16,AJ10:AJ16,AB10:AB16,T10:T16,L10:L16,D10:D16)</f>
        <v>8</v>
      </c>
      <c r="BG10" s="170">
        <f>SUM(BB10:BB16,AT10:AT16,AL10:AL16,AD10:AD16,V10:V16,N10:N16,F10:F16)</f>
        <v>4</v>
      </c>
      <c r="BH10" s="80">
        <f>SUM(BD10,AV10,AN10,AF10,X10,P10,H10)</f>
        <v>718.9</v>
      </c>
      <c r="BI10" s="191">
        <f>SUM(BD11,AV11,AN11,AF11,X11,P11,H11)</f>
        <v>6966.7919999999995</v>
      </c>
      <c r="BJ10" s="212"/>
    </row>
    <row r="11" spans="1:62" s="28" customFormat="1" x14ac:dyDescent="0.45">
      <c r="A11" s="136"/>
      <c r="B11" s="44">
        <v>44237</v>
      </c>
      <c r="C11" s="26" t="s">
        <v>8</v>
      </c>
      <c r="D11" s="27"/>
      <c r="E11" s="26"/>
      <c r="F11" s="27">
        <v>1</v>
      </c>
      <c r="G11" s="26">
        <v>-33.1</v>
      </c>
      <c r="H11" s="71">
        <f>H10*H63</f>
        <v>4850</v>
      </c>
      <c r="I11" s="124"/>
      <c r="J11" s="44"/>
      <c r="K11" s="26"/>
      <c r="L11" s="27"/>
      <c r="M11" s="26"/>
      <c r="N11" s="27"/>
      <c r="O11" s="26"/>
      <c r="P11" s="71">
        <f>P10*P63</f>
        <v>0</v>
      </c>
      <c r="Q11" s="124"/>
      <c r="R11" s="44"/>
      <c r="S11" s="26"/>
      <c r="T11" s="27"/>
      <c r="U11" s="26"/>
      <c r="V11" s="27"/>
      <c r="W11" s="26"/>
      <c r="X11" s="71">
        <f>X10*X63</f>
        <v>570</v>
      </c>
      <c r="Y11" s="124"/>
      <c r="Z11" s="44">
        <v>44237</v>
      </c>
      <c r="AA11" s="26" t="s">
        <v>8</v>
      </c>
      <c r="AB11" s="27"/>
      <c r="AC11" s="26"/>
      <c r="AD11" s="27">
        <v>1</v>
      </c>
      <c r="AE11" s="26">
        <v>-38.799999999999997</v>
      </c>
      <c r="AF11" s="71">
        <f>AF10*AF63</f>
        <v>873.00000000000011</v>
      </c>
      <c r="AG11" s="124"/>
      <c r="AH11" s="44"/>
      <c r="AI11" s="26"/>
      <c r="AJ11" s="27"/>
      <c r="AK11" s="26"/>
      <c r="AL11" s="27"/>
      <c r="AM11" s="26"/>
      <c r="AN11" s="71">
        <f>AN10*AN63</f>
        <v>673.79199999999992</v>
      </c>
      <c r="AO11" s="124"/>
      <c r="AP11" s="44"/>
      <c r="AQ11" s="26"/>
      <c r="AR11" s="27"/>
      <c r="AS11" s="26"/>
      <c r="AT11" s="27"/>
      <c r="AU11" s="26"/>
      <c r="AV11" s="71">
        <f>AV10*AV63</f>
        <v>0</v>
      </c>
      <c r="AW11" s="124"/>
      <c r="AX11" s="44"/>
      <c r="AY11" s="26"/>
      <c r="AZ11" s="27"/>
      <c r="BA11" s="26"/>
      <c r="BB11" s="27"/>
      <c r="BC11" s="26"/>
      <c r="BD11" s="71">
        <f>BD10*BD63</f>
        <v>0</v>
      </c>
      <c r="BE11" s="127"/>
      <c r="BF11" s="213"/>
      <c r="BG11" s="171"/>
      <c r="BH11" s="27"/>
      <c r="BI11" s="192"/>
      <c r="BJ11" s="161"/>
    </row>
    <row r="12" spans="1:62" s="28" customFormat="1" x14ac:dyDescent="0.45">
      <c r="A12" s="136"/>
      <c r="B12" s="44">
        <v>44245</v>
      </c>
      <c r="C12" s="26" t="s">
        <v>8</v>
      </c>
      <c r="D12" s="27"/>
      <c r="E12" s="26"/>
      <c r="F12" s="27">
        <v>1</v>
      </c>
      <c r="G12" s="26">
        <v>-36.5</v>
      </c>
      <c r="H12" s="62"/>
      <c r="I12" s="124"/>
      <c r="J12" s="44"/>
      <c r="K12" s="26"/>
      <c r="L12" s="27"/>
      <c r="M12" s="26"/>
      <c r="N12" s="27"/>
      <c r="O12" s="26"/>
      <c r="P12" s="62"/>
      <c r="Q12" s="124"/>
      <c r="R12" s="44"/>
      <c r="S12" s="26"/>
      <c r="T12" s="27"/>
      <c r="U12" s="26"/>
      <c r="V12" s="27"/>
      <c r="W12" s="26"/>
      <c r="X12" s="62"/>
      <c r="Y12" s="124"/>
      <c r="Z12" s="44">
        <v>44238</v>
      </c>
      <c r="AA12" s="26" t="s">
        <v>8</v>
      </c>
      <c r="AB12" s="27">
        <v>1</v>
      </c>
      <c r="AC12" s="26">
        <v>26</v>
      </c>
      <c r="AD12" s="27"/>
      <c r="AE12" s="26"/>
      <c r="AF12" s="62"/>
      <c r="AG12" s="124"/>
      <c r="AH12" s="44"/>
      <c r="AI12" s="26"/>
      <c r="AJ12" s="27"/>
      <c r="AK12" s="26"/>
      <c r="AL12" s="27"/>
      <c r="AM12" s="26"/>
      <c r="AN12" s="62"/>
      <c r="AO12" s="124"/>
      <c r="AP12" s="44"/>
      <c r="AQ12" s="26"/>
      <c r="AR12" s="27"/>
      <c r="AS12" s="26"/>
      <c r="AT12" s="27"/>
      <c r="AU12" s="26"/>
      <c r="AV12" s="62"/>
      <c r="AW12" s="124"/>
      <c r="AX12" s="44"/>
      <c r="AY12" s="26"/>
      <c r="AZ12" s="27"/>
      <c r="BA12" s="26"/>
      <c r="BB12" s="27"/>
      <c r="BC12" s="26"/>
      <c r="BD12" s="62"/>
      <c r="BE12" s="125"/>
      <c r="BF12" s="213"/>
      <c r="BG12" s="171"/>
      <c r="BH12" s="27"/>
      <c r="BI12" s="192"/>
      <c r="BJ12" s="161"/>
    </row>
    <row r="13" spans="1:62" s="28" customFormat="1" x14ac:dyDescent="0.45">
      <c r="A13" s="136"/>
      <c r="B13" s="44">
        <v>44245</v>
      </c>
      <c r="C13" s="26" t="s">
        <v>9</v>
      </c>
      <c r="D13" s="27">
        <v>1</v>
      </c>
      <c r="E13" s="26">
        <v>208.4</v>
      </c>
      <c r="F13" s="27"/>
      <c r="G13" s="26"/>
      <c r="H13" s="62"/>
      <c r="I13" s="124"/>
      <c r="J13" s="44"/>
      <c r="K13" s="26"/>
      <c r="L13" s="27"/>
      <c r="M13" s="26"/>
      <c r="N13" s="27"/>
      <c r="O13" s="26"/>
      <c r="P13" s="62"/>
      <c r="Q13" s="124"/>
      <c r="R13" s="44"/>
      <c r="S13" s="26"/>
      <c r="T13" s="27"/>
      <c r="U13" s="26"/>
      <c r="V13" s="27"/>
      <c r="W13" s="26"/>
      <c r="X13" s="62"/>
      <c r="Y13" s="124"/>
      <c r="Z13" s="44">
        <v>44243</v>
      </c>
      <c r="AA13" s="26" t="s">
        <v>8</v>
      </c>
      <c r="AB13" s="27">
        <v>1</v>
      </c>
      <c r="AC13" s="26">
        <v>23</v>
      </c>
      <c r="AD13" s="27"/>
      <c r="AE13" s="26"/>
      <c r="AF13" s="62"/>
      <c r="AG13" s="124"/>
      <c r="AH13" s="44"/>
      <c r="AI13" s="26"/>
      <c r="AJ13" s="27"/>
      <c r="AK13" s="26"/>
      <c r="AL13" s="27"/>
      <c r="AM13" s="26"/>
      <c r="AN13" s="62"/>
      <c r="AO13" s="124"/>
      <c r="AP13" s="44"/>
      <c r="AQ13" s="26"/>
      <c r="AR13" s="27"/>
      <c r="AS13" s="26"/>
      <c r="AT13" s="27"/>
      <c r="AU13" s="26"/>
      <c r="AV13" s="62"/>
      <c r="AW13" s="124"/>
      <c r="AX13" s="44"/>
      <c r="AY13" s="26"/>
      <c r="AZ13" s="27"/>
      <c r="BA13" s="26"/>
      <c r="BB13" s="27"/>
      <c r="BC13" s="26"/>
      <c r="BD13" s="62"/>
      <c r="BE13" s="125"/>
      <c r="BF13" s="213"/>
      <c r="BG13" s="171"/>
      <c r="BH13" s="27"/>
      <c r="BI13" s="192"/>
      <c r="BJ13" s="161"/>
    </row>
    <row r="14" spans="1:62" s="28" customFormat="1" x14ac:dyDescent="0.45">
      <c r="A14" s="136"/>
      <c r="B14" s="44"/>
      <c r="C14" s="26"/>
      <c r="D14" s="27"/>
      <c r="E14" s="26"/>
      <c r="F14" s="27"/>
      <c r="G14" s="26"/>
      <c r="H14" s="62"/>
      <c r="I14" s="124"/>
      <c r="J14" s="44"/>
      <c r="K14" s="26"/>
      <c r="L14" s="27"/>
      <c r="M14" s="26"/>
      <c r="N14" s="27"/>
      <c r="O14" s="26"/>
      <c r="P14" s="62"/>
      <c r="Q14" s="124"/>
      <c r="R14" s="44"/>
      <c r="S14" s="26"/>
      <c r="T14" s="27"/>
      <c r="U14" s="26"/>
      <c r="V14" s="27"/>
      <c r="W14" s="26"/>
      <c r="X14" s="62"/>
      <c r="Y14" s="124"/>
      <c r="Z14" s="44">
        <v>44252</v>
      </c>
      <c r="AA14" s="26" t="s">
        <v>8</v>
      </c>
      <c r="AB14" s="27">
        <v>1</v>
      </c>
      <c r="AC14" s="26">
        <v>103</v>
      </c>
      <c r="AD14" s="27"/>
      <c r="AE14" s="26"/>
      <c r="AF14" s="62"/>
      <c r="AG14" s="124"/>
      <c r="AH14" s="44"/>
      <c r="AI14" s="26"/>
      <c r="AJ14" s="27"/>
      <c r="AK14" s="26"/>
      <c r="AL14" s="27"/>
      <c r="AM14" s="26"/>
      <c r="AN14" s="62"/>
      <c r="AO14" s="124"/>
      <c r="AP14" s="44"/>
      <c r="AQ14" s="26"/>
      <c r="AR14" s="27"/>
      <c r="AS14" s="26"/>
      <c r="AT14" s="27"/>
      <c r="AU14" s="26"/>
      <c r="AV14" s="62"/>
      <c r="AW14" s="124"/>
      <c r="AX14" s="44"/>
      <c r="AY14" s="26"/>
      <c r="AZ14" s="27"/>
      <c r="BA14" s="26"/>
      <c r="BB14" s="27"/>
      <c r="BC14" s="26"/>
      <c r="BD14" s="62"/>
      <c r="BE14" s="125"/>
      <c r="BF14" s="213"/>
      <c r="BG14" s="171"/>
      <c r="BH14" s="27"/>
      <c r="BI14" s="192"/>
      <c r="BJ14" s="161"/>
    </row>
    <row r="15" spans="1:62" s="28" customFormat="1" x14ac:dyDescent="0.45">
      <c r="A15" s="136"/>
      <c r="B15" s="44"/>
      <c r="C15" s="26"/>
      <c r="D15" s="27"/>
      <c r="E15" s="26"/>
      <c r="F15" s="27"/>
      <c r="G15" s="26"/>
      <c r="H15" s="62"/>
      <c r="I15" s="124"/>
      <c r="J15" s="44"/>
      <c r="K15" s="26"/>
      <c r="L15" s="27"/>
      <c r="M15" s="26"/>
      <c r="N15" s="27"/>
      <c r="O15" s="26"/>
      <c r="P15" s="62"/>
      <c r="Q15" s="124"/>
      <c r="R15" s="44"/>
      <c r="S15" s="26"/>
      <c r="T15" s="27"/>
      <c r="U15" s="26"/>
      <c r="V15" s="27"/>
      <c r="W15" s="26"/>
      <c r="X15" s="62"/>
      <c r="Y15" s="124"/>
      <c r="Z15" s="44"/>
      <c r="AA15" s="26"/>
      <c r="AB15" s="27"/>
      <c r="AC15" s="26"/>
      <c r="AD15" s="27"/>
      <c r="AE15" s="26"/>
      <c r="AF15" s="62"/>
      <c r="AG15" s="124"/>
      <c r="AH15" s="44"/>
      <c r="AI15" s="26"/>
      <c r="AJ15" s="27"/>
      <c r="AK15" s="26"/>
      <c r="AL15" s="27"/>
      <c r="AM15" s="26"/>
      <c r="AN15" s="62"/>
      <c r="AO15" s="124"/>
      <c r="AP15" s="44"/>
      <c r="AQ15" s="26"/>
      <c r="AR15" s="27"/>
      <c r="AS15" s="26"/>
      <c r="AT15" s="27"/>
      <c r="AU15" s="26"/>
      <c r="AV15" s="62"/>
      <c r="AW15" s="124"/>
      <c r="AX15" s="44"/>
      <c r="AY15" s="26"/>
      <c r="AZ15" s="27"/>
      <c r="BA15" s="26"/>
      <c r="BB15" s="27"/>
      <c r="BC15" s="26"/>
      <c r="BD15" s="62"/>
      <c r="BE15" s="125"/>
      <c r="BF15" s="213"/>
      <c r="BG15" s="171"/>
      <c r="BH15" s="27"/>
      <c r="BI15" s="192"/>
      <c r="BJ15" s="161"/>
    </row>
    <row r="16" spans="1:62" s="28" customFormat="1" x14ac:dyDescent="0.45">
      <c r="A16" s="136"/>
      <c r="B16" s="102">
        <v>44252</v>
      </c>
      <c r="C16" s="81" t="s">
        <v>8</v>
      </c>
      <c r="D16" s="82">
        <v>1</v>
      </c>
      <c r="E16" s="81">
        <v>216.6</v>
      </c>
      <c r="F16" s="82"/>
      <c r="G16" s="81"/>
      <c r="H16" s="103"/>
      <c r="I16" s="124"/>
      <c r="J16" s="102"/>
      <c r="K16" s="81"/>
      <c r="L16" s="82"/>
      <c r="M16" s="81"/>
      <c r="N16" s="82"/>
      <c r="O16" s="81"/>
      <c r="P16" s="103"/>
      <c r="Q16" s="124"/>
      <c r="R16" s="102"/>
      <c r="S16" s="81"/>
      <c r="T16" s="82"/>
      <c r="U16" s="81"/>
      <c r="V16" s="82"/>
      <c r="W16" s="81"/>
      <c r="X16" s="103"/>
      <c r="Y16" s="124"/>
      <c r="Z16" s="102"/>
      <c r="AA16" s="81"/>
      <c r="AB16" s="82"/>
      <c r="AC16" s="81"/>
      <c r="AD16" s="82"/>
      <c r="AE16" s="81"/>
      <c r="AF16" s="103"/>
      <c r="AG16" s="124"/>
      <c r="AH16" s="102"/>
      <c r="AI16" s="81"/>
      <c r="AJ16" s="82"/>
      <c r="AK16" s="81"/>
      <c r="AL16" s="82"/>
      <c r="AM16" s="81"/>
      <c r="AN16" s="103"/>
      <c r="AO16" s="124"/>
      <c r="AP16" s="102"/>
      <c r="AQ16" s="81"/>
      <c r="AR16" s="82"/>
      <c r="AS16" s="81"/>
      <c r="AT16" s="82"/>
      <c r="AU16" s="81"/>
      <c r="AV16" s="103"/>
      <c r="AW16" s="124"/>
      <c r="AX16" s="102"/>
      <c r="AY16" s="81"/>
      <c r="AZ16" s="82"/>
      <c r="BA16" s="81"/>
      <c r="BB16" s="82"/>
      <c r="BC16" s="81"/>
      <c r="BD16" s="103"/>
      <c r="BE16" s="125"/>
      <c r="BF16" s="214"/>
      <c r="BG16" s="172"/>
      <c r="BH16" s="82"/>
      <c r="BI16" s="193"/>
      <c r="BJ16" s="215"/>
    </row>
    <row r="17" spans="1:62" s="31" customFormat="1" x14ac:dyDescent="0.45">
      <c r="A17" s="137" t="s">
        <v>26</v>
      </c>
      <c r="B17" s="104">
        <v>44259</v>
      </c>
      <c r="C17" s="83" t="s">
        <v>8</v>
      </c>
      <c r="D17" s="84">
        <v>1</v>
      </c>
      <c r="E17" s="83">
        <v>80</v>
      </c>
      <c r="F17" s="84"/>
      <c r="G17" s="83"/>
      <c r="H17" s="105">
        <f>SUM(E17:E23,G17:G23)</f>
        <v>-18.900000000000006</v>
      </c>
      <c r="I17" s="124"/>
      <c r="J17" s="104">
        <v>44259</v>
      </c>
      <c r="K17" s="83" t="s">
        <v>8</v>
      </c>
      <c r="L17" s="84">
        <v>1</v>
      </c>
      <c r="M17" s="83">
        <v>84.5</v>
      </c>
      <c r="N17" s="84"/>
      <c r="O17" s="83"/>
      <c r="P17" s="105">
        <f>SUM(M17:M23,O17:O23)</f>
        <v>113.5</v>
      </c>
      <c r="Q17" s="124"/>
      <c r="R17" s="104"/>
      <c r="S17" s="83"/>
      <c r="T17" s="84"/>
      <c r="U17" s="83"/>
      <c r="V17" s="84"/>
      <c r="W17" s="83"/>
      <c r="X17" s="105">
        <f>SUM(U17:U23,W17:W23)</f>
        <v>0</v>
      </c>
      <c r="Y17" s="124"/>
      <c r="Z17" s="104">
        <v>44257</v>
      </c>
      <c r="AA17" s="83" t="s">
        <v>9</v>
      </c>
      <c r="AB17" s="84">
        <v>1</v>
      </c>
      <c r="AC17" s="83">
        <v>30</v>
      </c>
      <c r="AD17" s="84"/>
      <c r="AE17" s="83"/>
      <c r="AF17" s="105">
        <f>SUM(AC17:AC23,AE17:AE23)</f>
        <v>189.70000000000002</v>
      </c>
      <c r="AG17" s="124"/>
      <c r="AH17" s="104">
        <v>44258</v>
      </c>
      <c r="AI17" s="83" t="s">
        <v>9</v>
      </c>
      <c r="AJ17" s="84"/>
      <c r="AK17" s="83"/>
      <c r="AL17" s="84">
        <v>1</v>
      </c>
      <c r="AM17" s="83">
        <v>-62.9</v>
      </c>
      <c r="AN17" s="105">
        <f>SUM(AK17:AK23,AM17:AM23)</f>
        <v>-83.9</v>
      </c>
      <c r="AO17" s="124"/>
      <c r="AP17" s="104"/>
      <c r="AQ17" s="83"/>
      <c r="AR17" s="84"/>
      <c r="AS17" s="83"/>
      <c r="AT17" s="84"/>
      <c r="AU17" s="83"/>
      <c r="AV17" s="105">
        <f>SUM(AS17:AS23,AU17:AU23)</f>
        <v>0</v>
      </c>
      <c r="AW17" s="124"/>
      <c r="AX17" s="104"/>
      <c r="AY17" s="83"/>
      <c r="AZ17" s="84"/>
      <c r="BA17" s="83"/>
      <c r="BB17" s="84"/>
      <c r="BC17" s="83"/>
      <c r="BD17" s="105">
        <f>SUM(BA17:BA23,BC17:BC23)</f>
        <v>0</v>
      </c>
      <c r="BE17" s="125"/>
      <c r="BF17" s="216">
        <f>SUM(AZ17:AZ23,AR17:AR23,AJ17:AJ23,AB17:AB23,T17:T23,L17:L23,D17:D23)</f>
        <v>8</v>
      </c>
      <c r="BG17" s="173">
        <f>SUM(BB17:BB23,AT17:AT23,AL17:AL23,AD17:AD23,V17:V23,N17:N23,F17:F23)</f>
        <v>5</v>
      </c>
      <c r="BH17" s="84">
        <f>SUM(BD17,AV17,AN17,AF17,X17,P17,H17)</f>
        <v>200.4</v>
      </c>
      <c r="BI17" s="194">
        <f>SUM(BD18,AV18,AN18,AF18,X18,P18,H18)</f>
        <v>2212.0720000000001</v>
      </c>
      <c r="BJ17" s="217"/>
    </row>
    <row r="18" spans="1:62" s="31" customFormat="1" x14ac:dyDescent="0.45">
      <c r="A18" s="137"/>
      <c r="B18" s="45">
        <v>44272</v>
      </c>
      <c r="C18" s="29" t="s">
        <v>9</v>
      </c>
      <c r="D18" s="30"/>
      <c r="E18" s="29"/>
      <c r="F18" s="30">
        <v>1</v>
      </c>
      <c r="G18" s="29">
        <v>-66.7</v>
      </c>
      <c r="H18" s="72">
        <f>H17*H63</f>
        <v>-189.00000000000006</v>
      </c>
      <c r="I18" s="124"/>
      <c r="J18" s="45">
        <v>44286</v>
      </c>
      <c r="K18" s="29" t="s">
        <v>9</v>
      </c>
      <c r="L18" s="30">
        <v>1</v>
      </c>
      <c r="M18" s="29">
        <v>29</v>
      </c>
      <c r="N18" s="30"/>
      <c r="O18" s="29"/>
      <c r="P18" s="72">
        <f>P17*P63</f>
        <v>1135</v>
      </c>
      <c r="Q18" s="124"/>
      <c r="R18" s="45"/>
      <c r="S18" s="29"/>
      <c r="T18" s="30"/>
      <c r="U18" s="29"/>
      <c r="V18" s="30"/>
      <c r="W18" s="29"/>
      <c r="X18" s="72">
        <f>X17*X63</f>
        <v>0</v>
      </c>
      <c r="Y18" s="124"/>
      <c r="Z18" s="45">
        <v>44259</v>
      </c>
      <c r="AA18" s="29" t="s">
        <v>8</v>
      </c>
      <c r="AB18" s="30">
        <v>1</v>
      </c>
      <c r="AC18" s="29">
        <v>65.400000000000006</v>
      </c>
      <c r="AD18" s="30"/>
      <c r="AE18" s="29"/>
      <c r="AF18" s="72">
        <f>AF17*AF63</f>
        <v>1897.0000000000002</v>
      </c>
      <c r="AG18" s="124"/>
      <c r="AH18" s="45">
        <v>44266</v>
      </c>
      <c r="AI18" s="29" t="s">
        <v>8</v>
      </c>
      <c r="AJ18" s="30">
        <v>1</v>
      </c>
      <c r="AK18" s="29">
        <v>90.7</v>
      </c>
      <c r="AL18" s="30"/>
      <c r="AM18" s="29"/>
      <c r="AN18" s="72">
        <f>AN17*AN63</f>
        <v>-630.928</v>
      </c>
      <c r="AO18" s="124"/>
      <c r="AP18" s="45"/>
      <c r="AQ18" s="29"/>
      <c r="AR18" s="30"/>
      <c r="AS18" s="29"/>
      <c r="AT18" s="30"/>
      <c r="AU18" s="29"/>
      <c r="AV18" s="72">
        <f>AV17*AV63</f>
        <v>0</v>
      </c>
      <c r="AW18" s="124"/>
      <c r="AX18" s="45"/>
      <c r="AY18" s="29"/>
      <c r="AZ18" s="30"/>
      <c r="BA18" s="29"/>
      <c r="BB18" s="30"/>
      <c r="BC18" s="29"/>
      <c r="BD18" s="72">
        <f>BD17*BD63</f>
        <v>0</v>
      </c>
      <c r="BE18" s="127"/>
      <c r="BF18" s="218"/>
      <c r="BG18" s="174"/>
      <c r="BH18" s="30"/>
      <c r="BI18" s="195"/>
      <c r="BJ18" s="162"/>
    </row>
    <row r="19" spans="1:62" s="31" customFormat="1" x14ac:dyDescent="0.45">
      <c r="A19" s="137"/>
      <c r="B19" s="45">
        <v>44286</v>
      </c>
      <c r="C19" s="29" t="s">
        <v>9</v>
      </c>
      <c r="D19" s="30"/>
      <c r="E19" s="29"/>
      <c r="F19" s="30">
        <v>1</v>
      </c>
      <c r="G19" s="29">
        <v>-32.200000000000003</v>
      </c>
      <c r="H19" s="72"/>
      <c r="I19" s="124"/>
      <c r="J19" s="45"/>
      <c r="K19" s="29"/>
      <c r="L19" s="30"/>
      <c r="M19" s="29"/>
      <c r="N19" s="30"/>
      <c r="O19" s="29"/>
      <c r="P19" s="72"/>
      <c r="Q19" s="124"/>
      <c r="R19" s="45"/>
      <c r="S19" s="29"/>
      <c r="T19" s="30"/>
      <c r="U19" s="29"/>
      <c r="V19" s="30"/>
      <c r="W19" s="29"/>
      <c r="X19" s="72"/>
      <c r="Y19" s="124"/>
      <c r="Z19" s="45">
        <v>44260</v>
      </c>
      <c r="AA19" s="29" t="s">
        <v>9</v>
      </c>
      <c r="AB19" s="30">
        <v>1</v>
      </c>
      <c r="AC19" s="29">
        <v>28.4</v>
      </c>
      <c r="AD19" s="30"/>
      <c r="AE19" s="29"/>
      <c r="AF19" s="72"/>
      <c r="AG19" s="124"/>
      <c r="AH19" s="45">
        <v>44279</v>
      </c>
      <c r="AI19" s="29" t="s">
        <v>8</v>
      </c>
      <c r="AJ19" s="30"/>
      <c r="AK19" s="29"/>
      <c r="AL19" s="30">
        <v>1</v>
      </c>
      <c r="AM19" s="29">
        <v>-53</v>
      </c>
      <c r="AN19" s="72"/>
      <c r="AO19" s="124"/>
      <c r="AP19" s="45"/>
      <c r="AQ19" s="29"/>
      <c r="AR19" s="30"/>
      <c r="AS19" s="29"/>
      <c r="AT19" s="30"/>
      <c r="AU19" s="29"/>
      <c r="AV19" s="72"/>
      <c r="AW19" s="124"/>
      <c r="AX19" s="45"/>
      <c r="AY19" s="29"/>
      <c r="AZ19" s="30"/>
      <c r="BA19" s="29"/>
      <c r="BB19" s="30"/>
      <c r="BC19" s="29"/>
      <c r="BD19" s="72"/>
      <c r="BE19" s="127"/>
      <c r="BF19" s="218"/>
      <c r="BG19" s="174"/>
      <c r="BH19" s="30"/>
      <c r="BI19" s="195"/>
      <c r="BJ19" s="162"/>
    </row>
    <row r="20" spans="1:62" s="31" customFormat="1" x14ac:dyDescent="0.45">
      <c r="A20" s="137"/>
      <c r="B20" s="45"/>
      <c r="C20" s="29"/>
      <c r="D20" s="30"/>
      <c r="E20" s="29"/>
      <c r="F20" s="30"/>
      <c r="G20" s="29"/>
      <c r="H20" s="72"/>
      <c r="I20" s="124"/>
      <c r="J20" s="45"/>
      <c r="K20" s="29"/>
      <c r="L20" s="30"/>
      <c r="M20" s="29"/>
      <c r="N20" s="30"/>
      <c r="O20" s="29"/>
      <c r="P20" s="72"/>
      <c r="Q20" s="124"/>
      <c r="R20" s="45"/>
      <c r="S20" s="29"/>
      <c r="T20" s="30"/>
      <c r="U20" s="29"/>
      <c r="V20" s="30"/>
      <c r="W20" s="29"/>
      <c r="X20" s="72"/>
      <c r="Y20" s="124"/>
      <c r="Z20" s="45">
        <v>44265</v>
      </c>
      <c r="AA20" s="29" t="s">
        <v>9</v>
      </c>
      <c r="AB20" s="30">
        <v>1</v>
      </c>
      <c r="AC20" s="29">
        <v>65.900000000000006</v>
      </c>
      <c r="AD20" s="30"/>
      <c r="AE20" s="29"/>
      <c r="AF20" s="72"/>
      <c r="AG20" s="124"/>
      <c r="AH20" s="45">
        <v>44285</v>
      </c>
      <c r="AI20" s="29" t="s">
        <v>9</v>
      </c>
      <c r="AJ20" s="30"/>
      <c r="AK20" s="29"/>
      <c r="AL20" s="30">
        <v>1</v>
      </c>
      <c r="AM20" s="29">
        <v>-58.7</v>
      </c>
      <c r="AN20" s="72"/>
      <c r="AO20" s="124"/>
      <c r="AP20" s="45"/>
      <c r="AQ20" s="29"/>
      <c r="AR20" s="30"/>
      <c r="AS20" s="29"/>
      <c r="AT20" s="30"/>
      <c r="AU20" s="29"/>
      <c r="AV20" s="72"/>
      <c r="AW20" s="124"/>
      <c r="AX20" s="45"/>
      <c r="AY20" s="29"/>
      <c r="AZ20" s="30"/>
      <c r="BA20" s="29"/>
      <c r="BB20" s="30"/>
      <c r="BC20" s="29"/>
      <c r="BD20" s="72"/>
      <c r="BE20" s="127"/>
      <c r="BF20" s="218"/>
      <c r="BG20" s="174"/>
      <c r="BH20" s="30"/>
      <c r="BI20" s="195"/>
      <c r="BJ20" s="162"/>
    </row>
    <row r="21" spans="1:62" s="31" customFormat="1" x14ac:dyDescent="0.45">
      <c r="A21" s="137"/>
      <c r="B21" s="45"/>
      <c r="C21" s="29"/>
      <c r="D21" s="30"/>
      <c r="E21" s="29"/>
      <c r="F21" s="30"/>
      <c r="G21" s="29"/>
      <c r="H21" s="72"/>
      <c r="I21" s="124"/>
      <c r="J21" s="45"/>
      <c r="K21" s="29"/>
      <c r="L21" s="30"/>
      <c r="M21" s="29"/>
      <c r="N21" s="30"/>
      <c r="O21" s="29"/>
      <c r="P21" s="72"/>
      <c r="Q21" s="124"/>
      <c r="R21" s="45"/>
      <c r="S21" s="29"/>
      <c r="T21" s="30"/>
      <c r="U21" s="29"/>
      <c r="V21" s="30"/>
      <c r="W21" s="29"/>
      <c r="X21" s="72"/>
      <c r="Y21" s="124"/>
      <c r="Z21" s="45"/>
      <c r="AA21" s="29"/>
      <c r="AB21" s="30"/>
      <c r="AC21" s="29"/>
      <c r="AD21" s="30"/>
      <c r="AE21" s="29"/>
      <c r="AF21" s="72"/>
      <c r="AG21" s="124"/>
      <c r="AH21" s="45"/>
      <c r="AI21" s="29"/>
      <c r="AJ21" s="30"/>
      <c r="AK21" s="29"/>
      <c r="AL21" s="30"/>
      <c r="AM21" s="29"/>
      <c r="AN21" s="72"/>
      <c r="AO21" s="124"/>
      <c r="AP21" s="45"/>
      <c r="AQ21" s="29"/>
      <c r="AR21" s="30"/>
      <c r="AS21" s="29"/>
      <c r="AT21" s="30"/>
      <c r="AU21" s="29"/>
      <c r="AV21" s="72"/>
      <c r="AW21" s="124"/>
      <c r="AX21" s="45"/>
      <c r="AY21" s="29"/>
      <c r="AZ21" s="30"/>
      <c r="BA21" s="29"/>
      <c r="BB21" s="30"/>
      <c r="BC21" s="29"/>
      <c r="BD21" s="72"/>
      <c r="BE21" s="127"/>
      <c r="BF21" s="218"/>
      <c r="BG21" s="174"/>
      <c r="BH21" s="30"/>
      <c r="BI21" s="195"/>
      <c r="BJ21" s="162"/>
    </row>
    <row r="22" spans="1:62" s="31" customFormat="1" x14ac:dyDescent="0.45">
      <c r="A22" s="137"/>
      <c r="B22" s="45"/>
      <c r="C22" s="29"/>
      <c r="D22" s="30"/>
      <c r="E22" s="29"/>
      <c r="F22" s="30"/>
      <c r="G22" s="29"/>
      <c r="H22" s="72"/>
      <c r="I22" s="124"/>
      <c r="J22" s="45"/>
      <c r="K22" s="29"/>
      <c r="L22" s="30"/>
      <c r="M22" s="29"/>
      <c r="N22" s="30"/>
      <c r="O22" s="29"/>
      <c r="P22" s="72"/>
      <c r="Q22" s="124"/>
      <c r="R22" s="45"/>
      <c r="S22" s="29"/>
      <c r="T22" s="30"/>
      <c r="U22" s="29"/>
      <c r="V22" s="30"/>
      <c r="W22" s="29"/>
      <c r="X22" s="72"/>
      <c r="Y22" s="124"/>
      <c r="Z22" s="45"/>
      <c r="AA22" s="29"/>
      <c r="AB22" s="30"/>
      <c r="AC22" s="29"/>
      <c r="AD22" s="30"/>
      <c r="AE22" s="29"/>
      <c r="AF22" s="72"/>
      <c r="AG22" s="124"/>
      <c r="AH22" s="45"/>
      <c r="AI22" s="29"/>
      <c r="AJ22" s="30"/>
      <c r="AK22" s="29"/>
      <c r="AL22" s="30"/>
      <c r="AM22" s="29"/>
      <c r="AN22" s="72"/>
      <c r="AO22" s="124"/>
      <c r="AP22" s="45"/>
      <c r="AQ22" s="29"/>
      <c r="AR22" s="30"/>
      <c r="AS22" s="29"/>
      <c r="AT22" s="30"/>
      <c r="AU22" s="29"/>
      <c r="AV22" s="72"/>
      <c r="AW22" s="124"/>
      <c r="AX22" s="45"/>
      <c r="AY22" s="29"/>
      <c r="AZ22" s="30"/>
      <c r="BA22" s="29"/>
      <c r="BB22" s="30"/>
      <c r="BC22" s="29"/>
      <c r="BD22" s="72"/>
      <c r="BE22" s="127"/>
      <c r="BF22" s="218"/>
      <c r="BG22" s="174"/>
      <c r="BH22" s="30"/>
      <c r="BI22" s="195"/>
      <c r="BJ22" s="162"/>
    </row>
    <row r="23" spans="1:62" s="31" customFormat="1" x14ac:dyDescent="0.45">
      <c r="A23" s="137"/>
      <c r="B23" s="106"/>
      <c r="C23" s="85"/>
      <c r="D23" s="86"/>
      <c r="E23" s="85"/>
      <c r="F23" s="86"/>
      <c r="G23" s="85"/>
      <c r="H23" s="107"/>
      <c r="I23" s="124"/>
      <c r="J23" s="106"/>
      <c r="K23" s="85"/>
      <c r="L23" s="86"/>
      <c r="M23" s="85"/>
      <c r="N23" s="86"/>
      <c r="O23" s="85"/>
      <c r="P23" s="107"/>
      <c r="Q23" s="124"/>
      <c r="R23" s="106"/>
      <c r="S23" s="85"/>
      <c r="T23" s="86"/>
      <c r="U23" s="85"/>
      <c r="V23" s="86"/>
      <c r="W23" s="85"/>
      <c r="X23" s="107"/>
      <c r="Y23" s="124"/>
      <c r="Z23" s="106"/>
      <c r="AA23" s="85"/>
      <c r="AB23" s="86"/>
      <c r="AC23" s="85"/>
      <c r="AD23" s="86"/>
      <c r="AE23" s="85"/>
      <c r="AF23" s="107"/>
      <c r="AG23" s="124"/>
      <c r="AH23" s="106"/>
      <c r="AI23" s="85"/>
      <c r="AJ23" s="86"/>
      <c r="AK23" s="85"/>
      <c r="AL23" s="86"/>
      <c r="AM23" s="85"/>
      <c r="AN23" s="107"/>
      <c r="AO23" s="124"/>
      <c r="AP23" s="106"/>
      <c r="AQ23" s="85"/>
      <c r="AR23" s="86"/>
      <c r="AS23" s="85"/>
      <c r="AT23" s="86"/>
      <c r="AU23" s="85"/>
      <c r="AV23" s="107"/>
      <c r="AW23" s="124"/>
      <c r="AX23" s="106"/>
      <c r="AY23" s="85"/>
      <c r="AZ23" s="86"/>
      <c r="BA23" s="85"/>
      <c r="BB23" s="86"/>
      <c r="BC23" s="85"/>
      <c r="BD23" s="107"/>
      <c r="BE23" s="125"/>
      <c r="BF23" s="219"/>
      <c r="BG23" s="175"/>
      <c r="BH23" s="86"/>
      <c r="BI23" s="196"/>
      <c r="BJ23" s="220"/>
    </row>
    <row r="24" spans="1:62" s="34" customFormat="1" x14ac:dyDescent="0.45">
      <c r="A24" s="138" t="s">
        <v>27</v>
      </c>
      <c r="B24" s="108">
        <v>44293</v>
      </c>
      <c r="C24" s="87" t="s">
        <v>9</v>
      </c>
      <c r="D24" s="88"/>
      <c r="E24" s="87"/>
      <c r="F24" s="88">
        <v>1</v>
      </c>
      <c r="G24" s="87">
        <v>-25.6</v>
      </c>
      <c r="H24" s="109">
        <f>SUM(E24:E30,G24:G30)</f>
        <v>72.5</v>
      </c>
      <c r="I24" s="124"/>
      <c r="J24" s="108">
        <v>44300</v>
      </c>
      <c r="K24" s="87" t="s">
        <v>8</v>
      </c>
      <c r="L24" s="88"/>
      <c r="M24" s="87"/>
      <c r="N24" s="88">
        <v>1</v>
      </c>
      <c r="O24" s="87">
        <v>-20.100000000000001</v>
      </c>
      <c r="P24" s="109">
        <f>SUM(M24:M30,O24:O30)</f>
        <v>-56.1</v>
      </c>
      <c r="Q24" s="124"/>
      <c r="R24" s="108">
        <v>44291</v>
      </c>
      <c r="S24" s="87" t="s">
        <v>9</v>
      </c>
      <c r="T24" s="88">
        <v>1</v>
      </c>
      <c r="U24" s="87">
        <v>40</v>
      </c>
      <c r="V24" s="88"/>
      <c r="W24" s="87"/>
      <c r="X24" s="109">
        <f>SUM(U24:U30,W24:W30)</f>
        <v>180.7</v>
      </c>
      <c r="Y24" s="124"/>
      <c r="Z24" s="108">
        <v>44299</v>
      </c>
      <c r="AA24" s="87" t="s">
        <v>9</v>
      </c>
      <c r="AB24" s="88">
        <v>1</v>
      </c>
      <c r="AC24" s="87">
        <v>97.1</v>
      </c>
      <c r="AD24" s="88"/>
      <c r="AE24" s="87"/>
      <c r="AF24" s="109">
        <f>SUM(AC24:AC30,AE24:AE30)</f>
        <v>97.1</v>
      </c>
      <c r="AG24" s="124"/>
      <c r="AH24" s="108">
        <v>44291</v>
      </c>
      <c r="AI24" s="87" t="s">
        <v>8</v>
      </c>
      <c r="AJ24" s="88">
        <v>1</v>
      </c>
      <c r="AK24" s="87">
        <v>33</v>
      </c>
      <c r="AL24" s="88"/>
      <c r="AM24" s="87"/>
      <c r="AN24" s="109">
        <f>SUM(AK24:AK30,AM24:AM30)</f>
        <v>107.9</v>
      </c>
      <c r="AO24" s="124"/>
      <c r="AP24" s="122"/>
      <c r="AQ24" s="87"/>
      <c r="AR24" s="88"/>
      <c r="AS24" s="87"/>
      <c r="AT24" s="88"/>
      <c r="AU24" s="87"/>
      <c r="AV24" s="109">
        <f>SUM(AS24:AS30,AU24:AU30)</f>
        <v>0</v>
      </c>
      <c r="AW24" s="124"/>
      <c r="AX24" s="122"/>
      <c r="AY24" s="87"/>
      <c r="AZ24" s="88"/>
      <c r="BA24" s="87"/>
      <c r="BB24" s="88"/>
      <c r="BC24" s="87"/>
      <c r="BD24" s="109">
        <f>SUM(BA24:BA30,BC24:BC30)</f>
        <v>0</v>
      </c>
      <c r="BE24" s="125"/>
      <c r="BF24" s="122">
        <f>SUM(AZ24:AZ30,AR24:AR30,AJ24:AJ30,AB24:AB30,T24:T30,L24:L30,D24:D30)</f>
        <v>7</v>
      </c>
      <c r="BG24" s="176">
        <f>SUM(BB24:BB30,AT24:AT30,AL24:AL30,AD24:AD30,V24:V30,N24:N30,F24:F30)</f>
        <v>5</v>
      </c>
      <c r="BH24" s="88">
        <f>SUM(BD24,AV24,AN24,AF24,X24,P24,H24)</f>
        <v>402.09999999999997</v>
      </c>
      <c r="BI24" s="197">
        <f>SUM(BD25,AV25,AN25,AF25,X25,P25,H25)</f>
        <v>3753.4079999999999</v>
      </c>
      <c r="BJ24" s="221"/>
    </row>
    <row r="25" spans="1:62" s="34" customFormat="1" x14ac:dyDescent="0.45">
      <c r="A25" s="138"/>
      <c r="B25" s="46">
        <v>44299</v>
      </c>
      <c r="C25" s="32" t="s">
        <v>9</v>
      </c>
      <c r="D25" s="33">
        <v>1</v>
      </c>
      <c r="E25" s="32">
        <v>121.5</v>
      </c>
      <c r="F25" s="33"/>
      <c r="G25" s="32"/>
      <c r="H25" s="73">
        <f>H24*H63</f>
        <v>725</v>
      </c>
      <c r="I25" s="124"/>
      <c r="J25" s="46">
        <v>44301</v>
      </c>
      <c r="K25" s="32" t="s">
        <v>8</v>
      </c>
      <c r="L25" s="33"/>
      <c r="M25" s="32"/>
      <c r="N25" s="33">
        <v>1</v>
      </c>
      <c r="O25" s="32">
        <v>-36</v>
      </c>
      <c r="P25" s="73">
        <f>P24*P63</f>
        <v>-561</v>
      </c>
      <c r="Q25" s="124"/>
      <c r="R25" s="46">
        <v>44293</v>
      </c>
      <c r="S25" s="32" t="s">
        <v>9</v>
      </c>
      <c r="T25" s="33"/>
      <c r="U25" s="32"/>
      <c r="V25" s="33">
        <v>1</v>
      </c>
      <c r="W25" s="32">
        <v>-59.4</v>
      </c>
      <c r="X25" s="73">
        <f>X24*X63</f>
        <v>1807</v>
      </c>
      <c r="Y25" s="124"/>
      <c r="Z25" s="46"/>
      <c r="AA25" s="32"/>
      <c r="AB25" s="33"/>
      <c r="AC25" s="32"/>
      <c r="AD25" s="33"/>
      <c r="AE25" s="32"/>
      <c r="AF25" s="73">
        <f>AF24*AF63</f>
        <v>971</v>
      </c>
      <c r="AG25" s="124"/>
      <c r="AH25" s="46">
        <v>44299</v>
      </c>
      <c r="AI25" s="32" t="s">
        <v>8</v>
      </c>
      <c r="AJ25" s="33">
        <v>1</v>
      </c>
      <c r="AK25" s="32">
        <v>74.900000000000006</v>
      </c>
      <c r="AL25" s="33"/>
      <c r="AM25" s="32"/>
      <c r="AN25" s="73">
        <f>AN24*AN63</f>
        <v>811.40800000000002</v>
      </c>
      <c r="AO25" s="124"/>
      <c r="AP25" s="46"/>
      <c r="AQ25" s="32"/>
      <c r="AR25" s="33"/>
      <c r="AS25" s="32"/>
      <c r="AT25" s="33"/>
      <c r="AU25" s="32"/>
      <c r="AV25" s="73">
        <f>AV24*AV63</f>
        <v>0</v>
      </c>
      <c r="AW25" s="124"/>
      <c r="AX25" s="46"/>
      <c r="AY25" s="32"/>
      <c r="AZ25" s="33"/>
      <c r="BA25" s="32"/>
      <c r="BB25" s="33"/>
      <c r="BC25" s="32"/>
      <c r="BD25" s="73">
        <f>BD24*BD63</f>
        <v>0</v>
      </c>
      <c r="BE25" s="127"/>
      <c r="BF25" s="222"/>
      <c r="BG25" s="177"/>
      <c r="BH25" s="33"/>
      <c r="BI25" s="198"/>
      <c r="BJ25" s="163"/>
    </row>
    <row r="26" spans="1:62" s="34" customFormat="1" x14ac:dyDescent="0.45">
      <c r="A26" s="138"/>
      <c r="B26" s="46">
        <v>44298</v>
      </c>
      <c r="C26" s="32" t="s">
        <v>9</v>
      </c>
      <c r="D26" s="33"/>
      <c r="E26" s="32"/>
      <c r="F26" s="33">
        <v>1</v>
      </c>
      <c r="G26" s="32">
        <v>-23.4</v>
      </c>
      <c r="H26" s="73"/>
      <c r="I26" s="124"/>
      <c r="J26" s="46"/>
      <c r="K26" s="32"/>
      <c r="L26" s="33"/>
      <c r="M26" s="32"/>
      <c r="N26" s="33"/>
      <c r="O26" s="32"/>
      <c r="P26" s="73"/>
      <c r="Q26" s="124"/>
      <c r="R26" s="46">
        <v>44293</v>
      </c>
      <c r="S26" s="32" t="s">
        <v>8</v>
      </c>
      <c r="T26" s="33">
        <v>1</v>
      </c>
      <c r="U26" s="32">
        <v>66.400000000000006</v>
      </c>
      <c r="V26" s="33"/>
      <c r="W26" s="32"/>
      <c r="X26" s="73"/>
      <c r="Y26" s="124"/>
      <c r="Z26" s="46"/>
      <c r="AA26" s="32"/>
      <c r="AB26" s="33"/>
      <c r="AC26" s="32"/>
      <c r="AD26" s="33"/>
      <c r="AE26" s="32"/>
      <c r="AF26" s="73"/>
      <c r="AG26" s="124"/>
      <c r="AH26" s="46"/>
      <c r="AI26" s="32"/>
      <c r="AJ26" s="33"/>
      <c r="AK26" s="32"/>
      <c r="AL26" s="33"/>
      <c r="AM26" s="32"/>
      <c r="AN26" s="73"/>
      <c r="AO26" s="124"/>
      <c r="AP26" s="46"/>
      <c r="AQ26" s="32"/>
      <c r="AR26" s="33"/>
      <c r="AS26" s="32"/>
      <c r="AT26" s="33"/>
      <c r="AU26" s="32"/>
      <c r="AV26" s="73"/>
      <c r="AW26" s="124"/>
      <c r="AX26" s="46"/>
      <c r="AY26" s="32"/>
      <c r="AZ26" s="33"/>
      <c r="BA26" s="32"/>
      <c r="BB26" s="33"/>
      <c r="BC26" s="32"/>
      <c r="BD26" s="73"/>
      <c r="BE26" s="127"/>
      <c r="BF26" s="222"/>
      <c r="BG26" s="177"/>
      <c r="BH26" s="33"/>
      <c r="BI26" s="198"/>
      <c r="BJ26" s="163"/>
    </row>
    <row r="27" spans="1:62" s="34" customFormat="1" x14ac:dyDescent="0.45">
      <c r="A27" s="138"/>
      <c r="B27" s="46"/>
      <c r="C27" s="32"/>
      <c r="D27" s="33"/>
      <c r="E27" s="32"/>
      <c r="F27" s="33"/>
      <c r="G27" s="32"/>
      <c r="H27" s="73"/>
      <c r="I27" s="124"/>
      <c r="J27" s="46"/>
      <c r="K27" s="32"/>
      <c r="L27" s="33"/>
      <c r="M27" s="32"/>
      <c r="N27" s="33"/>
      <c r="O27" s="32"/>
      <c r="P27" s="73"/>
      <c r="Q27" s="124"/>
      <c r="R27" s="46">
        <v>44304</v>
      </c>
      <c r="S27" s="32" t="s">
        <v>9</v>
      </c>
      <c r="T27" s="33">
        <v>1</v>
      </c>
      <c r="U27" s="32">
        <v>133.69999999999999</v>
      </c>
      <c r="V27" s="33"/>
      <c r="W27" s="32"/>
      <c r="X27" s="73"/>
      <c r="Y27" s="124"/>
      <c r="Z27" s="46"/>
      <c r="AA27" s="32"/>
      <c r="AB27" s="33"/>
      <c r="AC27" s="32"/>
      <c r="AD27" s="33"/>
      <c r="AE27" s="32"/>
      <c r="AF27" s="73"/>
      <c r="AG27" s="124"/>
      <c r="AH27" s="46"/>
      <c r="AI27" s="32"/>
      <c r="AJ27" s="33"/>
      <c r="AK27" s="32"/>
      <c r="AL27" s="33"/>
      <c r="AM27" s="32"/>
      <c r="AN27" s="73"/>
      <c r="AO27" s="124"/>
      <c r="AP27" s="46"/>
      <c r="AQ27" s="32"/>
      <c r="AR27" s="33"/>
      <c r="AS27" s="32"/>
      <c r="AT27" s="33"/>
      <c r="AU27" s="32"/>
      <c r="AV27" s="73"/>
      <c r="AW27" s="124"/>
      <c r="AX27" s="46"/>
      <c r="AY27" s="32"/>
      <c r="AZ27" s="33"/>
      <c r="BA27" s="32"/>
      <c r="BB27" s="33"/>
      <c r="BC27" s="32"/>
      <c r="BD27" s="73"/>
      <c r="BE27" s="127"/>
      <c r="BF27" s="222"/>
      <c r="BG27" s="177"/>
      <c r="BH27" s="33"/>
      <c r="BI27" s="198"/>
      <c r="BJ27" s="163"/>
    </row>
    <row r="28" spans="1:62" s="34" customFormat="1" x14ac:dyDescent="0.45">
      <c r="A28" s="138"/>
      <c r="B28" s="46"/>
      <c r="C28" s="32"/>
      <c r="D28" s="33"/>
      <c r="E28" s="32"/>
      <c r="F28" s="33"/>
      <c r="G28" s="32"/>
      <c r="H28" s="73"/>
      <c r="I28" s="124"/>
      <c r="J28" s="46"/>
      <c r="K28" s="32"/>
      <c r="L28" s="33"/>
      <c r="M28" s="32"/>
      <c r="N28" s="33"/>
      <c r="O28" s="32"/>
      <c r="P28" s="73"/>
      <c r="Q28" s="124"/>
      <c r="R28" s="46"/>
      <c r="S28" s="32"/>
      <c r="T28" s="33"/>
      <c r="U28" s="32"/>
      <c r="V28" s="33"/>
      <c r="W28" s="32"/>
      <c r="X28" s="73"/>
      <c r="Y28" s="124"/>
      <c r="Z28" s="46"/>
      <c r="AA28" s="32"/>
      <c r="AB28" s="33"/>
      <c r="AC28" s="32"/>
      <c r="AD28" s="33"/>
      <c r="AE28" s="32"/>
      <c r="AF28" s="73"/>
      <c r="AG28" s="124"/>
      <c r="AH28" s="46"/>
      <c r="AI28" s="32"/>
      <c r="AJ28" s="33"/>
      <c r="AK28" s="32"/>
      <c r="AL28" s="33"/>
      <c r="AM28" s="32"/>
      <c r="AN28" s="73"/>
      <c r="AO28" s="124"/>
      <c r="AP28" s="46"/>
      <c r="AQ28" s="32"/>
      <c r="AR28" s="33"/>
      <c r="AS28" s="32"/>
      <c r="AT28" s="33"/>
      <c r="AU28" s="32"/>
      <c r="AV28" s="73"/>
      <c r="AW28" s="124"/>
      <c r="AX28" s="46"/>
      <c r="AY28" s="32"/>
      <c r="AZ28" s="33"/>
      <c r="BA28" s="32"/>
      <c r="BB28" s="33"/>
      <c r="BC28" s="32"/>
      <c r="BD28" s="73"/>
      <c r="BE28" s="127"/>
      <c r="BF28" s="222"/>
      <c r="BG28" s="177"/>
      <c r="BH28" s="33"/>
      <c r="BI28" s="198"/>
      <c r="BJ28" s="163"/>
    </row>
    <row r="29" spans="1:62" s="34" customFormat="1" x14ac:dyDescent="0.45">
      <c r="A29" s="138"/>
      <c r="B29" s="46"/>
      <c r="C29" s="32"/>
      <c r="D29" s="33"/>
      <c r="E29" s="32"/>
      <c r="F29" s="33"/>
      <c r="G29" s="32"/>
      <c r="H29" s="73"/>
      <c r="I29" s="124"/>
      <c r="J29" s="46"/>
      <c r="K29" s="32"/>
      <c r="L29" s="33"/>
      <c r="M29" s="32"/>
      <c r="N29" s="33"/>
      <c r="O29" s="32"/>
      <c r="P29" s="73"/>
      <c r="Q29" s="124"/>
      <c r="R29" s="46"/>
      <c r="S29" s="32"/>
      <c r="T29" s="33"/>
      <c r="U29" s="32"/>
      <c r="V29" s="33"/>
      <c r="W29" s="32"/>
      <c r="X29" s="73"/>
      <c r="Y29" s="124"/>
      <c r="Z29" s="46"/>
      <c r="AA29" s="32"/>
      <c r="AB29" s="33"/>
      <c r="AC29" s="32"/>
      <c r="AD29" s="33"/>
      <c r="AE29" s="32"/>
      <c r="AF29" s="73"/>
      <c r="AG29" s="124"/>
      <c r="AH29" s="46"/>
      <c r="AI29" s="32"/>
      <c r="AJ29" s="33"/>
      <c r="AK29" s="32"/>
      <c r="AL29" s="33"/>
      <c r="AM29" s="32"/>
      <c r="AN29" s="73"/>
      <c r="AO29" s="124"/>
      <c r="AP29" s="46"/>
      <c r="AQ29" s="32"/>
      <c r="AR29" s="33"/>
      <c r="AS29" s="32"/>
      <c r="AT29" s="33"/>
      <c r="AU29" s="32"/>
      <c r="AV29" s="73"/>
      <c r="AW29" s="124"/>
      <c r="AX29" s="46"/>
      <c r="AY29" s="32"/>
      <c r="AZ29" s="33"/>
      <c r="BA29" s="32"/>
      <c r="BB29" s="33"/>
      <c r="BC29" s="32"/>
      <c r="BD29" s="73"/>
      <c r="BE29" s="127"/>
      <c r="BF29" s="222"/>
      <c r="BG29" s="177"/>
      <c r="BH29" s="33"/>
      <c r="BI29" s="198"/>
      <c r="BJ29" s="163"/>
    </row>
    <row r="30" spans="1:62" s="34" customFormat="1" x14ac:dyDescent="0.45">
      <c r="A30" s="138"/>
      <c r="B30" s="110"/>
      <c r="C30" s="89"/>
      <c r="D30" s="90"/>
      <c r="E30" s="89"/>
      <c r="F30" s="90"/>
      <c r="G30" s="89"/>
      <c r="H30" s="111"/>
      <c r="I30" s="124"/>
      <c r="J30" s="110"/>
      <c r="K30" s="89"/>
      <c r="L30" s="90"/>
      <c r="M30" s="89"/>
      <c r="N30" s="90"/>
      <c r="O30" s="89"/>
      <c r="P30" s="111"/>
      <c r="Q30" s="124"/>
      <c r="R30" s="110"/>
      <c r="S30" s="89"/>
      <c r="T30" s="90"/>
      <c r="U30" s="89"/>
      <c r="V30" s="90"/>
      <c r="W30" s="89"/>
      <c r="X30" s="111"/>
      <c r="Y30" s="124"/>
      <c r="Z30" s="110"/>
      <c r="AA30" s="89"/>
      <c r="AB30" s="90"/>
      <c r="AC30" s="89"/>
      <c r="AD30" s="90"/>
      <c r="AE30" s="89"/>
      <c r="AF30" s="111"/>
      <c r="AG30" s="124"/>
      <c r="AH30" s="110"/>
      <c r="AI30" s="89"/>
      <c r="AJ30" s="90"/>
      <c r="AK30" s="89"/>
      <c r="AL30" s="90"/>
      <c r="AM30" s="89"/>
      <c r="AN30" s="111"/>
      <c r="AO30" s="124"/>
      <c r="AP30" s="110"/>
      <c r="AQ30" s="89"/>
      <c r="AR30" s="90"/>
      <c r="AS30" s="89"/>
      <c r="AT30" s="90"/>
      <c r="AU30" s="89"/>
      <c r="AV30" s="111"/>
      <c r="AW30" s="124"/>
      <c r="AX30" s="110"/>
      <c r="AY30" s="89"/>
      <c r="AZ30" s="90"/>
      <c r="BA30" s="89"/>
      <c r="BB30" s="90"/>
      <c r="BC30" s="89"/>
      <c r="BD30" s="111"/>
      <c r="BE30" s="125"/>
      <c r="BF30" s="223"/>
      <c r="BG30" s="178"/>
      <c r="BH30" s="90"/>
      <c r="BI30" s="199"/>
      <c r="BJ30" s="224"/>
    </row>
    <row r="31" spans="1:62" s="37" customFormat="1" x14ac:dyDescent="0.45">
      <c r="A31" s="139" t="s">
        <v>28</v>
      </c>
      <c r="B31" s="112">
        <v>44320</v>
      </c>
      <c r="C31" s="91" t="s">
        <v>9</v>
      </c>
      <c r="D31" s="92">
        <v>1</v>
      </c>
      <c r="E31" s="91">
        <v>48</v>
      </c>
      <c r="F31" s="92"/>
      <c r="G31" s="91"/>
      <c r="H31" s="113">
        <f>SUM(E31:E37,G31:G37)</f>
        <v>4.7999999999999972</v>
      </c>
      <c r="I31" s="124"/>
      <c r="J31" s="112"/>
      <c r="K31" s="91"/>
      <c r="L31" s="92"/>
      <c r="M31" s="91"/>
      <c r="N31" s="92"/>
      <c r="O31" s="91"/>
      <c r="P31" s="113">
        <f>SUM(M31:M37,O31:O37)</f>
        <v>0</v>
      </c>
      <c r="Q31" s="124"/>
      <c r="R31" s="112">
        <v>44319</v>
      </c>
      <c r="S31" s="91" t="s">
        <v>9</v>
      </c>
      <c r="T31" s="92">
        <v>1</v>
      </c>
      <c r="U31" s="91">
        <v>43.3</v>
      </c>
      <c r="V31" s="92"/>
      <c r="W31" s="91"/>
      <c r="X31" s="113">
        <f>SUM(U31:U37,W31:W37)</f>
        <v>43.3</v>
      </c>
      <c r="Y31" s="124"/>
      <c r="Z31" s="112">
        <v>44319</v>
      </c>
      <c r="AA31" s="91" t="s">
        <v>9</v>
      </c>
      <c r="AB31" s="92">
        <v>1</v>
      </c>
      <c r="AC31" s="91">
        <v>16.600000000000001</v>
      </c>
      <c r="AD31" s="92"/>
      <c r="AE31" s="91"/>
      <c r="AF31" s="113">
        <f>SUM(AC31:AC37,AE31:AE37)</f>
        <v>160.70000000000002</v>
      </c>
      <c r="AG31" s="124"/>
      <c r="AH31" s="112"/>
      <c r="AI31" s="91"/>
      <c r="AJ31" s="92"/>
      <c r="AK31" s="91"/>
      <c r="AL31" s="92"/>
      <c r="AM31" s="91"/>
      <c r="AN31" s="113">
        <f>SUM(AK31:AK37,AM31:AM37)</f>
        <v>-97.300000000000011</v>
      </c>
      <c r="AO31" s="124"/>
      <c r="AP31" s="112"/>
      <c r="AQ31" s="91"/>
      <c r="AR31" s="92"/>
      <c r="AS31" s="91"/>
      <c r="AT31" s="92"/>
      <c r="AU31" s="91"/>
      <c r="AV31" s="113">
        <f>SUM(AS31:AS37,AU31:AU37)</f>
        <v>0</v>
      </c>
      <c r="AW31" s="124"/>
      <c r="AX31" s="112"/>
      <c r="AY31" s="91"/>
      <c r="AZ31" s="92"/>
      <c r="BA31" s="91"/>
      <c r="BB31" s="92"/>
      <c r="BC31" s="91"/>
      <c r="BD31" s="113">
        <f>SUM(BA31:BA37,BC31:BC37)</f>
        <v>0</v>
      </c>
      <c r="BE31" s="125"/>
      <c r="BF31" s="225">
        <f>SUM(AZ31:AZ37,AR31:AR37,AJ31:AJ37,AB31:AB37,T31:T37,L31:L37,D31:D37)</f>
        <v>7</v>
      </c>
      <c r="BG31" s="179">
        <f>SUM(BB31:BB37,AT31:AT37,AL31:AL37,AD31:AD37,V31:V37,N31:N37,F31:F37)</f>
        <v>3</v>
      </c>
      <c r="BH31" s="92">
        <f>SUM(BD31,AV31,AN31,AF31,X31,P31,H31)</f>
        <v>111.5</v>
      </c>
      <c r="BI31" s="200">
        <f>SUM(BD32,AV32,AN32,AF32,X32,P32,H32)</f>
        <v>1356.3040000000001</v>
      </c>
      <c r="BJ31" s="226"/>
    </row>
    <row r="32" spans="1:62" s="37" customFormat="1" x14ac:dyDescent="0.45">
      <c r="A32" s="139"/>
      <c r="B32" s="47">
        <v>44333</v>
      </c>
      <c r="C32" s="35" t="s">
        <v>9</v>
      </c>
      <c r="D32" s="36"/>
      <c r="E32" s="35"/>
      <c r="F32" s="36">
        <v>1</v>
      </c>
      <c r="G32" s="35">
        <v>-43.2</v>
      </c>
      <c r="H32" s="74">
        <f>H31*H63</f>
        <v>47.999999999999972</v>
      </c>
      <c r="I32" s="124"/>
      <c r="J32" s="47"/>
      <c r="K32" s="35"/>
      <c r="L32" s="36"/>
      <c r="M32" s="35"/>
      <c r="N32" s="36"/>
      <c r="O32" s="35"/>
      <c r="P32" s="74">
        <f>P31*P63</f>
        <v>0</v>
      </c>
      <c r="Q32" s="124"/>
      <c r="R32" s="47"/>
      <c r="S32" s="35"/>
      <c r="T32" s="36"/>
      <c r="U32" s="35"/>
      <c r="V32" s="36"/>
      <c r="W32" s="35"/>
      <c r="X32" s="74">
        <f>X31*X63</f>
        <v>433</v>
      </c>
      <c r="Y32" s="124"/>
      <c r="Z32" s="47">
        <v>44329</v>
      </c>
      <c r="AA32" s="35" t="s">
        <v>9</v>
      </c>
      <c r="AB32" s="36">
        <v>1</v>
      </c>
      <c r="AC32" s="35">
        <v>65.2</v>
      </c>
      <c r="AD32" s="36"/>
      <c r="AE32" s="35"/>
      <c r="AF32" s="74">
        <f>AF31*AF63</f>
        <v>1607.0000000000002</v>
      </c>
      <c r="AG32" s="124"/>
      <c r="AH32" s="47">
        <v>44318</v>
      </c>
      <c r="AI32" s="35" t="s">
        <v>9</v>
      </c>
      <c r="AJ32" s="36"/>
      <c r="AK32" s="35"/>
      <c r="AL32" s="36">
        <v>1</v>
      </c>
      <c r="AM32" s="35">
        <v>-29.6</v>
      </c>
      <c r="AN32" s="74">
        <f>AN31*AN63</f>
        <v>-731.69600000000003</v>
      </c>
      <c r="AO32" s="124"/>
      <c r="AP32" s="47"/>
      <c r="AQ32" s="35"/>
      <c r="AR32" s="36"/>
      <c r="AS32" s="35"/>
      <c r="AT32" s="36"/>
      <c r="AU32" s="35"/>
      <c r="AV32" s="74">
        <f>AV31*AV63</f>
        <v>0</v>
      </c>
      <c r="AW32" s="124"/>
      <c r="AX32" s="47"/>
      <c r="AY32" s="35"/>
      <c r="AZ32" s="36"/>
      <c r="BA32" s="35"/>
      <c r="BB32" s="36"/>
      <c r="BC32" s="35"/>
      <c r="BD32" s="74">
        <f>BD31*BD63</f>
        <v>0</v>
      </c>
      <c r="BE32" s="127"/>
      <c r="BF32" s="227"/>
      <c r="BG32" s="180"/>
      <c r="BH32" s="36"/>
      <c r="BI32" s="201"/>
      <c r="BJ32" s="164"/>
    </row>
    <row r="33" spans="1:62" s="37" customFormat="1" x14ac:dyDescent="0.45">
      <c r="A33" s="139"/>
      <c r="B33" s="47"/>
      <c r="C33" s="35"/>
      <c r="D33" s="36"/>
      <c r="E33" s="35"/>
      <c r="F33" s="36"/>
      <c r="G33" s="35"/>
      <c r="H33" s="74"/>
      <c r="I33" s="124"/>
      <c r="J33" s="47"/>
      <c r="K33" s="35"/>
      <c r="L33" s="36"/>
      <c r="M33" s="35"/>
      <c r="N33" s="36"/>
      <c r="O33" s="35"/>
      <c r="P33" s="74"/>
      <c r="Q33" s="124"/>
      <c r="R33" s="47"/>
      <c r="S33" s="35"/>
      <c r="T33" s="36"/>
      <c r="U33" s="35"/>
      <c r="V33" s="36"/>
      <c r="W33" s="35"/>
      <c r="X33" s="74"/>
      <c r="Y33" s="124"/>
      <c r="Z33" s="47">
        <v>44335</v>
      </c>
      <c r="AA33" s="35" t="s">
        <v>9</v>
      </c>
      <c r="AB33" s="36">
        <v>1</v>
      </c>
      <c r="AC33" s="35">
        <v>25</v>
      </c>
      <c r="AD33" s="36"/>
      <c r="AE33" s="35"/>
      <c r="AF33" s="74"/>
      <c r="AG33" s="124"/>
      <c r="AH33" s="47">
        <v>44337</v>
      </c>
      <c r="AI33" s="35" t="s">
        <v>9</v>
      </c>
      <c r="AJ33" s="36"/>
      <c r="AK33" s="35"/>
      <c r="AL33" s="36">
        <v>1</v>
      </c>
      <c r="AM33" s="35">
        <v>-67.7</v>
      </c>
      <c r="AN33" s="74"/>
      <c r="AO33" s="124"/>
      <c r="AP33" s="47"/>
      <c r="AQ33" s="35"/>
      <c r="AR33" s="36"/>
      <c r="AS33" s="35"/>
      <c r="AT33" s="36"/>
      <c r="AU33" s="35"/>
      <c r="AV33" s="74"/>
      <c r="AW33" s="124"/>
      <c r="AX33" s="47"/>
      <c r="AY33" s="35"/>
      <c r="AZ33" s="36"/>
      <c r="BA33" s="35"/>
      <c r="BB33" s="36"/>
      <c r="BC33" s="35"/>
      <c r="BD33" s="74"/>
      <c r="BE33" s="127"/>
      <c r="BF33" s="227"/>
      <c r="BG33" s="180"/>
      <c r="BH33" s="36"/>
      <c r="BI33" s="201"/>
      <c r="BJ33" s="164"/>
    </row>
    <row r="34" spans="1:62" s="37" customFormat="1" x14ac:dyDescent="0.45">
      <c r="A34" s="139"/>
      <c r="B34" s="47"/>
      <c r="C34" s="35"/>
      <c r="D34" s="36"/>
      <c r="E34" s="35"/>
      <c r="F34" s="36"/>
      <c r="G34" s="35"/>
      <c r="H34" s="74"/>
      <c r="I34" s="124"/>
      <c r="J34" s="47"/>
      <c r="K34" s="35"/>
      <c r="L34" s="36"/>
      <c r="M34" s="35"/>
      <c r="N34" s="36"/>
      <c r="O34" s="35"/>
      <c r="P34" s="74"/>
      <c r="Q34" s="124"/>
      <c r="R34" s="47"/>
      <c r="S34" s="35"/>
      <c r="T34" s="36"/>
      <c r="U34" s="35"/>
      <c r="V34" s="36"/>
      <c r="W34" s="35"/>
      <c r="X34" s="74"/>
      <c r="Y34" s="124"/>
      <c r="Z34" s="47">
        <v>44343</v>
      </c>
      <c r="AA34" s="35" t="s">
        <v>8</v>
      </c>
      <c r="AB34" s="36">
        <v>1</v>
      </c>
      <c r="AC34" s="35">
        <v>36</v>
      </c>
      <c r="AD34" s="36"/>
      <c r="AE34" s="35"/>
      <c r="AF34" s="74"/>
      <c r="AG34" s="124"/>
      <c r="AH34" s="47"/>
      <c r="AI34" s="35"/>
      <c r="AJ34" s="36"/>
      <c r="AK34" s="35"/>
      <c r="AL34" s="36"/>
      <c r="AM34" s="35"/>
      <c r="AN34" s="74"/>
      <c r="AO34" s="124"/>
      <c r="AP34" s="47"/>
      <c r="AQ34" s="35"/>
      <c r="AR34" s="36"/>
      <c r="AS34" s="35"/>
      <c r="AT34" s="36"/>
      <c r="AU34" s="35"/>
      <c r="AV34" s="74"/>
      <c r="AW34" s="124"/>
      <c r="AX34" s="47"/>
      <c r="AY34" s="35"/>
      <c r="AZ34" s="36"/>
      <c r="BA34" s="35"/>
      <c r="BB34" s="36"/>
      <c r="BC34" s="35"/>
      <c r="BD34" s="74"/>
      <c r="BE34" s="127"/>
      <c r="BF34" s="227"/>
      <c r="BG34" s="180"/>
      <c r="BH34" s="36"/>
      <c r="BI34" s="201"/>
      <c r="BJ34" s="164"/>
    </row>
    <row r="35" spans="1:62" s="37" customFormat="1" x14ac:dyDescent="0.45">
      <c r="A35" s="139"/>
      <c r="B35" s="47"/>
      <c r="C35" s="35"/>
      <c r="D35" s="36"/>
      <c r="E35" s="35"/>
      <c r="F35" s="36"/>
      <c r="G35" s="35"/>
      <c r="H35" s="74"/>
      <c r="I35" s="124"/>
      <c r="J35" s="47"/>
      <c r="K35" s="35"/>
      <c r="L35" s="36"/>
      <c r="M35" s="35"/>
      <c r="N35" s="36"/>
      <c r="O35" s="35"/>
      <c r="P35" s="74"/>
      <c r="Q35" s="124"/>
      <c r="R35" s="47"/>
      <c r="S35" s="35"/>
      <c r="T35" s="36"/>
      <c r="U35" s="35"/>
      <c r="V35" s="36"/>
      <c r="W35" s="35"/>
      <c r="X35" s="74"/>
      <c r="Y35" s="124"/>
      <c r="Z35" s="47">
        <v>44344</v>
      </c>
      <c r="AA35" s="35" t="s">
        <v>9</v>
      </c>
      <c r="AB35" s="36">
        <v>1</v>
      </c>
      <c r="AC35" s="35">
        <v>17.899999999999999</v>
      </c>
      <c r="AD35" s="36"/>
      <c r="AE35" s="35"/>
      <c r="AF35" s="74"/>
      <c r="AG35" s="124"/>
      <c r="AH35" s="47"/>
      <c r="AI35" s="35"/>
      <c r="AJ35" s="36"/>
      <c r="AK35" s="35"/>
      <c r="AL35" s="36"/>
      <c r="AM35" s="35"/>
      <c r="AN35" s="74"/>
      <c r="AO35" s="124"/>
      <c r="AP35" s="47"/>
      <c r="AQ35" s="35"/>
      <c r="AR35" s="36"/>
      <c r="AS35" s="35"/>
      <c r="AT35" s="36"/>
      <c r="AU35" s="35"/>
      <c r="AV35" s="74"/>
      <c r="AW35" s="124"/>
      <c r="AX35" s="47"/>
      <c r="AY35" s="35"/>
      <c r="AZ35" s="36"/>
      <c r="BA35" s="35"/>
      <c r="BB35" s="36"/>
      <c r="BC35" s="35"/>
      <c r="BD35" s="74"/>
      <c r="BE35" s="127"/>
      <c r="BF35" s="227"/>
      <c r="BG35" s="180"/>
      <c r="BH35" s="36"/>
      <c r="BI35" s="201"/>
      <c r="BJ35" s="164"/>
    </row>
    <row r="36" spans="1:62" s="37" customFormat="1" x14ac:dyDescent="0.45">
      <c r="A36" s="139"/>
      <c r="B36" s="47"/>
      <c r="C36" s="35"/>
      <c r="D36" s="36"/>
      <c r="E36" s="35"/>
      <c r="F36" s="36"/>
      <c r="G36" s="35"/>
      <c r="H36" s="74"/>
      <c r="I36" s="124"/>
      <c r="J36" s="47"/>
      <c r="K36" s="35"/>
      <c r="L36" s="36"/>
      <c r="M36" s="35"/>
      <c r="N36" s="36"/>
      <c r="O36" s="35"/>
      <c r="P36" s="74"/>
      <c r="Q36" s="124"/>
      <c r="R36" s="47"/>
      <c r="S36" s="35"/>
      <c r="T36" s="36"/>
      <c r="U36" s="35"/>
      <c r="V36" s="36"/>
      <c r="W36" s="35"/>
      <c r="X36" s="74"/>
      <c r="Y36" s="124"/>
      <c r="Z36" s="47"/>
      <c r="AA36" s="35"/>
      <c r="AB36" s="36"/>
      <c r="AC36" s="35"/>
      <c r="AD36" s="36"/>
      <c r="AE36" s="35"/>
      <c r="AF36" s="74"/>
      <c r="AG36" s="124"/>
      <c r="AH36" s="47"/>
      <c r="AI36" s="35"/>
      <c r="AJ36" s="36"/>
      <c r="AK36" s="35"/>
      <c r="AL36" s="36"/>
      <c r="AM36" s="35"/>
      <c r="AN36" s="74"/>
      <c r="AO36" s="124"/>
      <c r="AP36" s="47"/>
      <c r="AQ36" s="35"/>
      <c r="AR36" s="36"/>
      <c r="AS36" s="35"/>
      <c r="AT36" s="36"/>
      <c r="AU36" s="35"/>
      <c r="AV36" s="74"/>
      <c r="AW36" s="124"/>
      <c r="AX36" s="47"/>
      <c r="AY36" s="35"/>
      <c r="AZ36" s="36"/>
      <c r="BA36" s="35"/>
      <c r="BB36" s="36"/>
      <c r="BC36" s="35"/>
      <c r="BD36" s="74"/>
      <c r="BE36" s="127"/>
      <c r="BF36" s="227"/>
      <c r="BG36" s="180"/>
      <c r="BH36" s="36"/>
      <c r="BI36" s="201"/>
      <c r="BJ36" s="164"/>
    </row>
    <row r="37" spans="1:62" s="37" customFormat="1" x14ac:dyDescent="0.45">
      <c r="A37" s="139"/>
      <c r="B37" s="114"/>
      <c r="C37" s="93"/>
      <c r="D37" s="94"/>
      <c r="E37" s="93"/>
      <c r="F37" s="94"/>
      <c r="G37" s="93"/>
      <c r="H37" s="115"/>
      <c r="I37" s="124"/>
      <c r="J37" s="114"/>
      <c r="K37" s="93"/>
      <c r="L37" s="94"/>
      <c r="M37" s="93"/>
      <c r="N37" s="94"/>
      <c r="O37" s="93"/>
      <c r="P37" s="115"/>
      <c r="Q37" s="124"/>
      <c r="R37" s="114"/>
      <c r="S37" s="93"/>
      <c r="T37" s="94"/>
      <c r="U37" s="93"/>
      <c r="V37" s="94"/>
      <c r="W37" s="93"/>
      <c r="X37" s="115"/>
      <c r="Y37" s="124"/>
      <c r="Z37" s="114"/>
      <c r="AA37" s="93"/>
      <c r="AB37" s="94"/>
      <c r="AC37" s="93"/>
      <c r="AD37" s="94"/>
      <c r="AE37" s="93"/>
      <c r="AF37" s="115"/>
      <c r="AG37" s="124"/>
      <c r="AH37" s="114"/>
      <c r="AI37" s="93"/>
      <c r="AJ37" s="94"/>
      <c r="AK37" s="93"/>
      <c r="AL37" s="94"/>
      <c r="AM37" s="93"/>
      <c r="AN37" s="115"/>
      <c r="AO37" s="124"/>
      <c r="AP37" s="114"/>
      <c r="AQ37" s="93"/>
      <c r="AR37" s="94"/>
      <c r="AS37" s="93"/>
      <c r="AT37" s="94"/>
      <c r="AU37" s="93"/>
      <c r="AV37" s="115"/>
      <c r="AW37" s="124"/>
      <c r="AX37" s="114"/>
      <c r="AY37" s="93"/>
      <c r="AZ37" s="94"/>
      <c r="BA37" s="93"/>
      <c r="BB37" s="94"/>
      <c r="BC37" s="93"/>
      <c r="BD37" s="115"/>
      <c r="BE37" s="125"/>
      <c r="BF37" s="228"/>
      <c r="BG37" s="181"/>
      <c r="BH37" s="94"/>
      <c r="BI37" s="202"/>
      <c r="BJ37" s="229"/>
    </row>
    <row r="38" spans="1:62" s="31" customFormat="1" x14ac:dyDescent="0.45">
      <c r="A38" s="137" t="s">
        <v>29</v>
      </c>
      <c r="B38" s="104"/>
      <c r="C38" s="83"/>
      <c r="D38" s="84"/>
      <c r="E38" s="83"/>
      <c r="F38" s="84"/>
      <c r="G38" s="83"/>
      <c r="H38" s="105">
        <f>SUM(E38:E44,G38:G44)</f>
        <v>0</v>
      </c>
      <c r="I38" s="124"/>
      <c r="J38" s="104">
        <v>44364</v>
      </c>
      <c r="K38" s="83" t="s">
        <v>8</v>
      </c>
      <c r="L38" s="84">
        <v>1</v>
      </c>
      <c r="M38" s="83">
        <v>60</v>
      </c>
      <c r="N38" s="84"/>
      <c r="O38" s="83"/>
      <c r="P38" s="105">
        <f>SUM(M38:M44,O38:O44)</f>
        <v>60</v>
      </c>
      <c r="Q38" s="124"/>
      <c r="R38" s="104">
        <v>44356</v>
      </c>
      <c r="S38" s="83" t="s">
        <v>8</v>
      </c>
      <c r="T38" s="84">
        <v>1</v>
      </c>
      <c r="U38" s="83">
        <v>40</v>
      </c>
      <c r="V38" s="84"/>
      <c r="W38" s="83"/>
      <c r="X38" s="105">
        <f>SUM(U38:U44,W38:W44)</f>
        <v>181.2</v>
      </c>
      <c r="Y38" s="124"/>
      <c r="Z38" s="104">
        <v>44349</v>
      </c>
      <c r="AA38" s="83" t="s">
        <v>8</v>
      </c>
      <c r="AB38" s="84">
        <v>1</v>
      </c>
      <c r="AC38" s="83">
        <v>76.5</v>
      </c>
      <c r="AD38" s="84"/>
      <c r="AE38" s="83"/>
      <c r="AF38" s="105">
        <f>SUM(AC38:AC44,AE38:AE44)</f>
        <v>76.5</v>
      </c>
      <c r="AG38" s="124"/>
      <c r="AH38" s="104">
        <v>44349</v>
      </c>
      <c r="AI38" s="83" t="s">
        <v>8</v>
      </c>
      <c r="AJ38" s="84">
        <v>1</v>
      </c>
      <c r="AK38" s="83">
        <v>15</v>
      </c>
      <c r="AL38" s="84"/>
      <c r="AM38" s="83"/>
      <c r="AN38" s="105">
        <f>SUM(AK38:AK44,AM38:AM44)</f>
        <v>116.9</v>
      </c>
      <c r="AO38" s="124"/>
      <c r="AP38" s="104"/>
      <c r="AQ38" s="83"/>
      <c r="AR38" s="84"/>
      <c r="AS38" s="83"/>
      <c r="AT38" s="84"/>
      <c r="AU38" s="83"/>
      <c r="AV38" s="105">
        <f>SUM(AS38:AS44,AU38:AU44)</f>
        <v>0</v>
      </c>
      <c r="AW38" s="124"/>
      <c r="AX38" s="104"/>
      <c r="AY38" s="83"/>
      <c r="AZ38" s="84"/>
      <c r="BA38" s="83"/>
      <c r="BB38" s="84"/>
      <c r="BC38" s="83"/>
      <c r="BD38" s="105">
        <f>SUM(BA38:BA44,BC38:BC44)</f>
        <v>0</v>
      </c>
      <c r="BE38" s="125"/>
      <c r="BF38" s="216">
        <f>SUM(AZ38:AZ44,AR38:AR44,AJ38:AJ44,AB38:AB44,T38:T44,L38:L44,D38:D44)</f>
        <v>10</v>
      </c>
      <c r="BG38" s="173">
        <f>SUM(BB38:BB44,AT38:AT44,AL38:AL44,AD38:AD44,V38:V44,N38:N44,F38:F44)</f>
        <v>2</v>
      </c>
      <c r="BH38" s="84">
        <f>SUM(BD38,AV38,AN38,AF38,X38,P38,H38)</f>
        <v>434.6</v>
      </c>
      <c r="BI38" s="194">
        <f>SUM(BD39,AV39,AN39,AF39,X39,P39,H39)</f>
        <v>4056.0879999999997</v>
      </c>
      <c r="BJ38" s="217"/>
    </row>
    <row r="39" spans="1:62" s="31" customFormat="1" x14ac:dyDescent="0.45">
      <c r="A39" s="137"/>
      <c r="B39" s="45"/>
      <c r="C39" s="29"/>
      <c r="D39" s="30"/>
      <c r="E39" s="29"/>
      <c r="F39" s="30"/>
      <c r="G39" s="29"/>
      <c r="H39" s="72">
        <f>H38*H63</f>
        <v>0</v>
      </c>
      <c r="I39" s="124"/>
      <c r="J39" s="45"/>
      <c r="K39" s="29"/>
      <c r="L39" s="30"/>
      <c r="M39" s="29"/>
      <c r="N39" s="30"/>
      <c r="O39" s="29"/>
      <c r="P39" s="72">
        <f>P38*P63</f>
        <v>600</v>
      </c>
      <c r="Q39" s="124"/>
      <c r="R39" s="45">
        <v>44358</v>
      </c>
      <c r="S39" s="29" t="s">
        <v>8</v>
      </c>
      <c r="T39" s="30">
        <v>1</v>
      </c>
      <c r="U39" s="29">
        <v>141.19999999999999</v>
      </c>
      <c r="V39" s="30"/>
      <c r="W39" s="29"/>
      <c r="X39" s="72">
        <f>X38*X63</f>
        <v>1812</v>
      </c>
      <c r="Y39" s="124"/>
      <c r="Z39" s="45">
        <v>44370</v>
      </c>
      <c r="AA39" s="29" t="s">
        <v>9</v>
      </c>
      <c r="AB39" s="30">
        <v>1</v>
      </c>
      <c r="AC39" s="29">
        <v>29.3</v>
      </c>
      <c r="AD39" s="30"/>
      <c r="AE39" s="29"/>
      <c r="AF39" s="72">
        <f>AF38*AF63</f>
        <v>765</v>
      </c>
      <c r="AG39" s="124"/>
      <c r="AH39" s="45">
        <v>44351</v>
      </c>
      <c r="AI39" s="29" t="s">
        <v>8</v>
      </c>
      <c r="AJ39" s="30">
        <v>1</v>
      </c>
      <c r="AK39" s="29">
        <v>20</v>
      </c>
      <c r="AL39" s="30"/>
      <c r="AM39" s="29"/>
      <c r="AN39" s="72">
        <f>AN38*AN63</f>
        <v>879.08799999999997</v>
      </c>
      <c r="AO39" s="124"/>
      <c r="AP39" s="45"/>
      <c r="AQ39" s="29"/>
      <c r="AR39" s="30"/>
      <c r="AS39" s="29"/>
      <c r="AT39" s="30"/>
      <c r="AU39" s="29"/>
      <c r="AV39" s="72">
        <f>AV38*AV63</f>
        <v>0</v>
      </c>
      <c r="AW39" s="124"/>
      <c r="AX39" s="45"/>
      <c r="AY39" s="29"/>
      <c r="AZ39" s="30"/>
      <c r="BA39" s="29"/>
      <c r="BB39" s="30"/>
      <c r="BC39" s="29"/>
      <c r="BD39" s="72">
        <f>BD38*BD63</f>
        <v>0</v>
      </c>
      <c r="BE39" s="127"/>
      <c r="BF39" s="218"/>
      <c r="BG39" s="174"/>
      <c r="BH39" s="30"/>
      <c r="BI39" s="195"/>
      <c r="BJ39" s="162"/>
    </row>
    <row r="40" spans="1:62" s="31" customFormat="1" x14ac:dyDescent="0.45">
      <c r="A40" s="137"/>
      <c r="B40" s="45"/>
      <c r="C40" s="29"/>
      <c r="D40" s="30"/>
      <c r="E40" s="29"/>
      <c r="F40" s="30"/>
      <c r="G40" s="29"/>
      <c r="H40" s="72"/>
      <c r="I40" s="124"/>
      <c r="J40" s="45"/>
      <c r="K40" s="29"/>
      <c r="L40" s="30"/>
      <c r="M40" s="29"/>
      <c r="N40" s="30"/>
      <c r="O40" s="29"/>
      <c r="P40" s="72"/>
      <c r="Q40" s="124"/>
      <c r="R40" s="45"/>
      <c r="S40" s="29"/>
      <c r="T40" s="30"/>
      <c r="U40" s="29"/>
      <c r="V40" s="30"/>
      <c r="W40" s="29"/>
      <c r="X40" s="72"/>
      <c r="Y40" s="124"/>
      <c r="Z40" s="45">
        <v>44377</v>
      </c>
      <c r="AA40" s="29" t="s">
        <v>8</v>
      </c>
      <c r="AB40" s="30"/>
      <c r="AC40" s="29"/>
      <c r="AD40" s="30">
        <v>1</v>
      </c>
      <c r="AE40" s="29">
        <v>-29.3</v>
      </c>
      <c r="AF40" s="72"/>
      <c r="AG40" s="124"/>
      <c r="AH40" s="45">
        <v>44362</v>
      </c>
      <c r="AI40" s="29" t="s">
        <v>9</v>
      </c>
      <c r="AJ40" s="30">
        <v>1</v>
      </c>
      <c r="AK40" s="29">
        <v>33</v>
      </c>
      <c r="AL40" s="30"/>
      <c r="AM40" s="29"/>
      <c r="AN40" s="72"/>
      <c r="AO40" s="124"/>
      <c r="AP40" s="45"/>
      <c r="AQ40" s="29"/>
      <c r="AR40" s="30"/>
      <c r="AS40" s="29"/>
      <c r="AT40" s="30"/>
      <c r="AU40" s="29"/>
      <c r="AV40" s="72"/>
      <c r="AW40" s="124"/>
      <c r="AX40" s="45"/>
      <c r="AY40" s="29"/>
      <c r="AZ40" s="30"/>
      <c r="BA40" s="29"/>
      <c r="BB40" s="30"/>
      <c r="BC40" s="29"/>
      <c r="BD40" s="72"/>
      <c r="BE40" s="127"/>
      <c r="BF40" s="218"/>
      <c r="BG40" s="174"/>
      <c r="BH40" s="30"/>
      <c r="BI40" s="195"/>
      <c r="BJ40" s="162"/>
    </row>
    <row r="41" spans="1:62" s="31" customFormat="1" x14ac:dyDescent="0.45">
      <c r="A41" s="137"/>
      <c r="B41" s="45"/>
      <c r="C41" s="29"/>
      <c r="D41" s="30"/>
      <c r="E41" s="29"/>
      <c r="F41" s="30"/>
      <c r="G41" s="29"/>
      <c r="H41" s="72"/>
      <c r="I41" s="124"/>
      <c r="J41" s="45"/>
      <c r="K41" s="29"/>
      <c r="L41" s="30"/>
      <c r="M41" s="29"/>
      <c r="N41" s="30"/>
      <c r="O41" s="29"/>
      <c r="P41" s="72"/>
      <c r="Q41" s="124"/>
      <c r="R41" s="45"/>
      <c r="S41" s="29"/>
      <c r="T41" s="30"/>
      <c r="U41" s="29"/>
      <c r="V41" s="30"/>
      <c r="W41" s="29"/>
      <c r="X41" s="72"/>
      <c r="Y41" s="124"/>
      <c r="Z41" s="45"/>
      <c r="AA41" s="29"/>
      <c r="AB41" s="30"/>
      <c r="AC41" s="29"/>
      <c r="AD41" s="30"/>
      <c r="AE41" s="29"/>
      <c r="AF41" s="72"/>
      <c r="AG41" s="124"/>
      <c r="AH41" s="45">
        <v>44364</v>
      </c>
      <c r="AI41" s="29" t="s">
        <v>9</v>
      </c>
      <c r="AJ41" s="30">
        <v>1</v>
      </c>
      <c r="AK41" s="29">
        <v>62.6</v>
      </c>
      <c r="AL41" s="30"/>
      <c r="AM41" s="29"/>
      <c r="AN41" s="72"/>
      <c r="AO41" s="124"/>
      <c r="AP41" s="45"/>
      <c r="AQ41" s="29"/>
      <c r="AR41" s="30"/>
      <c r="AS41" s="29"/>
      <c r="AT41" s="30"/>
      <c r="AU41" s="29"/>
      <c r="AV41" s="72"/>
      <c r="AW41" s="124"/>
      <c r="AX41" s="45"/>
      <c r="AY41" s="29"/>
      <c r="AZ41" s="30"/>
      <c r="BA41" s="29"/>
      <c r="BB41" s="30"/>
      <c r="BC41" s="29"/>
      <c r="BD41" s="72"/>
      <c r="BE41" s="127"/>
      <c r="BF41" s="218"/>
      <c r="BG41" s="174"/>
      <c r="BH41" s="30"/>
      <c r="BI41" s="195"/>
      <c r="BJ41" s="162"/>
    </row>
    <row r="42" spans="1:62" s="31" customFormat="1" x14ac:dyDescent="0.45">
      <c r="A42" s="137"/>
      <c r="B42" s="45"/>
      <c r="C42" s="29"/>
      <c r="D42" s="30"/>
      <c r="E42" s="29"/>
      <c r="F42" s="30"/>
      <c r="G42" s="29"/>
      <c r="H42" s="72"/>
      <c r="I42" s="124"/>
      <c r="J42" s="45"/>
      <c r="K42" s="29"/>
      <c r="L42" s="30"/>
      <c r="M42" s="29"/>
      <c r="N42" s="30"/>
      <c r="O42" s="29"/>
      <c r="P42" s="72"/>
      <c r="Q42" s="124"/>
      <c r="R42" s="45"/>
      <c r="S42" s="29"/>
      <c r="T42" s="30"/>
      <c r="U42" s="29"/>
      <c r="V42" s="30"/>
      <c r="W42" s="29"/>
      <c r="X42" s="72"/>
      <c r="Y42" s="124"/>
      <c r="Z42" s="45"/>
      <c r="AA42" s="29"/>
      <c r="AB42" s="30"/>
      <c r="AC42" s="29"/>
      <c r="AD42" s="30"/>
      <c r="AE42" s="29"/>
      <c r="AF42" s="72"/>
      <c r="AG42" s="124"/>
      <c r="AH42" s="45">
        <v>44370</v>
      </c>
      <c r="AI42" s="29" t="s">
        <v>9</v>
      </c>
      <c r="AJ42" s="30">
        <v>1</v>
      </c>
      <c r="AK42" s="29">
        <v>25.3</v>
      </c>
      <c r="AL42" s="30"/>
      <c r="AM42" s="29"/>
      <c r="AN42" s="72"/>
      <c r="AO42" s="124"/>
      <c r="AP42" s="45"/>
      <c r="AQ42" s="29"/>
      <c r="AR42" s="30"/>
      <c r="AS42" s="29"/>
      <c r="AT42" s="30"/>
      <c r="AU42" s="29"/>
      <c r="AV42" s="72"/>
      <c r="AW42" s="124"/>
      <c r="AX42" s="45"/>
      <c r="AY42" s="29"/>
      <c r="AZ42" s="30"/>
      <c r="BA42" s="29"/>
      <c r="BB42" s="30"/>
      <c r="BC42" s="29"/>
      <c r="BD42" s="72"/>
      <c r="BE42" s="127"/>
      <c r="BF42" s="218"/>
      <c r="BG42" s="174"/>
      <c r="BH42" s="30"/>
      <c r="BI42" s="195"/>
      <c r="BJ42" s="162"/>
    </row>
    <row r="43" spans="1:62" s="31" customFormat="1" x14ac:dyDescent="0.45">
      <c r="A43" s="137"/>
      <c r="B43" s="45"/>
      <c r="C43" s="29"/>
      <c r="D43" s="30"/>
      <c r="E43" s="29"/>
      <c r="F43" s="30"/>
      <c r="G43" s="29"/>
      <c r="H43" s="72"/>
      <c r="I43" s="124"/>
      <c r="J43" s="45"/>
      <c r="K43" s="29"/>
      <c r="L43" s="30"/>
      <c r="M43" s="29"/>
      <c r="N43" s="30"/>
      <c r="O43" s="29"/>
      <c r="P43" s="72"/>
      <c r="Q43" s="124"/>
      <c r="R43" s="45"/>
      <c r="S43" s="29"/>
      <c r="T43" s="30"/>
      <c r="U43" s="29"/>
      <c r="V43" s="30"/>
      <c r="W43" s="29"/>
      <c r="X43" s="72"/>
      <c r="Y43" s="124"/>
      <c r="Z43" s="45"/>
      <c r="AA43" s="29"/>
      <c r="AB43" s="30"/>
      <c r="AC43" s="29"/>
      <c r="AD43" s="30"/>
      <c r="AE43" s="29"/>
      <c r="AF43" s="72"/>
      <c r="AG43" s="124"/>
      <c r="AH43" s="45">
        <v>44377</v>
      </c>
      <c r="AI43" s="29" t="s">
        <v>8</v>
      </c>
      <c r="AJ43" s="30"/>
      <c r="AK43" s="29"/>
      <c r="AL43" s="30">
        <v>1</v>
      </c>
      <c r="AM43" s="29">
        <v>-39</v>
      </c>
      <c r="AN43" s="72"/>
      <c r="AO43" s="124"/>
      <c r="AP43" s="45"/>
      <c r="AQ43" s="29"/>
      <c r="AR43" s="30"/>
      <c r="AS43" s="29"/>
      <c r="AT43" s="30"/>
      <c r="AU43" s="29"/>
      <c r="AV43" s="72"/>
      <c r="AW43" s="124"/>
      <c r="AX43" s="45"/>
      <c r="AY43" s="29"/>
      <c r="AZ43" s="30"/>
      <c r="BA43" s="29"/>
      <c r="BB43" s="30"/>
      <c r="BC43" s="29"/>
      <c r="BD43" s="72"/>
      <c r="BE43" s="127"/>
      <c r="BF43" s="218"/>
      <c r="BG43" s="174"/>
      <c r="BH43" s="30"/>
      <c r="BI43" s="195"/>
      <c r="BJ43" s="162"/>
    </row>
    <row r="44" spans="1:62" s="31" customFormat="1" x14ac:dyDescent="0.45">
      <c r="A44" s="137"/>
      <c r="B44" s="106"/>
      <c r="C44" s="85"/>
      <c r="D44" s="86"/>
      <c r="E44" s="85"/>
      <c r="F44" s="86"/>
      <c r="G44" s="85"/>
      <c r="H44" s="107"/>
      <c r="I44" s="124"/>
      <c r="J44" s="106"/>
      <c r="K44" s="85"/>
      <c r="L44" s="86"/>
      <c r="M44" s="85"/>
      <c r="N44" s="86"/>
      <c r="O44" s="85"/>
      <c r="P44" s="107"/>
      <c r="Q44" s="124"/>
      <c r="R44" s="106"/>
      <c r="S44" s="85"/>
      <c r="T44" s="86"/>
      <c r="U44" s="85"/>
      <c r="V44" s="86"/>
      <c r="W44" s="85"/>
      <c r="X44" s="107"/>
      <c r="Y44" s="124"/>
      <c r="Z44" s="106"/>
      <c r="AA44" s="85"/>
      <c r="AB44" s="86"/>
      <c r="AC44" s="85"/>
      <c r="AD44" s="86"/>
      <c r="AE44" s="85"/>
      <c r="AF44" s="107"/>
      <c r="AG44" s="124"/>
      <c r="AH44" s="106"/>
      <c r="AI44" s="85"/>
      <c r="AJ44" s="86"/>
      <c r="AK44" s="85"/>
      <c r="AL44" s="86"/>
      <c r="AM44" s="85"/>
      <c r="AN44" s="107"/>
      <c r="AO44" s="124"/>
      <c r="AP44" s="106"/>
      <c r="AQ44" s="85"/>
      <c r="AR44" s="86"/>
      <c r="AS44" s="85"/>
      <c r="AT44" s="86"/>
      <c r="AU44" s="85"/>
      <c r="AV44" s="107"/>
      <c r="AW44" s="124"/>
      <c r="AX44" s="106"/>
      <c r="AY44" s="85"/>
      <c r="AZ44" s="86"/>
      <c r="BA44" s="85"/>
      <c r="BB44" s="86"/>
      <c r="BC44" s="85"/>
      <c r="BD44" s="107"/>
      <c r="BE44" s="125"/>
      <c r="BF44" s="219"/>
      <c r="BG44" s="175"/>
      <c r="BH44" s="86"/>
      <c r="BI44" s="196"/>
      <c r="BJ44" s="220"/>
    </row>
    <row r="45" spans="1:62" s="40" customFormat="1" x14ac:dyDescent="0.45">
      <c r="A45" s="134" t="s">
        <v>30</v>
      </c>
      <c r="B45" s="116">
        <v>44379</v>
      </c>
      <c r="C45" s="95" t="s">
        <v>9</v>
      </c>
      <c r="D45" s="96">
        <v>1</v>
      </c>
      <c r="E45" s="95">
        <v>101.5</v>
      </c>
      <c r="F45" s="96"/>
      <c r="G45" s="95"/>
      <c r="H45" s="117">
        <f>SUM(E45:E51,G45:G51)</f>
        <v>48.2</v>
      </c>
      <c r="I45" s="124"/>
      <c r="J45" s="116">
        <v>44392</v>
      </c>
      <c r="K45" s="95" t="s">
        <v>8</v>
      </c>
      <c r="L45" s="96">
        <v>1</v>
      </c>
      <c r="M45" s="95">
        <v>33</v>
      </c>
      <c r="N45" s="96"/>
      <c r="O45" s="95"/>
      <c r="P45" s="117">
        <f>SUM(M45:M51,O45:O51)</f>
        <v>76</v>
      </c>
      <c r="Q45" s="124"/>
      <c r="R45" s="116">
        <v>44378</v>
      </c>
      <c r="S45" s="95" t="s">
        <v>8</v>
      </c>
      <c r="T45" s="96">
        <v>1</v>
      </c>
      <c r="U45" s="95">
        <v>40</v>
      </c>
      <c r="V45" s="96"/>
      <c r="W45" s="95"/>
      <c r="X45" s="117">
        <f>SUM(U45:U51,W45:W51)</f>
        <v>45.699999999999989</v>
      </c>
      <c r="Y45" s="124"/>
      <c r="Z45" s="116">
        <v>44378</v>
      </c>
      <c r="AA45" s="95" t="s">
        <v>8</v>
      </c>
      <c r="AB45" s="96">
        <v>1</v>
      </c>
      <c r="AC45" s="95">
        <v>23.3</v>
      </c>
      <c r="AD45" s="96"/>
      <c r="AE45" s="95"/>
      <c r="AF45" s="117">
        <f>SUM(AC45:AC51,AE45:AE51)</f>
        <v>9.3999999999999986</v>
      </c>
      <c r="AG45" s="124"/>
      <c r="AH45" s="116">
        <v>44382</v>
      </c>
      <c r="AI45" s="95" t="s">
        <v>8</v>
      </c>
      <c r="AJ45" s="96">
        <v>1</v>
      </c>
      <c r="AK45" s="95">
        <v>16</v>
      </c>
      <c r="AL45" s="96"/>
      <c r="AM45" s="95"/>
      <c r="AN45" s="117">
        <f>SUM(AK45:AK51,AM45:AM51)</f>
        <v>197.6</v>
      </c>
      <c r="AO45" s="124"/>
      <c r="AP45" s="116"/>
      <c r="AQ45" s="95"/>
      <c r="AR45" s="96"/>
      <c r="AS45" s="95"/>
      <c r="AT45" s="96"/>
      <c r="AU45" s="95"/>
      <c r="AV45" s="117">
        <f>SUM(AS45:AS51,AU45:AU51)</f>
        <v>0</v>
      </c>
      <c r="AW45" s="124"/>
      <c r="AX45" s="116"/>
      <c r="AY45" s="95"/>
      <c r="AZ45" s="96"/>
      <c r="BA45" s="95"/>
      <c r="BB45" s="96"/>
      <c r="BC45" s="95"/>
      <c r="BD45" s="117">
        <f>SUM(BA45:BA51,BC45:BC51)</f>
        <v>0</v>
      </c>
      <c r="BE45" s="125"/>
      <c r="BF45" s="230">
        <f>SUM(AZ45:AZ51,AR45:AR51,AJ45:AJ51,AB45:AB51,T45:T51,L45:L51,D45:D51)</f>
        <v>11</v>
      </c>
      <c r="BG45" s="182">
        <f>SUM(BB45:BB51,AT45:AT51,AL45:AL51,AD45:AD51,V45:V51,N45:N51,F45:F51)</f>
        <v>4</v>
      </c>
      <c r="BH45" s="96">
        <f>SUM(BD45,AV45,AN45,AF45,X45,P45,H45)</f>
        <v>376.9</v>
      </c>
      <c r="BI45" s="203">
        <f>SUM(BD46,AV46,AN46,AF46,X46,P46,H46)</f>
        <v>3278.9519999999998</v>
      </c>
      <c r="BJ45" s="231"/>
    </row>
    <row r="46" spans="1:62" s="40" customFormat="1" x14ac:dyDescent="0.45">
      <c r="A46" s="134"/>
      <c r="B46" s="48">
        <v>44391</v>
      </c>
      <c r="C46" s="38" t="s">
        <v>9</v>
      </c>
      <c r="D46" s="39"/>
      <c r="E46" s="38"/>
      <c r="F46" s="39">
        <v>1</v>
      </c>
      <c r="G46" s="38">
        <v>-53.3</v>
      </c>
      <c r="H46" s="75">
        <f>H45*H63</f>
        <v>482</v>
      </c>
      <c r="I46" s="124"/>
      <c r="J46" s="48">
        <v>44405</v>
      </c>
      <c r="K46" s="38" t="s">
        <v>9</v>
      </c>
      <c r="L46" s="39">
        <v>1</v>
      </c>
      <c r="M46" s="38">
        <v>43</v>
      </c>
      <c r="N46" s="39"/>
      <c r="O46" s="38"/>
      <c r="P46" s="75">
        <f>P45*P63</f>
        <v>760</v>
      </c>
      <c r="Q46" s="124"/>
      <c r="R46" s="48">
        <v>44397</v>
      </c>
      <c r="S46" s="38" t="s">
        <v>9</v>
      </c>
      <c r="T46" s="39"/>
      <c r="U46" s="38"/>
      <c r="V46" s="39">
        <v>1</v>
      </c>
      <c r="W46" s="38">
        <v>-45.4</v>
      </c>
      <c r="X46" s="75">
        <f>X45*X63</f>
        <v>456.99999999999989</v>
      </c>
      <c r="Y46" s="124"/>
      <c r="Z46" s="48">
        <v>44382</v>
      </c>
      <c r="AA46" s="38" t="s">
        <v>9</v>
      </c>
      <c r="AB46" s="39">
        <v>1</v>
      </c>
      <c r="AC46" s="38">
        <v>24</v>
      </c>
      <c r="AD46" s="39"/>
      <c r="AE46" s="38"/>
      <c r="AF46" s="75">
        <f>AF45*AF63</f>
        <v>93.999999999999986</v>
      </c>
      <c r="AG46" s="124"/>
      <c r="AH46" s="48">
        <v>44397</v>
      </c>
      <c r="AI46" s="38" t="s">
        <v>8</v>
      </c>
      <c r="AJ46" s="39">
        <v>1</v>
      </c>
      <c r="AK46" s="38">
        <v>103</v>
      </c>
      <c r="AL46" s="39"/>
      <c r="AM46" s="38"/>
      <c r="AN46" s="75">
        <f>AN45*AN63</f>
        <v>1485.9519999999998</v>
      </c>
      <c r="AO46" s="124"/>
      <c r="AP46" s="48"/>
      <c r="AQ46" s="38"/>
      <c r="AR46" s="39"/>
      <c r="AS46" s="38"/>
      <c r="AT46" s="39"/>
      <c r="AU46" s="38"/>
      <c r="AV46" s="75">
        <f>AV45*AV63</f>
        <v>0</v>
      </c>
      <c r="AW46" s="124"/>
      <c r="AX46" s="48"/>
      <c r="AY46" s="38"/>
      <c r="AZ46" s="39"/>
      <c r="BA46" s="38"/>
      <c r="BB46" s="39"/>
      <c r="BC46" s="38"/>
      <c r="BD46" s="75">
        <f>BD45*BD63</f>
        <v>0</v>
      </c>
      <c r="BE46" s="127"/>
      <c r="BF46" s="232"/>
      <c r="BG46" s="183"/>
      <c r="BH46" s="39"/>
      <c r="BI46" s="204"/>
      <c r="BJ46" s="165"/>
    </row>
    <row r="47" spans="1:62" s="40" customFormat="1" x14ac:dyDescent="0.45">
      <c r="A47" s="134"/>
      <c r="B47" s="48"/>
      <c r="C47" s="38"/>
      <c r="D47" s="39"/>
      <c r="E47" s="38"/>
      <c r="F47" s="39"/>
      <c r="G47" s="38"/>
      <c r="H47" s="75"/>
      <c r="I47" s="124"/>
      <c r="J47" s="48"/>
      <c r="K47" s="38"/>
      <c r="L47" s="39"/>
      <c r="M47" s="38"/>
      <c r="N47" s="39"/>
      <c r="O47" s="38"/>
      <c r="P47" s="75"/>
      <c r="Q47" s="124"/>
      <c r="R47" s="48">
        <v>44400</v>
      </c>
      <c r="S47" s="38" t="s">
        <v>9</v>
      </c>
      <c r="T47" s="39">
        <v>1</v>
      </c>
      <c r="U47" s="38">
        <v>40</v>
      </c>
      <c r="V47" s="39"/>
      <c r="W47" s="38"/>
      <c r="X47" s="75"/>
      <c r="Y47" s="124"/>
      <c r="Z47" s="48">
        <v>44391</v>
      </c>
      <c r="AA47" s="38" t="s">
        <v>9</v>
      </c>
      <c r="AB47" s="39"/>
      <c r="AC47" s="38"/>
      <c r="AD47" s="39">
        <v>1</v>
      </c>
      <c r="AE47" s="38">
        <v>-37.9</v>
      </c>
      <c r="AF47" s="75"/>
      <c r="AG47" s="124"/>
      <c r="AH47" s="48">
        <v>44405</v>
      </c>
      <c r="AI47" s="38" t="s">
        <v>8</v>
      </c>
      <c r="AJ47" s="39">
        <v>1</v>
      </c>
      <c r="AK47" s="38">
        <v>78.599999999999994</v>
      </c>
      <c r="AL47" s="39"/>
      <c r="AM47" s="38"/>
      <c r="AN47" s="75"/>
      <c r="AO47" s="124"/>
      <c r="AP47" s="48"/>
      <c r="AQ47" s="38"/>
      <c r="AR47" s="39"/>
      <c r="AS47" s="38"/>
      <c r="AT47" s="39"/>
      <c r="AU47" s="38"/>
      <c r="AV47" s="75"/>
      <c r="AW47" s="124"/>
      <c r="AX47" s="48"/>
      <c r="AY47" s="38"/>
      <c r="AZ47" s="39"/>
      <c r="BA47" s="38"/>
      <c r="BB47" s="39"/>
      <c r="BC47" s="38"/>
      <c r="BD47" s="75"/>
      <c r="BE47" s="127"/>
      <c r="BF47" s="232"/>
      <c r="BG47" s="183"/>
      <c r="BH47" s="39"/>
      <c r="BI47" s="204"/>
      <c r="BJ47" s="165"/>
    </row>
    <row r="48" spans="1:62" s="40" customFormat="1" x14ac:dyDescent="0.45">
      <c r="A48" s="134"/>
      <c r="B48" s="48"/>
      <c r="C48" s="38"/>
      <c r="D48" s="39"/>
      <c r="E48" s="38"/>
      <c r="F48" s="39"/>
      <c r="G48" s="38"/>
      <c r="H48" s="75"/>
      <c r="I48" s="124"/>
      <c r="J48" s="48"/>
      <c r="K48" s="38"/>
      <c r="L48" s="39"/>
      <c r="M48" s="38"/>
      <c r="N48" s="39"/>
      <c r="O48" s="38"/>
      <c r="P48" s="75"/>
      <c r="Q48" s="124"/>
      <c r="R48" s="48">
        <v>44405</v>
      </c>
      <c r="S48" s="38" t="s">
        <v>8</v>
      </c>
      <c r="T48" s="39"/>
      <c r="U48" s="38"/>
      <c r="V48" s="39">
        <v>1</v>
      </c>
      <c r="W48" s="38">
        <v>-30.5</v>
      </c>
      <c r="X48" s="75"/>
      <c r="Y48" s="124"/>
      <c r="Z48" s="48"/>
      <c r="AA48" s="38"/>
      <c r="AB48" s="39"/>
      <c r="AC48" s="38"/>
      <c r="AD48" s="39"/>
      <c r="AE48" s="38"/>
      <c r="AF48" s="75"/>
      <c r="AG48" s="124"/>
      <c r="AH48" s="48"/>
      <c r="AI48" s="38"/>
      <c r="AJ48" s="39"/>
      <c r="AK48" s="38"/>
      <c r="AL48" s="39"/>
      <c r="AM48" s="38"/>
      <c r="AN48" s="75"/>
      <c r="AO48" s="124"/>
      <c r="AP48" s="48"/>
      <c r="AQ48" s="38"/>
      <c r="AR48" s="39"/>
      <c r="AS48" s="38"/>
      <c r="AT48" s="39"/>
      <c r="AU48" s="38"/>
      <c r="AV48" s="75"/>
      <c r="AW48" s="124"/>
      <c r="AX48" s="48"/>
      <c r="AY48" s="38"/>
      <c r="AZ48" s="39"/>
      <c r="BA48" s="38"/>
      <c r="BB48" s="39"/>
      <c r="BC48" s="38"/>
      <c r="BD48" s="75"/>
      <c r="BE48" s="127"/>
      <c r="BF48" s="232"/>
      <c r="BG48" s="183"/>
      <c r="BH48" s="39"/>
      <c r="BI48" s="204"/>
      <c r="BJ48" s="165"/>
    </row>
    <row r="49" spans="1:63" s="40" customFormat="1" x14ac:dyDescent="0.45">
      <c r="A49" s="134"/>
      <c r="B49" s="48"/>
      <c r="C49" s="38"/>
      <c r="D49" s="39"/>
      <c r="E49" s="38"/>
      <c r="F49" s="39"/>
      <c r="G49" s="38"/>
      <c r="H49" s="75"/>
      <c r="I49" s="124"/>
      <c r="J49" s="48"/>
      <c r="K49" s="38"/>
      <c r="L49" s="39"/>
      <c r="M49" s="38"/>
      <c r="N49" s="39"/>
      <c r="O49" s="38"/>
      <c r="P49" s="75"/>
      <c r="Q49" s="124"/>
      <c r="R49" s="48">
        <v>44407</v>
      </c>
      <c r="S49" s="38" t="s">
        <v>8</v>
      </c>
      <c r="T49" s="39">
        <v>1</v>
      </c>
      <c r="U49" s="38">
        <v>41.6</v>
      </c>
      <c r="V49" s="39"/>
      <c r="W49" s="38"/>
      <c r="X49" s="75"/>
      <c r="Y49" s="124"/>
      <c r="Z49" s="48"/>
      <c r="AA49" s="38"/>
      <c r="AB49" s="39"/>
      <c r="AC49" s="38"/>
      <c r="AD49" s="39"/>
      <c r="AE49" s="38"/>
      <c r="AF49" s="75"/>
      <c r="AG49" s="124"/>
      <c r="AH49" s="48"/>
      <c r="AI49" s="38"/>
      <c r="AJ49" s="39"/>
      <c r="AK49" s="38"/>
      <c r="AL49" s="39"/>
      <c r="AM49" s="38"/>
      <c r="AN49" s="75"/>
      <c r="AO49" s="124"/>
      <c r="AP49" s="48"/>
      <c r="AQ49" s="38"/>
      <c r="AR49" s="39"/>
      <c r="AS49" s="38"/>
      <c r="AT49" s="39"/>
      <c r="AU49" s="38"/>
      <c r="AV49" s="75"/>
      <c r="AW49" s="124"/>
      <c r="AX49" s="48"/>
      <c r="AY49" s="38"/>
      <c r="AZ49" s="39"/>
      <c r="BA49" s="38"/>
      <c r="BB49" s="39"/>
      <c r="BC49" s="38"/>
      <c r="BD49" s="75"/>
      <c r="BE49" s="127"/>
      <c r="BF49" s="232"/>
      <c r="BG49" s="183"/>
      <c r="BH49" s="39"/>
      <c r="BI49" s="204"/>
      <c r="BJ49" s="165"/>
    </row>
    <row r="50" spans="1:63" s="40" customFormat="1" x14ac:dyDescent="0.45">
      <c r="A50" s="134"/>
      <c r="B50" s="48"/>
      <c r="C50" s="38"/>
      <c r="D50" s="39"/>
      <c r="E50" s="38"/>
      <c r="F50" s="39"/>
      <c r="G50" s="38"/>
      <c r="H50" s="75"/>
      <c r="I50" s="124"/>
      <c r="J50" s="48"/>
      <c r="K50" s="38"/>
      <c r="L50" s="39"/>
      <c r="M50" s="38"/>
      <c r="N50" s="39"/>
      <c r="O50" s="38"/>
      <c r="P50" s="75"/>
      <c r="Q50" s="124"/>
      <c r="R50" s="48"/>
      <c r="S50" s="38"/>
      <c r="T50" s="39"/>
      <c r="U50" s="38"/>
      <c r="V50" s="39"/>
      <c r="W50" s="38"/>
      <c r="X50" s="75"/>
      <c r="Y50" s="124"/>
      <c r="Z50" s="48"/>
      <c r="AA50" s="38"/>
      <c r="AB50" s="39"/>
      <c r="AC50" s="38"/>
      <c r="AD50" s="39"/>
      <c r="AE50" s="38"/>
      <c r="AF50" s="75"/>
      <c r="AG50" s="124"/>
      <c r="AH50" s="48"/>
      <c r="AI50" s="38"/>
      <c r="AJ50" s="39"/>
      <c r="AK50" s="38"/>
      <c r="AL50" s="39"/>
      <c r="AM50" s="38"/>
      <c r="AN50" s="75"/>
      <c r="AO50" s="124"/>
      <c r="AP50" s="48"/>
      <c r="AQ50" s="38"/>
      <c r="AR50" s="39"/>
      <c r="AS50" s="38"/>
      <c r="AT50" s="39"/>
      <c r="AU50" s="38"/>
      <c r="AV50" s="75"/>
      <c r="AW50" s="124"/>
      <c r="AX50" s="48"/>
      <c r="AY50" s="38"/>
      <c r="AZ50" s="39"/>
      <c r="BA50" s="38"/>
      <c r="BB50" s="39"/>
      <c r="BC50" s="38"/>
      <c r="BD50" s="75"/>
      <c r="BE50" s="127"/>
      <c r="BF50" s="232"/>
      <c r="BG50" s="183"/>
      <c r="BH50" s="39"/>
      <c r="BI50" s="204"/>
      <c r="BJ50" s="165"/>
    </row>
    <row r="51" spans="1:63" s="40" customFormat="1" x14ac:dyDescent="0.45">
      <c r="A51" s="134"/>
      <c r="B51" s="118"/>
      <c r="C51" s="97"/>
      <c r="D51" s="98"/>
      <c r="E51" s="97"/>
      <c r="F51" s="98"/>
      <c r="G51" s="97"/>
      <c r="H51" s="119"/>
      <c r="I51" s="124"/>
      <c r="J51" s="118"/>
      <c r="K51" s="97"/>
      <c r="L51" s="98"/>
      <c r="M51" s="97"/>
      <c r="N51" s="98"/>
      <c r="O51" s="97"/>
      <c r="P51" s="119"/>
      <c r="Q51" s="124"/>
      <c r="R51" s="118"/>
      <c r="S51" s="97"/>
      <c r="T51" s="98"/>
      <c r="U51" s="97"/>
      <c r="V51" s="98"/>
      <c r="W51" s="97"/>
      <c r="X51" s="119"/>
      <c r="Y51" s="124"/>
      <c r="Z51" s="118"/>
      <c r="AA51" s="97"/>
      <c r="AB51" s="98"/>
      <c r="AC51" s="97"/>
      <c r="AD51" s="98"/>
      <c r="AE51" s="97"/>
      <c r="AF51" s="119"/>
      <c r="AG51" s="124"/>
      <c r="AH51" s="118"/>
      <c r="AI51" s="97"/>
      <c r="AJ51" s="98"/>
      <c r="AK51" s="97"/>
      <c r="AL51" s="98"/>
      <c r="AM51" s="97"/>
      <c r="AN51" s="119"/>
      <c r="AO51" s="124"/>
      <c r="AP51" s="118"/>
      <c r="AQ51" s="97"/>
      <c r="AR51" s="98"/>
      <c r="AS51" s="97"/>
      <c r="AT51" s="98"/>
      <c r="AU51" s="97"/>
      <c r="AV51" s="119"/>
      <c r="AW51" s="124"/>
      <c r="AX51" s="118"/>
      <c r="AY51" s="97"/>
      <c r="AZ51" s="98"/>
      <c r="BA51" s="97"/>
      <c r="BB51" s="98"/>
      <c r="BC51" s="97"/>
      <c r="BD51" s="119"/>
      <c r="BE51" s="125"/>
      <c r="BF51" s="233"/>
      <c r="BG51" s="184"/>
      <c r="BH51" s="98"/>
      <c r="BI51" s="205"/>
      <c r="BJ51" s="234"/>
    </row>
    <row r="52" spans="1:63" x14ac:dyDescent="0.45">
      <c r="A52" s="124"/>
      <c r="B52" s="49"/>
      <c r="C52" s="7"/>
      <c r="D52" s="4"/>
      <c r="E52" s="7"/>
      <c r="F52" s="4"/>
      <c r="G52" s="7"/>
      <c r="H52" s="50"/>
      <c r="I52" s="124"/>
      <c r="J52" s="49"/>
      <c r="K52" s="7"/>
      <c r="L52" s="4"/>
      <c r="M52" s="7"/>
      <c r="N52" s="4"/>
      <c r="O52" s="7"/>
      <c r="P52" s="50"/>
      <c r="Q52" s="124"/>
      <c r="R52" s="49"/>
      <c r="S52" s="7"/>
      <c r="T52" s="4"/>
      <c r="U52" s="7"/>
      <c r="V52" s="4"/>
      <c r="W52" s="7"/>
      <c r="X52" s="50"/>
      <c r="Y52" s="124"/>
      <c r="Z52" s="49"/>
      <c r="AA52" s="7"/>
      <c r="AB52" s="4"/>
      <c r="AC52" s="7"/>
      <c r="AD52" s="4"/>
      <c r="AE52" s="7"/>
      <c r="AF52" s="67"/>
      <c r="AG52" s="124"/>
      <c r="AH52" s="49"/>
      <c r="AI52" s="7"/>
      <c r="AJ52" s="4"/>
      <c r="AK52" s="7"/>
      <c r="AL52" s="4"/>
      <c r="AM52" s="7"/>
      <c r="AN52" s="50"/>
      <c r="AO52" s="124"/>
      <c r="AP52" s="49"/>
      <c r="AQ52" s="7"/>
      <c r="AR52" s="4"/>
      <c r="AS52" s="7"/>
      <c r="AT52" s="4"/>
      <c r="AU52" s="7"/>
      <c r="AV52" s="50"/>
      <c r="AW52" s="124"/>
      <c r="AX52" s="49"/>
      <c r="AY52" s="7"/>
      <c r="AZ52" s="4"/>
      <c r="BA52" s="7"/>
      <c r="BB52" s="4"/>
      <c r="BC52" s="7"/>
      <c r="BD52" s="50"/>
      <c r="BE52" s="123"/>
      <c r="BF52" s="52"/>
      <c r="BG52" s="18"/>
      <c r="BH52" s="18"/>
      <c r="BI52" s="166"/>
      <c r="BJ52" s="50"/>
    </row>
    <row r="53" spans="1:63" x14ac:dyDescent="0.45">
      <c r="A53" s="124"/>
      <c r="B53" s="49"/>
      <c r="C53" s="7"/>
      <c r="D53" s="4"/>
      <c r="E53" s="7"/>
      <c r="F53" s="4"/>
      <c r="G53" s="7"/>
      <c r="H53" s="50"/>
      <c r="I53" s="124"/>
      <c r="J53" s="49"/>
      <c r="K53" s="7"/>
      <c r="L53" s="4"/>
      <c r="M53" s="7"/>
      <c r="N53" s="4"/>
      <c r="O53" s="7"/>
      <c r="P53" s="50"/>
      <c r="Q53" s="124"/>
      <c r="R53" s="49"/>
      <c r="S53" s="7"/>
      <c r="T53" s="4"/>
      <c r="U53" s="7"/>
      <c r="V53" s="4"/>
      <c r="W53" s="7"/>
      <c r="X53" s="50"/>
      <c r="Y53" s="124"/>
      <c r="Z53" s="49"/>
      <c r="AA53" s="7"/>
      <c r="AB53" s="4"/>
      <c r="AC53" s="7"/>
      <c r="AD53" s="4"/>
      <c r="AE53" s="7"/>
      <c r="AF53" s="67"/>
      <c r="AG53" s="124"/>
      <c r="AH53" s="49"/>
      <c r="AI53" s="7"/>
      <c r="AJ53" s="4"/>
      <c r="AK53" s="7"/>
      <c r="AL53" s="4"/>
      <c r="AM53" s="7"/>
      <c r="AN53" s="50"/>
      <c r="AO53" s="124"/>
      <c r="AP53" s="49"/>
      <c r="AQ53" s="7"/>
      <c r="AR53" s="4"/>
      <c r="AS53" s="7"/>
      <c r="AT53" s="4"/>
      <c r="AU53" s="7"/>
      <c r="AV53" s="50"/>
      <c r="AW53" s="124"/>
      <c r="AX53" s="49"/>
      <c r="AY53" s="7"/>
      <c r="AZ53" s="4"/>
      <c r="BA53" s="7"/>
      <c r="BB53" s="4"/>
      <c r="BC53" s="7"/>
      <c r="BD53" s="50"/>
      <c r="BE53" s="123"/>
      <c r="BF53" s="52"/>
      <c r="BG53" s="18"/>
      <c r="BH53" s="18"/>
      <c r="BI53" s="166"/>
      <c r="BJ53" s="50"/>
    </row>
    <row r="54" spans="1:63" x14ac:dyDescent="0.45">
      <c r="A54" s="124"/>
      <c r="B54" s="49"/>
      <c r="C54" s="7"/>
      <c r="D54" s="4"/>
      <c r="E54" s="7"/>
      <c r="F54" s="4"/>
      <c r="G54" s="7"/>
      <c r="H54" s="50"/>
      <c r="J54" s="49"/>
      <c r="K54" s="7"/>
      <c r="L54" s="4"/>
      <c r="M54" s="7"/>
      <c r="N54" s="4"/>
      <c r="O54" s="7"/>
      <c r="P54" s="50"/>
      <c r="R54" s="49"/>
      <c r="S54" s="7"/>
      <c r="T54" s="4"/>
      <c r="U54" s="7"/>
      <c r="V54" s="4"/>
      <c r="W54" s="7"/>
      <c r="X54" s="50"/>
      <c r="Y54" s="124"/>
      <c r="Z54" s="49"/>
      <c r="AA54" s="7"/>
      <c r="AB54" s="4"/>
      <c r="AC54" s="7"/>
      <c r="AD54" s="4"/>
      <c r="AE54" s="7"/>
      <c r="AF54" s="67"/>
      <c r="AH54" s="49"/>
      <c r="AI54" s="7"/>
      <c r="AJ54" s="4"/>
      <c r="AK54" s="7"/>
      <c r="AL54" s="4"/>
      <c r="AM54" s="7"/>
      <c r="AN54" s="50"/>
      <c r="AO54" s="124"/>
      <c r="AP54" s="49"/>
      <c r="AQ54" s="7"/>
      <c r="AR54" s="4"/>
      <c r="AS54" s="7"/>
      <c r="AT54" s="4"/>
      <c r="AU54" s="7"/>
      <c r="AV54" s="50"/>
      <c r="AW54" s="124"/>
      <c r="AX54" s="49"/>
      <c r="AY54" s="7"/>
      <c r="AZ54" s="4"/>
      <c r="BA54" s="7"/>
      <c r="BB54" s="4"/>
      <c r="BC54" s="7"/>
      <c r="BD54" s="50"/>
      <c r="BE54" s="123"/>
      <c r="BF54" s="52"/>
      <c r="BG54" s="18"/>
      <c r="BH54" s="18"/>
      <c r="BI54" s="166"/>
      <c r="BJ54" s="50"/>
    </row>
    <row r="55" spans="1:63" x14ac:dyDescent="0.45">
      <c r="B55" s="49"/>
      <c r="C55" s="7"/>
      <c r="D55" s="4"/>
      <c r="E55" s="7"/>
      <c r="F55" s="4"/>
      <c r="G55" s="7"/>
      <c r="H55" s="50"/>
      <c r="J55" s="49"/>
      <c r="K55" s="7"/>
      <c r="L55" s="4"/>
      <c r="M55" s="7"/>
      <c r="N55" s="4"/>
      <c r="O55" s="7"/>
      <c r="P55" s="50"/>
      <c r="R55" s="49"/>
      <c r="S55" s="7"/>
      <c r="T55" s="4"/>
      <c r="U55" s="7"/>
      <c r="V55" s="4"/>
      <c r="W55" s="7"/>
      <c r="X55" s="50"/>
      <c r="Z55" s="49"/>
      <c r="AA55" s="7"/>
      <c r="AB55" s="4"/>
      <c r="AC55" s="7"/>
      <c r="AD55" s="4"/>
      <c r="AE55" s="7"/>
      <c r="AF55" s="67"/>
      <c r="AH55" s="49"/>
      <c r="AI55" s="7"/>
      <c r="AJ55" s="4"/>
      <c r="AK55" s="7"/>
      <c r="AL55" s="4"/>
      <c r="AM55" s="7"/>
      <c r="AN55" s="50"/>
      <c r="AP55" s="49"/>
      <c r="AQ55" s="7"/>
      <c r="AR55" s="4"/>
      <c r="AS55" s="7"/>
      <c r="AT55" s="4"/>
      <c r="AU55" s="7"/>
      <c r="AV55" s="50"/>
      <c r="AX55" s="49"/>
      <c r="AY55" s="7"/>
      <c r="AZ55" s="4"/>
      <c r="BA55" s="7"/>
      <c r="BB55" s="4"/>
      <c r="BC55" s="7"/>
      <c r="BD55" s="50"/>
      <c r="BE55" s="123"/>
      <c r="BF55" s="52"/>
      <c r="BG55" s="18"/>
      <c r="BH55" s="18"/>
      <c r="BI55" s="166"/>
      <c r="BJ55" s="50"/>
    </row>
    <row r="56" spans="1:63" x14ac:dyDescent="0.45">
      <c r="B56" s="49"/>
      <c r="C56" s="7"/>
      <c r="D56" s="4"/>
      <c r="E56" s="7"/>
      <c r="F56" s="4"/>
      <c r="G56" s="7"/>
      <c r="H56" s="50"/>
      <c r="J56" s="49"/>
      <c r="K56" s="7"/>
      <c r="L56" s="4"/>
      <c r="M56" s="7"/>
      <c r="N56" s="4"/>
      <c r="O56" s="7"/>
      <c r="P56" s="50"/>
      <c r="R56" s="49"/>
      <c r="S56" s="7"/>
      <c r="T56" s="4"/>
      <c r="U56" s="7"/>
      <c r="V56" s="4"/>
      <c r="W56" s="7"/>
      <c r="X56" s="50"/>
      <c r="Z56" s="49"/>
      <c r="AA56" s="7"/>
      <c r="AB56" s="4"/>
      <c r="AC56" s="7"/>
      <c r="AD56" s="4"/>
      <c r="AE56" s="7"/>
      <c r="AF56" s="67"/>
      <c r="AH56" s="49"/>
      <c r="AI56" s="7"/>
      <c r="AJ56" s="4"/>
      <c r="AK56" s="7"/>
      <c r="AL56" s="4"/>
      <c r="AM56" s="7"/>
      <c r="AN56" s="50"/>
      <c r="AP56" s="49"/>
      <c r="AQ56" s="7"/>
      <c r="AR56" s="4"/>
      <c r="AS56" s="7"/>
      <c r="AT56" s="4"/>
      <c r="AU56" s="7"/>
      <c r="AV56" s="50"/>
      <c r="AX56" s="49"/>
      <c r="AY56" s="7"/>
      <c r="AZ56" s="4"/>
      <c r="BA56" s="7"/>
      <c r="BB56" s="4"/>
      <c r="BC56" s="7"/>
      <c r="BD56" s="50"/>
      <c r="BE56" s="146"/>
      <c r="BF56" s="52"/>
      <c r="BG56" s="18"/>
      <c r="BH56" s="18"/>
      <c r="BI56" s="166"/>
      <c r="BJ56" s="50"/>
    </row>
    <row r="57" spans="1:63" x14ac:dyDescent="0.45">
      <c r="B57" s="49"/>
      <c r="C57" s="7"/>
      <c r="D57" s="4"/>
      <c r="E57" s="7"/>
      <c r="F57" s="4"/>
      <c r="G57" s="7"/>
      <c r="H57" s="50"/>
      <c r="J57" s="49"/>
      <c r="K57" s="7"/>
      <c r="L57" s="4"/>
      <c r="M57" s="7"/>
      <c r="N57" s="4"/>
      <c r="O57" s="7"/>
      <c r="P57" s="50"/>
      <c r="R57" s="49"/>
      <c r="S57" s="7"/>
      <c r="T57" s="4"/>
      <c r="U57" s="7"/>
      <c r="V57" s="4"/>
      <c r="W57" s="7"/>
      <c r="X57" s="50"/>
      <c r="Z57" s="49"/>
      <c r="AA57" s="7"/>
      <c r="AB57" s="4"/>
      <c r="AC57" s="7"/>
      <c r="AD57" s="4"/>
      <c r="AE57" s="7"/>
      <c r="AF57" s="67"/>
      <c r="AH57" s="49"/>
      <c r="AI57" s="7"/>
      <c r="AJ57" s="4"/>
      <c r="AK57" s="7"/>
      <c r="AL57" s="4"/>
      <c r="AM57" s="7"/>
      <c r="AN57" s="50"/>
      <c r="AP57" s="49"/>
      <c r="AQ57" s="7"/>
      <c r="AR57" s="4"/>
      <c r="AS57" s="7"/>
      <c r="AT57" s="4"/>
      <c r="AU57" s="7"/>
      <c r="AV57" s="50"/>
      <c r="AX57" s="49"/>
      <c r="AY57" s="7"/>
      <c r="AZ57" s="4"/>
      <c r="BA57" s="7"/>
      <c r="BB57" s="4"/>
      <c r="BC57" s="7"/>
      <c r="BD57" s="50"/>
      <c r="BE57" s="146"/>
      <c r="BF57" s="52"/>
      <c r="BG57" s="18"/>
      <c r="BH57" s="18"/>
      <c r="BI57" s="166"/>
      <c r="BJ57" s="50"/>
    </row>
    <row r="58" spans="1:63" x14ac:dyDescent="0.45">
      <c r="B58" s="49"/>
      <c r="C58" s="7"/>
      <c r="D58" s="4"/>
      <c r="E58" s="7"/>
      <c r="F58" s="4"/>
      <c r="G58" s="7"/>
      <c r="H58" s="50"/>
      <c r="J58" s="49"/>
      <c r="K58" s="7"/>
      <c r="L58" s="4"/>
      <c r="M58" s="7"/>
      <c r="N58" s="4"/>
      <c r="O58" s="7"/>
      <c r="P58" s="50"/>
      <c r="R58" s="49"/>
      <c r="S58" s="7"/>
      <c r="T58" s="4"/>
      <c r="U58" s="7"/>
      <c r="V58" s="4"/>
      <c r="W58" s="7"/>
      <c r="X58" s="50"/>
      <c r="Z58" s="49"/>
      <c r="AA58" s="7"/>
      <c r="AB58" s="4"/>
      <c r="AC58" s="7"/>
      <c r="AD58" s="4"/>
      <c r="AE58" s="7"/>
      <c r="AF58" s="67"/>
      <c r="AH58" s="49"/>
      <c r="AI58" s="7"/>
      <c r="AJ58" s="4"/>
      <c r="AK58" s="7"/>
      <c r="AL58" s="4"/>
      <c r="AM58" s="7"/>
      <c r="AN58" s="50"/>
      <c r="AP58" s="49"/>
      <c r="AQ58" s="7"/>
      <c r="AR58" s="4"/>
      <c r="AS58" s="7"/>
      <c r="AT58" s="4"/>
      <c r="AU58" s="7"/>
      <c r="AV58" s="50"/>
      <c r="AX58" s="49"/>
      <c r="AY58" s="7"/>
      <c r="AZ58" s="4"/>
      <c r="BA58" s="7"/>
      <c r="BB58" s="4"/>
      <c r="BC58" s="7"/>
      <c r="BD58" s="50"/>
      <c r="BE58" s="146"/>
      <c r="BF58" s="52"/>
      <c r="BG58" s="18"/>
      <c r="BH58" s="18"/>
      <c r="BI58" s="166"/>
      <c r="BJ58" s="50"/>
    </row>
    <row r="59" spans="1:63" ht="14.65" thickBot="1" x14ac:dyDescent="0.5">
      <c r="B59" s="49"/>
      <c r="C59" s="7"/>
      <c r="D59" s="4"/>
      <c r="E59" s="7"/>
      <c r="F59" s="4"/>
      <c r="G59" s="7"/>
      <c r="H59" s="50"/>
      <c r="J59" s="49"/>
      <c r="K59" s="7"/>
      <c r="L59" s="4"/>
      <c r="M59" s="7"/>
      <c r="N59" s="4"/>
      <c r="O59" s="7"/>
      <c r="P59" s="50"/>
      <c r="R59" s="49"/>
      <c r="S59" s="7"/>
      <c r="T59" s="4"/>
      <c r="U59" s="7"/>
      <c r="V59" s="4"/>
      <c r="W59" s="7"/>
      <c r="X59" s="50"/>
      <c r="Z59" s="49"/>
      <c r="AA59" s="7"/>
      <c r="AB59" s="4"/>
      <c r="AC59" s="7"/>
      <c r="AD59" s="4"/>
      <c r="AE59" s="7"/>
      <c r="AF59" s="67"/>
      <c r="AH59" s="49"/>
      <c r="AI59" s="7"/>
      <c r="AJ59" s="4"/>
      <c r="AK59" s="7"/>
      <c r="AL59" s="4"/>
      <c r="AM59" s="7"/>
      <c r="AN59" s="50"/>
      <c r="AP59" s="49"/>
      <c r="AQ59" s="7"/>
      <c r="AR59" s="4"/>
      <c r="AS59" s="7"/>
      <c r="AT59" s="4"/>
      <c r="AU59" s="7"/>
      <c r="AV59" s="50"/>
      <c r="AX59" s="49"/>
      <c r="AY59" s="7"/>
      <c r="AZ59" s="4"/>
      <c r="BA59" s="7"/>
      <c r="BB59" s="4"/>
      <c r="BC59" s="7"/>
      <c r="BD59" s="50"/>
      <c r="BE59" s="146"/>
      <c r="BF59" s="55"/>
      <c r="BG59" s="144"/>
      <c r="BH59" s="144"/>
      <c r="BI59" s="58"/>
      <c r="BJ59" s="60"/>
    </row>
    <row r="60" spans="1:63" ht="14.65" thickBot="1" x14ac:dyDescent="0.5">
      <c r="B60" s="49"/>
      <c r="C60" s="7"/>
      <c r="D60" s="4"/>
      <c r="E60" s="7"/>
      <c r="F60" s="4"/>
      <c r="G60" s="7"/>
      <c r="H60" s="50"/>
      <c r="J60" s="49"/>
      <c r="K60" s="7"/>
      <c r="L60" s="4"/>
      <c r="M60" s="7"/>
      <c r="N60" s="4"/>
      <c r="O60" s="7"/>
      <c r="P60" s="50"/>
      <c r="R60" s="49"/>
      <c r="S60" s="7"/>
      <c r="T60" s="4"/>
      <c r="U60" s="7"/>
      <c r="V60" s="4"/>
      <c r="W60" s="7"/>
      <c r="X60" s="50"/>
      <c r="Z60" s="49"/>
      <c r="AA60" s="7"/>
      <c r="AB60" s="4"/>
      <c r="AC60" s="7"/>
      <c r="AD60" s="4"/>
      <c r="AE60" s="7"/>
      <c r="AF60" s="67"/>
      <c r="AH60" s="49"/>
      <c r="AI60" s="7"/>
      <c r="AJ60" s="4"/>
      <c r="AK60" s="7"/>
      <c r="AL60" s="4"/>
      <c r="AM60" s="7"/>
      <c r="AN60" s="50"/>
      <c r="AP60" s="49"/>
      <c r="AQ60" s="7"/>
      <c r="AR60" s="4"/>
      <c r="AS60" s="7"/>
      <c r="AT60" s="4"/>
      <c r="AU60" s="7"/>
      <c r="AV60" s="50"/>
      <c r="AX60" s="49"/>
      <c r="AY60" s="7"/>
      <c r="AZ60" s="4"/>
      <c r="BA60" s="7"/>
      <c r="BB60" s="4"/>
      <c r="BC60" s="7"/>
      <c r="BD60" s="50"/>
      <c r="BE60" s="146"/>
      <c r="BF60" s="153" t="s">
        <v>32</v>
      </c>
      <c r="BG60" s="154"/>
      <c r="BH60" s="154"/>
      <c r="BI60" s="154"/>
      <c r="BJ60" s="155"/>
    </row>
    <row r="61" spans="1:63" x14ac:dyDescent="0.45">
      <c r="B61" s="51"/>
      <c r="C61" s="8"/>
      <c r="D61" s="5"/>
      <c r="E61" s="8"/>
      <c r="F61" s="5"/>
      <c r="G61" s="8"/>
      <c r="H61" s="50"/>
      <c r="J61" s="51"/>
      <c r="K61" s="8"/>
      <c r="L61" s="5"/>
      <c r="M61" s="8"/>
      <c r="N61" s="5"/>
      <c r="O61" s="8"/>
      <c r="P61" s="50"/>
      <c r="R61" s="51"/>
      <c r="S61" s="8"/>
      <c r="T61" s="5"/>
      <c r="U61" s="8"/>
      <c r="V61" s="5"/>
      <c r="W61" s="8"/>
      <c r="X61" s="50"/>
      <c r="Z61" s="51"/>
      <c r="AA61" s="8"/>
      <c r="AB61" s="5"/>
      <c r="AC61" s="8"/>
      <c r="AD61" s="5"/>
      <c r="AE61" s="8"/>
      <c r="AF61" s="67"/>
      <c r="AH61" s="51"/>
      <c r="AI61" s="8"/>
      <c r="AJ61" s="5"/>
      <c r="AK61" s="8"/>
      <c r="AL61" s="5"/>
      <c r="AM61" s="8"/>
      <c r="AN61" s="50"/>
      <c r="AP61" s="51"/>
      <c r="AQ61" s="8"/>
      <c r="AR61" s="5"/>
      <c r="AS61" s="8"/>
      <c r="AT61" s="5"/>
      <c r="AU61" s="8"/>
      <c r="AV61" s="50"/>
      <c r="AX61" s="51"/>
      <c r="AY61" s="8"/>
      <c r="AZ61" s="5"/>
      <c r="BA61" s="8"/>
      <c r="BB61" s="5"/>
      <c r="BC61" s="8"/>
      <c r="BD61" s="50"/>
      <c r="BE61" s="146"/>
      <c r="BF61" s="149" t="s">
        <v>22</v>
      </c>
      <c r="BG61" s="3" t="s">
        <v>18</v>
      </c>
      <c r="BH61" s="3" t="s">
        <v>4</v>
      </c>
      <c r="BI61" s="3" t="s">
        <v>19</v>
      </c>
      <c r="BJ61" s="142"/>
    </row>
    <row r="62" spans="1:63" x14ac:dyDescent="0.45">
      <c r="B62" s="52"/>
      <c r="C62" s="19"/>
      <c r="D62" s="13">
        <f>SUM(D3:D61)</f>
        <v>9</v>
      </c>
      <c r="E62" s="17">
        <f>SUM(E3:E61)</f>
        <v>1005.6</v>
      </c>
      <c r="F62" s="11">
        <f>SUM(F3:F61)</f>
        <v>9</v>
      </c>
      <c r="G62" s="12">
        <f>SUM(G3:G61)</f>
        <v>-352.7</v>
      </c>
      <c r="H62" s="53">
        <f>(D62/(D62+F62))</f>
        <v>0.5</v>
      </c>
      <c r="J62" s="52"/>
      <c r="K62" s="19"/>
      <c r="L62" s="13">
        <f>SUM(L3:L61)</f>
        <v>6</v>
      </c>
      <c r="M62" s="17">
        <f>SUM(M3:M61)</f>
        <v>294.5</v>
      </c>
      <c r="N62" s="11">
        <f>SUM(N3:N61)</f>
        <v>3</v>
      </c>
      <c r="O62" s="12">
        <f>SUM(O3:O61)</f>
        <v>-95.2</v>
      </c>
      <c r="P62" s="53">
        <f>(L62/(L62+N62))</f>
        <v>0.66666666666666663</v>
      </c>
      <c r="R62" s="52"/>
      <c r="S62" s="19"/>
      <c r="T62" s="13">
        <f>SUM(T3:T61)</f>
        <v>12</v>
      </c>
      <c r="U62" s="17">
        <f>SUM(U3:U61)</f>
        <v>838.69999999999993</v>
      </c>
      <c r="V62" s="11">
        <f>SUM(V3:V61)</f>
        <v>3</v>
      </c>
      <c r="W62" s="12">
        <f>SUM(W3:W61)</f>
        <v>-135.30000000000001</v>
      </c>
      <c r="X62" s="53">
        <f>(T62/(T62+V62))</f>
        <v>0.8</v>
      </c>
      <c r="Z62" s="52"/>
      <c r="AA62" s="19"/>
      <c r="AB62" s="13">
        <f>SUM(AB3:AB61)</f>
        <v>21</v>
      </c>
      <c r="AC62" s="17">
        <f>SUM(AC3:AC61)</f>
        <v>964.09999999999991</v>
      </c>
      <c r="AD62" s="11">
        <f>SUM(AD3:AD61)</f>
        <v>4</v>
      </c>
      <c r="AE62" s="12">
        <f>SUM(AE3:AE61)</f>
        <v>-131.89999999999998</v>
      </c>
      <c r="AF62" s="53">
        <f>(AB62/(AB62+AD62))</f>
        <v>0.84</v>
      </c>
      <c r="AH62" s="52"/>
      <c r="AI62" s="19"/>
      <c r="AJ62" s="13">
        <f>SUM(AJ3:AJ61)</f>
        <v>16</v>
      </c>
      <c r="AK62" s="17">
        <f>SUM(AK3:AK61)</f>
        <v>918.9</v>
      </c>
      <c r="AL62" s="11">
        <f>SUM(AL3:AL61)</f>
        <v>7</v>
      </c>
      <c r="AM62" s="12">
        <f>SUM(AM3:AM61)</f>
        <v>-376.6</v>
      </c>
      <c r="AN62" s="53">
        <f>(AJ62/(AJ62+AL62))</f>
        <v>0.69565217391304346</v>
      </c>
      <c r="AP62" s="52"/>
      <c r="AQ62" s="19"/>
      <c r="AR62" s="13">
        <f>SUM(AR3:AR61)</f>
        <v>0</v>
      </c>
      <c r="AS62" s="17">
        <f>SUM(AS3:AS61)</f>
        <v>0</v>
      </c>
      <c r="AT62" s="11">
        <f>SUM(AT3:AT61)</f>
        <v>0</v>
      </c>
      <c r="AU62" s="12">
        <f>SUM(AU3:AU61)</f>
        <v>0</v>
      </c>
      <c r="AV62" s="53" t="e">
        <f>(AR62/(AR62+AT62))</f>
        <v>#DIV/0!</v>
      </c>
      <c r="AX62" s="52"/>
      <c r="AY62" s="19"/>
      <c r="AZ62" s="13">
        <f>SUM(AZ3:AZ61)</f>
        <v>0</v>
      </c>
      <c r="BA62" s="17">
        <f>SUM(BA3:BA61)</f>
        <v>0</v>
      </c>
      <c r="BB62" s="11">
        <f>SUM(BB3:BB61)</f>
        <v>0</v>
      </c>
      <c r="BC62" s="12">
        <f>SUM(BC3:BC61)</f>
        <v>0</v>
      </c>
      <c r="BD62" s="53" t="e">
        <f>(AZ62/(AZ62+BB62))</f>
        <v>#DIV/0!</v>
      </c>
      <c r="BE62" s="147"/>
      <c r="BF62" s="150">
        <f>BG62+BH62</f>
        <v>90</v>
      </c>
      <c r="BG62" s="18">
        <f>SUM(BF3:BF51)</f>
        <v>64</v>
      </c>
      <c r="BH62" s="18">
        <f>SUM(BG3:BG51)</f>
        <v>26</v>
      </c>
      <c r="BI62" s="18">
        <f>SUM(BH3:BH51)</f>
        <v>2930.1</v>
      </c>
      <c r="BJ62" s="156">
        <f>SUM(BI45,BI38,BI31,BI24,BI17,BI10,BI3)</f>
        <v>27956.095999999998</v>
      </c>
      <c r="BK62" t="s">
        <v>34</v>
      </c>
    </row>
    <row r="63" spans="1:63" x14ac:dyDescent="0.45">
      <c r="B63" s="52"/>
      <c r="C63" s="19"/>
      <c r="D63" s="13"/>
      <c r="E63" s="14"/>
      <c r="F63" s="15" t="s">
        <v>5</v>
      </c>
      <c r="G63" s="16">
        <f>E62+G62</f>
        <v>652.90000000000009</v>
      </c>
      <c r="H63" s="54">
        <v>10</v>
      </c>
      <c r="J63" s="52"/>
      <c r="K63" s="19"/>
      <c r="L63" s="13"/>
      <c r="M63" s="14"/>
      <c r="N63" s="15" t="s">
        <v>5</v>
      </c>
      <c r="O63" s="16">
        <f>M62+O62</f>
        <v>199.3</v>
      </c>
      <c r="P63" s="54">
        <v>10</v>
      </c>
      <c r="R63" s="52"/>
      <c r="S63" s="19"/>
      <c r="T63" s="13"/>
      <c r="U63" s="14"/>
      <c r="V63" s="15" t="s">
        <v>5</v>
      </c>
      <c r="W63" s="16">
        <f>U62+W62</f>
        <v>703.39999999999986</v>
      </c>
      <c r="X63" s="54">
        <v>10</v>
      </c>
      <c r="Z63" s="52"/>
      <c r="AA63" s="19"/>
      <c r="AB63" s="13"/>
      <c r="AC63" s="14"/>
      <c r="AD63" s="15" t="s">
        <v>5</v>
      </c>
      <c r="AE63" s="16">
        <f>AC62+AE62</f>
        <v>832.19999999999993</v>
      </c>
      <c r="AF63" s="54">
        <v>10</v>
      </c>
      <c r="AG63" s="20"/>
      <c r="AH63" s="52"/>
      <c r="AI63" s="19"/>
      <c r="AJ63" s="13"/>
      <c r="AK63" s="14"/>
      <c r="AL63" s="15" t="s">
        <v>5</v>
      </c>
      <c r="AM63" s="16">
        <f>AK62+AM62</f>
        <v>542.29999999999995</v>
      </c>
      <c r="AN63" s="54">
        <v>7.52</v>
      </c>
      <c r="AP63" s="52"/>
      <c r="AQ63" s="19"/>
      <c r="AR63" s="13"/>
      <c r="AS63" s="14"/>
      <c r="AT63" s="15" t="s">
        <v>5</v>
      </c>
      <c r="AU63" s="16">
        <f>AS62+AU62</f>
        <v>0</v>
      </c>
      <c r="AV63" s="54">
        <v>0</v>
      </c>
      <c r="AX63" s="52"/>
      <c r="AY63" s="19"/>
      <c r="AZ63" s="13"/>
      <c r="BA63" s="14"/>
      <c r="BB63" s="15" t="s">
        <v>5</v>
      </c>
      <c r="BC63" s="16">
        <f>BA62+BC62</f>
        <v>0</v>
      </c>
      <c r="BD63" s="54">
        <v>0</v>
      </c>
      <c r="BE63" s="148"/>
      <c r="BF63" s="151" t="s">
        <v>33</v>
      </c>
      <c r="BG63" s="152">
        <f>BG62/(BG62+BH62)</f>
        <v>0.71111111111111114</v>
      </c>
      <c r="BH63" s="18"/>
      <c r="BI63" s="18"/>
      <c r="BJ63" s="142"/>
    </row>
    <row r="64" spans="1:63" x14ac:dyDescent="0.45">
      <c r="B64" s="52"/>
      <c r="C64" s="19"/>
      <c r="D64" s="131" t="s">
        <v>6</v>
      </c>
      <c r="E64" s="132"/>
      <c r="F64" s="132"/>
      <c r="G64" s="133"/>
      <c r="H64" s="50"/>
      <c r="J64" s="52"/>
      <c r="K64" s="19"/>
      <c r="L64" s="131" t="s">
        <v>6</v>
      </c>
      <c r="M64" s="132"/>
      <c r="N64" s="132"/>
      <c r="O64" s="133"/>
      <c r="P64" s="50"/>
      <c r="R64" s="52"/>
      <c r="S64" s="19"/>
      <c r="T64" s="131" t="s">
        <v>6</v>
      </c>
      <c r="U64" s="132"/>
      <c r="V64" s="132"/>
      <c r="W64" s="133"/>
      <c r="X64" s="50"/>
      <c r="Z64" s="52"/>
      <c r="AA64" s="19"/>
      <c r="AB64" s="131" t="s">
        <v>6</v>
      </c>
      <c r="AC64" s="132"/>
      <c r="AD64" s="132"/>
      <c r="AE64" s="133"/>
      <c r="AF64" s="68"/>
      <c r="AH64" s="52"/>
      <c r="AI64" s="19"/>
      <c r="AJ64" s="131" t="s">
        <v>6</v>
      </c>
      <c r="AK64" s="132"/>
      <c r="AL64" s="132"/>
      <c r="AM64" s="133"/>
      <c r="AN64" s="50"/>
      <c r="AP64" s="52"/>
      <c r="AQ64" s="19"/>
      <c r="AR64" s="131" t="s">
        <v>6</v>
      </c>
      <c r="AS64" s="132"/>
      <c r="AT64" s="132"/>
      <c r="AU64" s="133"/>
      <c r="AV64" s="50"/>
      <c r="AX64" s="52"/>
      <c r="AY64" s="19"/>
      <c r="AZ64" s="131" t="s">
        <v>6</v>
      </c>
      <c r="BA64" s="132"/>
      <c r="BB64" s="132"/>
      <c r="BC64" s="133"/>
      <c r="BD64" s="50"/>
      <c r="BE64" s="146"/>
      <c r="BF64" s="141"/>
      <c r="BG64" s="18"/>
      <c r="BH64" s="18"/>
      <c r="BI64" s="18"/>
      <c r="BJ64" s="142"/>
    </row>
    <row r="65" spans="2:62" x14ac:dyDescent="0.45">
      <c r="B65" s="52"/>
      <c r="C65" s="19"/>
      <c r="D65" s="10">
        <v>0.5</v>
      </c>
      <c r="E65" s="11">
        <v>1</v>
      </c>
      <c r="F65" s="11">
        <v>2</v>
      </c>
      <c r="G65" s="12">
        <v>3</v>
      </c>
      <c r="H65" s="50"/>
      <c r="J65" s="52"/>
      <c r="K65" s="19"/>
      <c r="L65" s="10">
        <v>0.5</v>
      </c>
      <c r="M65" s="11">
        <v>1</v>
      </c>
      <c r="N65" s="11">
        <v>2</v>
      </c>
      <c r="O65" s="12">
        <v>3</v>
      </c>
      <c r="P65" s="50"/>
      <c r="R65" s="52"/>
      <c r="S65" s="19"/>
      <c r="T65" s="10">
        <v>0.5</v>
      </c>
      <c r="U65" s="11">
        <v>1</v>
      </c>
      <c r="V65" s="11">
        <v>2</v>
      </c>
      <c r="W65" s="12">
        <v>3</v>
      </c>
      <c r="X65" s="50"/>
      <c r="Z65" s="52"/>
      <c r="AA65" s="19"/>
      <c r="AB65" s="10">
        <v>0.5</v>
      </c>
      <c r="AC65" s="11">
        <v>1</v>
      </c>
      <c r="AD65" s="11">
        <v>2</v>
      </c>
      <c r="AE65" s="12">
        <v>3</v>
      </c>
      <c r="AF65" s="41"/>
      <c r="AH65" s="52"/>
      <c r="AI65" s="19"/>
      <c r="AJ65" s="10">
        <v>0.5</v>
      </c>
      <c r="AK65" s="11">
        <v>1</v>
      </c>
      <c r="AL65" s="11">
        <v>2</v>
      </c>
      <c r="AM65" s="12">
        <v>3</v>
      </c>
      <c r="AN65" s="50"/>
      <c r="AP65" s="52"/>
      <c r="AQ65" s="19"/>
      <c r="AR65" s="10">
        <v>0.5</v>
      </c>
      <c r="AS65" s="11">
        <v>1</v>
      </c>
      <c r="AT65" s="11">
        <v>2</v>
      </c>
      <c r="AU65" s="12">
        <v>3</v>
      </c>
      <c r="AV65" s="50"/>
      <c r="AX65" s="52"/>
      <c r="AY65" s="19"/>
      <c r="AZ65" s="10">
        <v>0.5</v>
      </c>
      <c r="BA65" s="11">
        <v>1</v>
      </c>
      <c r="BB65" s="11">
        <v>2</v>
      </c>
      <c r="BC65" s="12">
        <v>3</v>
      </c>
      <c r="BD65" s="50"/>
      <c r="BE65" s="146"/>
      <c r="BF65" s="141"/>
      <c r="BG65" s="18" t="s">
        <v>20</v>
      </c>
      <c r="BH65" s="18"/>
      <c r="BI65" s="18" t="s">
        <v>23</v>
      </c>
      <c r="BJ65" s="142"/>
    </row>
    <row r="66" spans="2:62" ht="14.65" thickBot="1" x14ac:dyDescent="0.5">
      <c r="B66" s="55"/>
      <c r="C66" s="56"/>
      <c r="D66" s="57">
        <f>H63*G63*0.5</f>
        <v>3264.5000000000005</v>
      </c>
      <c r="E66" s="58">
        <f>H63*G63</f>
        <v>6529.0000000000009</v>
      </c>
      <c r="F66" s="58">
        <f>H63*G63*2</f>
        <v>13058.000000000002</v>
      </c>
      <c r="G66" s="59">
        <f>H63*G63*G65</f>
        <v>19587.000000000004</v>
      </c>
      <c r="H66" s="60"/>
      <c r="J66" s="55"/>
      <c r="K66" s="56"/>
      <c r="L66" s="57">
        <f>P63*O63*0.5</f>
        <v>996.5</v>
      </c>
      <c r="M66" s="58">
        <f>P63*O63</f>
        <v>1993</v>
      </c>
      <c r="N66" s="58">
        <f>P63*O63*2</f>
        <v>3986</v>
      </c>
      <c r="O66" s="59">
        <f>P63*O63*O65</f>
        <v>5979</v>
      </c>
      <c r="P66" s="60"/>
      <c r="R66" s="55"/>
      <c r="S66" s="56"/>
      <c r="T66" s="57">
        <f>X63*W63*0.5</f>
        <v>3516.9999999999991</v>
      </c>
      <c r="U66" s="58">
        <f>X63*W63</f>
        <v>7033.9999999999982</v>
      </c>
      <c r="V66" s="58">
        <f>X63*W63*2</f>
        <v>14067.999999999996</v>
      </c>
      <c r="W66" s="59">
        <f>X63*W63*W65</f>
        <v>21101.999999999993</v>
      </c>
      <c r="X66" s="60"/>
      <c r="Z66" s="55"/>
      <c r="AA66" s="56"/>
      <c r="AB66" s="57">
        <f>AF63*AE63*0.5</f>
        <v>4161</v>
      </c>
      <c r="AC66" s="58">
        <f>AF63*AE63</f>
        <v>8322</v>
      </c>
      <c r="AD66" s="58">
        <f>AF63*AE63*2</f>
        <v>16644</v>
      </c>
      <c r="AE66" s="59">
        <f>AF63*AE63*AE65</f>
        <v>24966</v>
      </c>
      <c r="AF66" s="69"/>
      <c r="AH66" s="55"/>
      <c r="AI66" s="56"/>
      <c r="AJ66" s="57">
        <f>AN63*AM63*0.5</f>
        <v>2039.0479999999998</v>
      </c>
      <c r="AK66" s="58">
        <f>AN63*AM63</f>
        <v>4078.0959999999995</v>
      </c>
      <c r="AL66" s="58">
        <f>AN63*AM63*2</f>
        <v>8156.1919999999991</v>
      </c>
      <c r="AM66" s="59">
        <f>AN63*AM63*AM65</f>
        <v>12234.287999999999</v>
      </c>
      <c r="AN66" s="60"/>
      <c r="AP66" s="55"/>
      <c r="AQ66" s="56"/>
      <c r="AR66" s="57">
        <f>AV63*AU63*0.5</f>
        <v>0</v>
      </c>
      <c r="AS66" s="58">
        <f>AV63*AU63</f>
        <v>0</v>
      </c>
      <c r="AT66" s="58">
        <f>AV63*AU63*2</f>
        <v>0</v>
      </c>
      <c r="AU66" s="59">
        <f>AV63*AU63*AU65</f>
        <v>0</v>
      </c>
      <c r="AV66" s="60"/>
      <c r="AX66" s="55"/>
      <c r="AY66" s="56"/>
      <c r="AZ66" s="57">
        <f>BD63*BC63*0.5</f>
        <v>0</v>
      </c>
      <c r="BA66" s="58">
        <f>BD63*BC63</f>
        <v>0</v>
      </c>
      <c r="BB66" s="58">
        <f>BD63*BC63*2</f>
        <v>0</v>
      </c>
      <c r="BC66" s="59">
        <f>BD63*BC63*BC65</f>
        <v>0</v>
      </c>
      <c r="BD66" s="60"/>
      <c r="BE66" s="157"/>
      <c r="BF66" s="143"/>
      <c r="BG66" s="144">
        <v>150</v>
      </c>
      <c r="BH66" s="144"/>
      <c r="BI66" s="145">
        <f>BF62/BG66</f>
        <v>0.6</v>
      </c>
      <c r="BJ66" s="69"/>
    </row>
  </sheetData>
  <mergeCells count="23">
    <mergeCell ref="A31:A37"/>
    <mergeCell ref="A38:A44"/>
    <mergeCell ref="A45:A51"/>
    <mergeCell ref="BF60:BJ60"/>
    <mergeCell ref="BF1:BJ1"/>
    <mergeCell ref="A3:A9"/>
    <mergeCell ref="A10:A16"/>
    <mergeCell ref="A17:A23"/>
    <mergeCell ref="A24:A30"/>
    <mergeCell ref="AR64:AU64"/>
    <mergeCell ref="AZ64:BC64"/>
    <mergeCell ref="D64:G64"/>
    <mergeCell ref="L64:O64"/>
    <mergeCell ref="T64:W64"/>
    <mergeCell ref="AB64:AE64"/>
    <mergeCell ref="AJ64:AM64"/>
    <mergeCell ref="AP1:AV1"/>
    <mergeCell ref="AX1:BD1"/>
    <mergeCell ref="J1:P1"/>
    <mergeCell ref="B1:H1"/>
    <mergeCell ref="R1:X1"/>
    <mergeCell ref="Z1:AF1"/>
    <mergeCell ref="AH1:A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0291-85C1-45ED-B333-A798781D7346}">
  <dimension ref="B1:BM56"/>
  <sheetViews>
    <sheetView workbookViewId="0">
      <pane ySplit="1" topLeftCell="A2" activePane="bottomLeft" state="frozen"/>
      <selection activeCell="X1" sqref="X1"/>
      <selection pane="bottomLeft" activeCell="J1" sqref="J1:P1"/>
    </sheetView>
  </sheetViews>
  <sheetFormatPr defaultRowHeight="14.25" x14ac:dyDescent="0.45"/>
  <cols>
    <col min="2" max="2" width="10.73046875" style="1" bestFit="1" customWidth="1"/>
    <col min="3" max="3" width="9" style="2"/>
    <col min="4" max="4" width="9" style="1"/>
    <col min="5" max="5" width="10.1328125" style="2" bestFit="1" customWidth="1"/>
    <col min="6" max="6" width="10.1328125" style="1" bestFit="1" customWidth="1"/>
    <col min="7" max="7" width="10.1328125" style="2" bestFit="1" customWidth="1"/>
    <col min="8" max="8" width="11.73046875" style="1" bestFit="1" customWidth="1"/>
    <col min="10" max="10" width="10.1328125" bestFit="1" customWidth="1"/>
    <col min="14" max="15" width="9.73046875" bestFit="1" customWidth="1"/>
    <col min="16" max="16" width="11.73046875" bestFit="1" customWidth="1"/>
    <col min="18" max="18" width="9.1328125" bestFit="1" customWidth="1"/>
    <col min="23" max="23" width="9.265625" bestFit="1" customWidth="1"/>
    <col min="24" max="24" width="11.73046875" bestFit="1" customWidth="1"/>
    <col min="26" max="26" width="9.1328125" bestFit="1" customWidth="1"/>
    <col min="30" max="31" width="9.86328125" bestFit="1" customWidth="1"/>
    <col min="32" max="32" width="11.73046875" bestFit="1" customWidth="1"/>
    <col min="39" max="39" width="9.265625" bestFit="1" customWidth="1"/>
    <col min="40" max="40" width="11.73046875" bestFit="1" customWidth="1"/>
    <col min="47" max="47" width="9.265625" bestFit="1" customWidth="1"/>
    <col min="48" max="48" width="11.73046875" bestFit="1" customWidth="1"/>
    <col min="55" max="55" width="9.265625" bestFit="1" customWidth="1"/>
    <col min="56" max="56" width="11.73046875" bestFit="1" customWidth="1"/>
    <col min="63" max="63" width="9.265625" bestFit="1" customWidth="1"/>
    <col min="64" max="64" width="11.73046875" bestFit="1" customWidth="1"/>
  </cols>
  <sheetData>
    <row r="1" spans="2:65" ht="21" x14ac:dyDescent="0.65">
      <c r="B1" s="128" t="s">
        <v>7</v>
      </c>
      <c r="C1" s="129"/>
      <c r="D1" s="129"/>
      <c r="E1" s="129"/>
      <c r="F1" s="129"/>
      <c r="G1" s="129"/>
      <c r="H1" s="130"/>
      <c r="I1" s="123"/>
      <c r="J1" s="128"/>
      <c r="K1" s="129"/>
      <c r="L1" s="129"/>
      <c r="M1" s="129"/>
      <c r="N1" s="129"/>
      <c r="O1" s="129"/>
      <c r="P1" s="130"/>
      <c r="Q1" s="124"/>
      <c r="R1" s="128"/>
      <c r="S1" s="129"/>
      <c r="T1" s="129"/>
      <c r="U1" s="129"/>
      <c r="V1" s="129"/>
      <c r="W1" s="129"/>
      <c r="X1" s="130"/>
      <c r="Y1" s="124"/>
      <c r="Z1" s="128"/>
      <c r="AA1" s="129"/>
      <c r="AB1" s="129"/>
      <c r="AC1" s="129"/>
      <c r="AD1" s="129"/>
      <c r="AE1" s="129"/>
      <c r="AF1" s="130"/>
      <c r="AG1" s="124"/>
      <c r="AH1" s="128"/>
      <c r="AI1" s="129"/>
      <c r="AJ1" s="129"/>
      <c r="AK1" s="129"/>
      <c r="AL1" s="129"/>
      <c r="AM1" s="129"/>
      <c r="AN1" s="130"/>
      <c r="AO1" s="124"/>
      <c r="AP1" s="128"/>
      <c r="AQ1" s="129"/>
      <c r="AR1" s="129"/>
      <c r="AS1" s="129"/>
      <c r="AT1" s="129"/>
      <c r="AU1" s="129"/>
      <c r="AV1" s="130"/>
      <c r="AW1" s="124"/>
      <c r="AX1" s="128"/>
      <c r="AY1" s="129"/>
      <c r="AZ1" s="129"/>
      <c r="BA1" s="129"/>
      <c r="BB1" s="129"/>
      <c r="BC1" s="129"/>
      <c r="BD1" s="130"/>
      <c r="BE1" s="124"/>
      <c r="BF1" s="128"/>
      <c r="BG1" s="129"/>
      <c r="BH1" s="129"/>
      <c r="BI1" s="129"/>
      <c r="BJ1" s="129"/>
      <c r="BK1" s="129"/>
      <c r="BL1" s="130"/>
      <c r="BM1" s="124"/>
    </row>
    <row r="2" spans="2:65" x14ac:dyDescent="0.45">
      <c r="B2" s="76" t="s">
        <v>1</v>
      </c>
      <c r="C2" s="6" t="s">
        <v>0</v>
      </c>
      <c r="D2" s="9" t="s">
        <v>2</v>
      </c>
      <c r="E2" s="6" t="s">
        <v>3</v>
      </c>
      <c r="F2" s="9" t="s">
        <v>4</v>
      </c>
      <c r="G2" s="6" t="s">
        <v>3</v>
      </c>
      <c r="H2" s="41" t="s">
        <v>12</v>
      </c>
      <c r="I2" s="123"/>
      <c r="J2" s="76" t="s">
        <v>1</v>
      </c>
      <c r="K2" s="6" t="s">
        <v>0</v>
      </c>
      <c r="L2" s="9" t="s">
        <v>2</v>
      </c>
      <c r="M2" s="6" t="s">
        <v>3</v>
      </c>
      <c r="N2" s="9" t="s">
        <v>4</v>
      </c>
      <c r="O2" s="6" t="s">
        <v>3</v>
      </c>
      <c r="P2" s="41" t="s">
        <v>12</v>
      </c>
      <c r="Q2" s="124"/>
      <c r="R2" s="76" t="s">
        <v>1</v>
      </c>
      <c r="S2" s="6" t="s">
        <v>0</v>
      </c>
      <c r="T2" s="9" t="s">
        <v>2</v>
      </c>
      <c r="U2" s="6" t="s">
        <v>3</v>
      </c>
      <c r="V2" s="9" t="s">
        <v>4</v>
      </c>
      <c r="W2" s="6" t="s">
        <v>3</v>
      </c>
      <c r="X2" s="41" t="s">
        <v>12</v>
      </c>
      <c r="Y2" s="124"/>
      <c r="Z2" s="76" t="s">
        <v>1</v>
      </c>
      <c r="AA2" s="6" t="s">
        <v>0</v>
      </c>
      <c r="AB2" s="9" t="s">
        <v>2</v>
      </c>
      <c r="AC2" s="6" t="s">
        <v>3</v>
      </c>
      <c r="AD2" s="9" t="s">
        <v>4</v>
      </c>
      <c r="AE2" s="6" t="s">
        <v>3</v>
      </c>
      <c r="AF2" s="41" t="s">
        <v>12</v>
      </c>
      <c r="AG2" s="124"/>
      <c r="AH2" s="76" t="s">
        <v>1</v>
      </c>
      <c r="AI2" s="6" t="s">
        <v>0</v>
      </c>
      <c r="AJ2" s="9" t="s">
        <v>2</v>
      </c>
      <c r="AK2" s="6" t="s">
        <v>3</v>
      </c>
      <c r="AL2" s="9" t="s">
        <v>4</v>
      </c>
      <c r="AM2" s="6" t="s">
        <v>3</v>
      </c>
      <c r="AN2" s="41" t="s">
        <v>12</v>
      </c>
      <c r="AO2" s="124"/>
      <c r="AP2" s="76" t="s">
        <v>1</v>
      </c>
      <c r="AQ2" s="6" t="s">
        <v>0</v>
      </c>
      <c r="AR2" s="9" t="s">
        <v>2</v>
      </c>
      <c r="AS2" s="6" t="s">
        <v>3</v>
      </c>
      <c r="AT2" s="9" t="s">
        <v>4</v>
      </c>
      <c r="AU2" s="6" t="s">
        <v>3</v>
      </c>
      <c r="AV2" s="41" t="s">
        <v>12</v>
      </c>
      <c r="AW2" s="124"/>
      <c r="AX2" s="76" t="s">
        <v>1</v>
      </c>
      <c r="AY2" s="6" t="s">
        <v>0</v>
      </c>
      <c r="AZ2" s="9" t="s">
        <v>2</v>
      </c>
      <c r="BA2" s="6" t="s">
        <v>3</v>
      </c>
      <c r="BB2" s="9" t="s">
        <v>4</v>
      </c>
      <c r="BC2" s="6" t="s">
        <v>3</v>
      </c>
      <c r="BD2" s="41" t="s">
        <v>12</v>
      </c>
      <c r="BE2" s="124"/>
      <c r="BF2" s="76" t="s">
        <v>1</v>
      </c>
      <c r="BG2" s="6" t="s">
        <v>0</v>
      </c>
      <c r="BH2" s="9" t="s">
        <v>2</v>
      </c>
      <c r="BI2" s="6" t="s">
        <v>3</v>
      </c>
      <c r="BJ2" s="9" t="s">
        <v>4</v>
      </c>
      <c r="BK2" s="6" t="s">
        <v>3</v>
      </c>
      <c r="BL2" s="41" t="s">
        <v>12</v>
      </c>
      <c r="BM2" s="124"/>
    </row>
    <row r="3" spans="2:65" s="23" customFormat="1" x14ac:dyDescent="0.45">
      <c r="B3" s="42">
        <v>44218</v>
      </c>
      <c r="C3" s="21" t="s">
        <v>9</v>
      </c>
      <c r="D3" s="22"/>
      <c r="E3" s="21"/>
      <c r="F3" s="22">
        <v>1</v>
      </c>
      <c r="G3" s="21">
        <v>-40.9</v>
      </c>
      <c r="H3" s="99">
        <f>SUM(E3:E7,G3:G7)</f>
        <v>-0.89999999999999858</v>
      </c>
      <c r="I3" s="124"/>
      <c r="J3" s="42"/>
      <c r="K3" s="21"/>
      <c r="L3" s="22"/>
      <c r="M3" s="21"/>
      <c r="N3" s="22"/>
      <c r="O3" s="21"/>
      <c r="P3" s="99">
        <f>SUM(M3:M7,O3:O7)</f>
        <v>0</v>
      </c>
      <c r="Q3" s="124"/>
      <c r="R3" s="42"/>
      <c r="S3" s="21"/>
      <c r="T3" s="22"/>
      <c r="U3" s="21"/>
      <c r="V3" s="22"/>
      <c r="W3" s="21"/>
      <c r="X3" s="99">
        <f>SUM(U3:U7,W3:W7)</f>
        <v>0</v>
      </c>
      <c r="Y3" s="124"/>
      <c r="Z3" s="42"/>
      <c r="AA3" s="21"/>
      <c r="AB3" s="22"/>
      <c r="AC3" s="21"/>
      <c r="AD3" s="22"/>
      <c r="AE3" s="21"/>
      <c r="AF3" s="99">
        <f>SUM(AC3:AC7,AE3:AE7)</f>
        <v>0</v>
      </c>
      <c r="AG3" s="124"/>
      <c r="AH3" s="42"/>
      <c r="AI3" s="21"/>
      <c r="AJ3" s="22"/>
      <c r="AK3" s="21"/>
      <c r="AL3" s="22"/>
      <c r="AM3" s="21"/>
      <c r="AN3" s="99">
        <f>SUM(AK3:AK7,AM3:AM7)</f>
        <v>0</v>
      </c>
      <c r="AO3" s="124"/>
      <c r="AP3" s="42"/>
      <c r="AQ3" s="21"/>
      <c r="AR3" s="22"/>
      <c r="AS3" s="21"/>
      <c r="AT3" s="22"/>
      <c r="AU3" s="21"/>
      <c r="AV3" s="99">
        <f>SUM(AS3:AS7,AU3:AU7)</f>
        <v>0</v>
      </c>
      <c r="AW3" s="124"/>
      <c r="AX3" s="42"/>
      <c r="AY3" s="21"/>
      <c r="AZ3" s="22"/>
      <c r="BA3" s="21"/>
      <c r="BB3" s="22"/>
      <c r="BC3" s="21"/>
      <c r="BD3" s="99">
        <f>SUM(BA3:BA7,BC3:BC7)</f>
        <v>0</v>
      </c>
      <c r="BE3" s="124"/>
      <c r="BF3" s="42"/>
      <c r="BG3" s="21"/>
      <c r="BH3" s="22"/>
      <c r="BI3" s="21"/>
      <c r="BJ3" s="22"/>
      <c r="BK3" s="21"/>
      <c r="BL3" s="99">
        <f>SUM(BI3:BI7,BK3:BK7)</f>
        <v>0</v>
      </c>
      <c r="BM3" s="124"/>
    </row>
    <row r="4" spans="2:65" s="23" customFormat="1" x14ac:dyDescent="0.45">
      <c r="B4" s="43">
        <v>44224</v>
      </c>
      <c r="C4" s="24" t="s">
        <v>9</v>
      </c>
      <c r="D4" s="25">
        <v>1</v>
      </c>
      <c r="E4" s="24">
        <v>40</v>
      </c>
      <c r="F4" s="25"/>
      <c r="G4" s="24"/>
      <c r="H4" s="70">
        <f>H3*H52</f>
        <v>-6.7139999999999898</v>
      </c>
      <c r="I4" s="124"/>
      <c r="J4" s="43"/>
      <c r="K4" s="24"/>
      <c r="L4" s="25"/>
      <c r="M4" s="24"/>
      <c r="N4" s="25"/>
      <c r="O4" s="24"/>
      <c r="P4" s="70">
        <f>P3*P52</f>
        <v>0</v>
      </c>
      <c r="Q4" s="124"/>
      <c r="R4" s="43"/>
      <c r="S4" s="24"/>
      <c r="T4" s="25"/>
      <c r="U4" s="24"/>
      <c r="V4" s="25"/>
      <c r="W4" s="24"/>
      <c r="X4" s="70">
        <f>X3*X52</f>
        <v>0</v>
      </c>
      <c r="Y4" s="124"/>
      <c r="Z4" s="43"/>
      <c r="AA4" s="24"/>
      <c r="AB4" s="25"/>
      <c r="AC4" s="24"/>
      <c r="AD4" s="25"/>
      <c r="AE4" s="24"/>
      <c r="AF4" s="70">
        <f>AF3*AF52</f>
        <v>0</v>
      </c>
      <c r="AG4" s="124"/>
      <c r="AH4" s="43"/>
      <c r="AI4" s="24"/>
      <c r="AJ4" s="25"/>
      <c r="AK4" s="24"/>
      <c r="AL4" s="25"/>
      <c r="AM4" s="24"/>
      <c r="AN4" s="70">
        <f>AN3*AN52</f>
        <v>0</v>
      </c>
      <c r="AO4" s="124"/>
      <c r="AP4" s="43"/>
      <c r="AQ4" s="24"/>
      <c r="AR4" s="25"/>
      <c r="AS4" s="24"/>
      <c r="AT4" s="25"/>
      <c r="AU4" s="24"/>
      <c r="AV4" s="70">
        <f>AV3*AV52</f>
        <v>0</v>
      </c>
      <c r="AW4" s="124"/>
      <c r="AX4" s="43"/>
      <c r="AY4" s="24"/>
      <c r="AZ4" s="25"/>
      <c r="BA4" s="24"/>
      <c r="BB4" s="25"/>
      <c r="BC4" s="24"/>
      <c r="BD4" s="70">
        <f>BD3*BD52</f>
        <v>0</v>
      </c>
      <c r="BE4" s="124"/>
      <c r="BF4" s="43"/>
      <c r="BG4" s="24"/>
      <c r="BH4" s="25"/>
      <c r="BI4" s="24"/>
      <c r="BJ4" s="25"/>
      <c r="BK4" s="24"/>
      <c r="BL4" s="70">
        <f>BL3*BL52</f>
        <v>0</v>
      </c>
      <c r="BM4" s="124"/>
    </row>
    <row r="5" spans="2:65" s="23" customFormat="1" x14ac:dyDescent="0.45">
      <c r="B5" s="43"/>
      <c r="C5" s="24"/>
      <c r="D5" s="25"/>
      <c r="E5" s="24"/>
      <c r="F5" s="25"/>
      <c r="G5" s="24"/>
      <c r="H5" s="70"/>
      <c r="I5" s="124"/>
      <c r="J5" s="43"/>
      <c r="K5" s="24"/>
      <c r="L5" s="25"/>
      <c r="M5" s="24"/>
      <c r="N5" s="25"/>
      <c r="O5" s="24"/>
      <c r="P5" s="70"/>
      <c r="Q5" s="124"/>
      <c r="R5" s="43"/>
      <c r="S5" s="24"/>
      <c r="T5" s="25"/>
      <c r="U5" s="24"/>
      <c r="V5" s="25"/>
      <c r="W5" s="24"/>
      <c r="X5" s="70"/>
      <c r="Y5" s="124"/>
      <c r="Z5" s="43"/>
      <c r="AA5" s="24"/>
      <c r="AB5" s="25"/>
      <c r="AC5" s="24"/>
      <c r="AD5" s="25"/>
      <c r="AE5" s="24"/>
      <c r="AF5" s="70"/>
      <c r="AG5" s="124"/>
      <c r="AH5" s="43"/>
      <c r="AI5" s="24"/>
      <c r="AJ5" s="25"/>
      <c r="AK5" s="24"/>
      <c r="AL5" s="25"/>
      <c r="AM5" s="24"/>
      <c r="AN5" s="70"/>
      <c r="AO5" s="124"/>
      <c r="AP5" s="43"/>
      <c r="AQ5" s="24"/>
      <c r="AR5" s="25"/>
      <c r="AS5" s="24"/>
      <c r="AT5" s="25"/>
      <c r="AU5" s="24"/>
      <c r="AV5" s="70"/>
      <c r="AW5" s="124"/>
      <c r="AX5" s="43"/>
      <c r="AY5" s="24"/>
      <c r="AZ5" s="25"/>
      <c r="BA5" s="24"/>
      <c r="BB5" s="25"/>
      <c r="BC5" s="24"/>
      <c r="BD5" s="70"/>
      <c r="BE5" s="124"/>
      <c r="BF5" s="43"/>
      <c r="BG5" s="24"/>
      <c r="BH5" s="25"/>
      <c r="BI5" s="24"/>
      <c r="BJ5" s="25"/>
      <c r="BK5" s="24"/>
      <c r="BL5" s="70"/>
      <c r="BM5" s="124"/>
    </row>
    <row r="6" spans="2:65" s="23" customFormat="1" x14ac:dyDescent="0.45">
      <c r="B6" s="43"/>
      <c r="C6" s="24"/>
      <c r="D6" s="25"/>
      <c r="E6" s="24"/>
      <c r="F6" s="25"/>
      <c r="G6" s="24"/>
      <c r="H6" s="70"/>
      <c r="I6" s="124"/>
      <c r="J6" s="43"/>
      <c r="K6" s="24"/>
      <c r="L6" s="25"/>
      <c r="M6" s="24"/>
      <c r="N6" s="25"/>
      <c r="O6" s="24"/>
      <c r="P6" s="70"/>
      <c r="Q6" s="124"/>
      <c r="R6" s="43"/>
      <c r="S6" s="24"/>
      <c r="T6" s="25"/>
      <c r="U6" s="24"/>
      <c r="V6" s="25"/>
      <c r="W6" s="24"/>
      <c r="X6" s="70"/>
      <c r="Y6" s="124"/>
      <c r="Z6" s="43"/>
      <c r="AA6" s="24"/>
      <c r="AB6" s="25"/>
      <c r="AC6" s="24"/>
      <c r="AD6" s="25"/>
      <c r="AE6" s="24"/>
      <c r="AF6" s="70"/>
      <c r="AG6" s="124"/>
      <c r="AH6" s="43"/>
      <c r="AI6" s="24"/>
      <c r="AJ6" s="25"/>
      <c r="AK6" s="24"/>
      <c r="AL6" s="25"/>
      <c r="AM6" s="24"/>
      <c r="AN6" s="70"/>
      <c r="AO6" s="124"/>
      <c r="AP6" s="43"/>
      <c r="AQ6" s="24"/>
      <c r="AR6" s="25"/>
      <c r="AS6" s="24"/>
      <c r="AT6" s="25"/>
      <c r="AU6" s="24"/>
      <c r="AV6" s="70"/>
      <c r="AW6" s="124"/>
      <c r="AX6" s="43"/>
      <c r="AY6" s="24"/>
      <c r="AZ6" s="25"/>
      <c r="BA6" s="24"/>
      <c r="BB6" s="25"/>
      <c r="BC6" s="24"/>
      <c r="BD6" s="70"/>
      <c r="BE6" s="124"/>
      <c r="BF6" s="43"/>
      <c r="BG6" s="24"/>
      <c r="BH6" s="25"/>
      <c r="BI6" s="24"/>
      <c r="BJ6" s="25"/>
      <c r="BK6" s="24"/>
      <c r="BL6" s="70"/>
      <c r="BM6" s="124"/>
    </row>
    <row r="7" spans="2:65" s="23" customFormat="1" x14ac:dyDescent="0.45">
      <c r="B7" s="43"/>
      <c r="C7" s="24"/>
      <c r="D7" s="25"/>
      <c r="E7" s="24"/>
      <c r="F7" s="25"/>
      <c r="G7" s="24"/>
      <c r="H7" s="61"/>
      <c r="I7" s="124"/>
      <c r="J7" s="120"/>
      <c r="K7" s="77"/>
      <c r="L7" s="78"/>
      <c r="M7" s="77"/>
      <c r="N7" s="78"/>
      <c r="O7" s="77"/>
      <c r="P7" s="121"/>
      <c r="Q7" s="124"/>
      <c r="R7" s="120"/>
      <c r="S7" s="77"/>
      <c r="T7" s="78"/>
      <c r="U7" s="77"/>
      <c r="V7" s="78"/>
      <c r="W7" s="77"/>
      <c r="X7" s="121"/>
      <c r="Y7" s="124"/>
      <c r="Z7" s="120"/>
      <c r="AA7" s="77"/>
      <c r="AB7" s="78"/>
      <c r="AC7" s="77"/>
      <c r="AD7" s="78"/>
      <c r="AE7" s="77"/>
      <c r="AF7" s="121"/>
      <c r="AG7" s="124"/>
      <c r="AH7" s="120"/>
      <c r="AI7" s="77"/>
      <c r="AJ7" s="78"/>
      <c r="AK7" s="77"/>
      <c r="AL7" s="78"/>
      <c r="AM7" s="77"/>
      <c r="AN7" s="121"/>
      <c r="AO7" s="124"/>
      <c r="AP7" s="120"/>
      <c r="AQ7" s="77"/>
      <c r="AR7" s="78"/>
      <c r="AS7" s="77"/>
      <c r="AT7" s="78"/>
      <c r="AU7" s="77"/>
      <c r="AV7" s="121"/>
      <c r="AW7" s="124"/>
      <c r="AX7" s="120"/>
      <c r="AY7" s="77"/>
      <c r="AZ7" s="78"/>
      <c r="BA7" s="77"/>
      <c r="BB7" s="78"/>
      <c r="BC7" s="77"/>
      <c r="BD7" s="121"/>
      <c r="BE7" s="124"/>
      <c r="BF7" s="120"/>
      <c r="BG7" s="77"/>
      <c r="BH7" s="78"/>
      <c r="BI7" s="77"/>
      <c r="BJ7" s="78"/>
      <c r="BK7" s="77"/>
      <c r="BL7" s="121"/>
      <c r="BM7" s="124"/>
    </row>
    <row r="8" spans="2:65" s="28" customFormat="1" x14ac:dyDescent="0.45">
      <c r="B8" s="100">
        <v>44228</v>
      </c>
      <c r="C8" s="79" t="s">
        <v>8</v>
      </c>
      <c r="D8" s="80">
        <v>1</v>
      </c>
      <c r="E8" s="79">
        <v>40</v>
      </c>
      <c r="F8" s="80"/>
      <c r="G8" s="79"/>
      <c r="H8" s="101">
        <f>SUM(G8:G12,E8:E12)</f>
        <v>96</v>
      </c>
      <c r="I8" s="124"/>
      <c r="J8" s="100"/>
      <c r="K8" s="79"/>
      <c r="L8" s="80"/>
      <c r="M8" s="79"/>
      <c r="N8" s="80"/>
      <c r="O8" s="79"/>
      <c r="P8" s="101">
        <f>SUM(O8:O12,M8:M12)</f>
        <v>0</v>
      </c>
      <c r="Q8" s="124"/>
      <c r="R8" s="100"/>
      <c r="S8" s="79"/>
      <c r="T8" s="80"/>
      <c r="U8" s="79"/>
      <c r="V8" s="80"/>
      <c r="W8" s="79"/>
      <c r="X8" s="101">
        <f>SUM(W8:W12,U8:U12)</f>
        <v>0</v>
      </c>
      <c r="Y8" s="124"/>
      <c r="Z8" s="100"/>
      <c r="AA8" s="79"/>
      <c r="AB8" s="80"/>
      <c r="AC8" s="79"/>
      <c r="AD8" s="80"/>
      <c r="AE8" s="79"/>
      <c r="AF8" s="101">
        <f>SUM(AE8:AE12,AC8:AC12)</f>
        <v>0</v>
      </c>
      <c r="AG8" s="124"/>
      <c r="AH8" s="100"/>
      <c r="AI8" s="79"/>
      <c r="AJ8" s="80"/>
      <c r="AK8" s="79"/>
      <c r="AL8" s="80"/>
      <c r="AM8" s="79"/>
      <c r="AN8" s="101">
        <f>SUM(AM8:AM12,AK8:AK12)</f>
        <v>0</v>
      </c>
      <c r="AO8" s="124"/>
      <c r="AP8" s="100"/>
      <c r="AQ8" s="79"/>
      <c r="AR8" s="80"/>
      <c r="AS8" s="79"/>
      <c r="AT8" s="80"/>
      <c r="AU8" s="79"/>
      <c r="AV8" s="101">
        <f>SUM(AU8:AU12,AS8:AS12)</f>
        <v>0</v>
      </c>
      <c r="AW8" s="124"/>
      <c r="AX8" s="100"/>
      <c r="AY8" s="79"/>
      <c r="AZ8" s="80"/>
      <c r="BA8" s="79"/>
      <c r="BB8" s="80"/>
      <c r="BC8" s="79"/>
      <c r="BD8" s="101">
        <f>SUM(BC8:BC12,BA8:BA12)</f>
        <v>0</v>
      </c>
      <c r="BE8" s="124"/>
      <c r="BF8" s="100"/>
      <c r="BG8" s="79"/>
      <c r="BH8" s="80"/>
      <c r="BI8" s="79"/>
      <c r="BJ8" s="80"/>
      <c r="BK8" s="79"/>
      <c r="BL8" s="101">
        <f>SUM(BK8:BK12,BI8:BI12)</f>
        <v>0</v>
      </c>
      <c r="BM8" s="124"/>
    </row>
    <row r="9" spans="2:65" s="28" customFormat="1" x14ac:dyDescent="0.45">
      <c r="B9" s="44">
        <v>44235</v>
      </c>
      <c r="C9" s="26" t="s">
        <v>9</v>
      </c>
      <c r="D9" s="27">
        <v>1</v>
      </c>
      <c r="E9" s="26">
        <v>26</v>
      </c>
      <c r="F9" s="27"/>
      <c r="G9" s="26"/>
      <c r="H9" s="71">
        <f>H8*H52</f>
        <v>716.16</v>
      </c>
      <c r="I9" s="124"/>
      <c r="J9" s="44"/>
      <c r="K9" s="26"/>
      <c r="L9" s="27"/>
      <c r="M9" s="26"/>
      <c r="N9" s="27"/>
      <c r="O9" s="26"/>
      <c r="P9" s="71">
        <f>P8*P52</f>
        <v>0</v>
      </c>
      <c r="Q9" s="124"/>
      <c r="R9" s="44"/>
      <c r="S9" s="26"/>
      <c r="T9" s="27"/>
      <c r="U9" s="26"/>
      <c r="V9" s="27"/>
      <c r="W9" s="26"/>
      <c r="X9" s="71">
        <f>X8*X52</f>
        <v>0</v>
      </c>
      <c r="Y9" s="124"/>
      <c r="Z9" s="44"/>
      <c r="AA9" s="26"/>
      <c r="AB9" s="27"/>
      <c r="AC9" s="26"/>
      <c r="AD9" s="27"/>
      <c r="AE9" s="26"/>
      <c r="AF9" s="71">
        <f>AF8*AF52</f>
        <v>0</v>
      </c>
      <c r="AG9" s="124"/>
      <c r="AH9" s="44"/>
      <c r="AI9" s="26"/>
      <c r="AJ9" s="27"/>
      <c r="AK9" s="26"/>
      <c r="AL9" s="27"/>
      <c r="AM9" s="26"/>
      <c r="AN9" s="71">
        <f>AN8*AN52</f>
        <v>0</v>
      </c>
      <c r="AO9" s="124"/>
      <c r="AP9" s="44"/>
      <c r="AQ9" s="26"/>
      <c r="AR9" s="27"/>
      <c r="AS9" s="26"/>
      <c r="AT9" s="27"/>
      <c r="AU9" s="26"/>
      <c r="AV9" s="71">
        <f>AV8*AV52</f>
        <v>0</v>
      </c>
      <c r="AW9" s="124"/>
      <c r="AX9" s="44"/>
      <c r="AY9" s="26"/>
      <c r="AZ9" s="27"/>
      <c r="BA9" s="26"/>
      <c r="BB9" s="27"/>
      <c r="BC9" s="26"/>
      <c r="BD9" s="71">
        <f>BD8*BD52</f>
        <v>0</v>
      </c>
      <c r="BE9" s="124"/>
      <c r="BF9" s="44"/>
      <c r="BG9" s="26"/>
      <c r="BH9" s="27"/>
      <c r="BI9" s="26"/>
      <c r="BJ9" s="27"/>
      <c r="BK9" s="26"/>
      <c r="BL9" s="71">
        <f>BL8*BL52</f>
        <v>0</v>
      </c>
      <c r="BM9" s="124"/>
    </row>
    <row r="10" spans="2:65" s="28" customFormat="1" x14ac:dyDescent="0.45">
      <c r="B10" s="44">
        <v>44253</v>
      </c>
      <c r="C10" s="26" t="s">
        <v>9</v>
      </c>
      <c r="D10" s="27">
        <v>1</v>
      </c>
      <c r="E10" s="26">
        <v>30</v>
      </c>
      <c r="F10" s="27"/>
      <c r="G10" s="26"/>
      <c r="H10" s="62"/>
      <c r="I10" s="124"/>
      <c r="J10" s="44"/>
      <c r="K10" s="26"/>
      <c r="L10" s="27"/>
      <c r="M10" s="26"/>
      <c r="N10" s="27"/>
      <c r="O10" s="26"/>
      <c r="P10" s="62"/>
      <c r="Q10" s="124"/>
      <c r="R10" s="44"/>
      <c r="S10" s="26"/>
      <c r="T10" s="27"/>
      <c r="U10" s="26"/>
      <c r="V10" s="27"/>
      <c r="W10" s="26"/>
      <c r="X10" s="62"/>
      <c r="Y10" s="124"/>
      <c r="Z10" s="44"/>
      <c r="AA10" s="26"/>
      <c r="AB10" s="27"/>
      <c r="AC10" s="26"/>
      <c r="AD10" s="27"/>
      <c r="AE10" s="26"/>
      <c r="AF10" s="62"/>
      <c r="AG10" s="124"/>
      <c r="AH10" s="44"/>
      <c r="AI10" s="26"/>
      <c r="AJ10" s="27"/>
      <c r="AK10" s="26"/>
      <c r="AL10" s="27"/>
      <c r="AM10" s="26"/>
      <c r="AN10" s="62"/>
      <c r="AO10" s="124"/>
      <c r="AP10" s="44"/>
      <c r="AQ10" s="26"/>
      <c r="AR10" s="27"/>
      <c r="AS10" s="26"/>
      <c r="AT10" s="27"/>
      <c r="AU10" s="26"/>
      <c r="AV10" s="62"/>
      <c r="AW10" s="124"/>
      <c r="AX10" s="44"/>
      <c r="AY10" s="26"/>
      <c r="AZ10" s="27"/>
      <c r="BA10" s="26"/>
      <c r="BB10" s="27"/>
      <c r="BC10" s="26"/>
      <c r="BD10" s="62"/>
      <c r="BE10" s="124"/>
      <c r="BF10" s="44"/>
      <c r="BG10" s="26"/>
      <c r="BH10" s="27"/>
      <c r="BI10" s="26"/>
      <c r="BJ10" s="27"/>
      <c r="BK10" s="26"/>
      <c r="BL10" s="62"/>
      <c r="BM10" s="124"/>
    </row>
    <row r="11" spans="2:65" s="28" customFormat="1" x14ac:dyDescent="0.45">
      <c r="B11" s="44"/>
      <c r="C11" s="26"/>
      <c r="D11" s="27"/>
      <c r="E11" s="26"/>
      <c r="F11" s="27"/>
      <c r="G11" s="26"/>
      <c r="H11" s="62"/>
      <c r="I11" s="124"/>
      <c r="J11" s="44"/>
      <c r="K11" s="26"/>
      <c r="L11" s="27"/>
      <c r="M11" s="26"/>
      <c r="N11" s="27"/>
      <c r="O11" s="26"/>
      <c r="P11" s="62"/>
      <c r="Q11" s="124"/>
      <c r="R11" s="44"/>
      <c r="S11" s="26"/>
      <c r="T11" s="27"/>
      <c r="U11" s="26"/>
      <c r="V11" s="27"/>
      <c r="W11" s="26"/>
      <c r="X11" s="62"/>
      <c r="Y11" s="124"/>
      <c r="Z11" s="44"/>
      <c r="AA11" s="26"/>
      <c r="AB11" s="27"/>
      <c r="AC11" s="26"/>
      <c r="AD11" s="27"/>
      <c r="AE11" s="26"/>
      <c r="AF11" s="62"/>
      <c r="AG11" s="124"/>
      <c r="AH11" s="44"/>
      <c r="AI11" s="26"/>
      <c r="AJ11" s="27"/>
      <c r="AK11" s="26"/>
      <c r="AL11" s="27"/>
      <c r="AM11" s="26"/>
      <c r="AN11" s="62"/>
      <c r="AO11" s="124"/>
      <c r="AP11" s="44"/>
      <c r="AQ11" s="26"/>
      <c r="AR11" s="27"/>
      <c r="AS11" s="26"/>
      <c r="AT11" s="27"/>
      <c r="AU11" s="26"/>
      <c r="AV11" s="62"/>
      <c r="AW11" s="124"/>
      <c r="AX11" s="44"/>
      <c r="AY11" s="26"/>
      <c r="AZ11" s="27"/>
      <c r="BA11" s="26"/>
      <c r="BB11" s="27"/>
      <c r="BC11" s="26"/>
      <c r="BD11" s="62"/>
      <c r="BE11" s="124"/>
      <c r="BF11" s="44"/>
      <c r="BG11" s="26"/>
      <c r="BH11" s="27"/>
      <c r="BI11" s="26"/>
      <c r="BJ11" s="27"/>
      <c r="BK11" s="26"/>
      <c r="BL11" s="62"/>
      <c r="BM11" s="124"/>
    </row>
    <row r="12" spans="2:65" s="28" customFormat="1" x14ac:dyDescent="0.45">
      <c r="B12" s="102"/>
      <c r="C12" s="81"/>
      <c r="D12" s="82"/>
      <c r="E12" s="81"/>
      <c r="F12" s="82"/>
      <c r="G12" s="81"/>
      <c r="H12" s="103"/>
      <c r="I12" s="124"/>
      <c r="J12" s="102"/>
      <c r="K12" s="81"/>
      <c r="L12" s="82"/>
      <c r="M12" s="81"/>
      <c r="N12" s="82"/>
      <c r="O12" s="81"/>
      <c r="P12" s="103"/>
      <c r="Q12" s="124"/>
      <c r="R12" s="102"/>
      <c r="S12" s="81"/>
      <c r="T12" s="82"/>
      <c r="U12" s="81"/>
      <c r="V12" s="82"/>
      <c r="W12" s="81"/>
      <c r="X12" s="103"/>
      <c r="Y12" s="124"/>
      <c r="Z12" s="102"/>
      <c r="AA12" s="81"/>
      <c r="AB12" s="82"/>
      <c r="AC12" s="81"/>
      <c r="AD12" s="82"/>
      <c r="AE12" s="81"/>
      <c r="AF12" s="103"/>
      <c r="AG12" s="124"/>
      <c r="AH12" s="102"/>
      <c r="AI12" s="81"/>
      <c r="AJ12" s="82"/>
      <c r="AK12" s="81"/>
      <c r="AL12" s="82"/>
      <c r="AM12" s="81"/>
      <c r="AN12" s="103"/>
      <c r="AO12" s="124"/>
      <c r="AP12" s="102"/>
      <c r="AQ12" s="81"/>
      <c r="AR12" s="82"/>
      <c r="AS12" s="81"/>
      <c r="AT12" s="82"/>
      <c r="AU12" s="81"/>
      <c r="AV12" s="103"/>
      <c r="AW12" s="124"/>
      <c r="AX12" s="102"/>
      <c r="AY12" s="81"/>
      <c r="AZ12" s="82"/>
      <c r="BA12" s="81"/>
      <c r="BB12" s="82"/>
      <c r="BC12" s="81"/>
      <c r="BD12" s="103"/>
      <c r="BE12" s="124"/>
      <c r="BF12" s="102"/>
      <c r="BG12" s="81"/>
      <c r="BH12" s="82"/>
      <c r="BI12" s="81"/>
      <c r="BJ12" s="82"/>
      <c r="BK12" s="81"/>
      <c r="BL12" s="103"/>
      <c r="BM12" s="124"/>
    </row>
    <row r="13" spans="2:65" s="31" customFormat="1" x14ac:dyDescent="0.45">
      <c r="B13" s="104">
        <v>44285</v>
      </c>
      <c r="C13" s="83" t="s">
        <v>8</v>
      </c>
      <c r="D13" s="84">
        <v>1</v>
      </c>
      <c r="E13" s="83">
        <v>71.900000000000006</v>
      </c>
      <c r="F13" s="84"/>
      <c r="G13" s="83"/>
      <c r="H13" s="105">
        <f>SUM(E13:E18,G13:G18)</f>
        <v>71.900000000000006</v>
      </c>
      <c r="I13" s="124"/>
      <c r="J13" s="104"/>
      <c r="K13" s="83"/>
      <c r="L13" s="84"/>
      <c r="M13" s="83"/>
      <c r="N13" s="84"/>
      <c r="O13" s="83"/>
      <c r="P13" s="105">
        <f>SUM(M13:M18,O13:O18)</f>
        <v>0</v>
      </c>
      <c r="Q13" s="124"/>
      <c r="R13" s="104"/>
      <c r="S13" s="83"/>
      <c r="T13" s="84"/>
      <c r="U13" s="83"/>
      <c r="V13" s="84"/>
      <c r="W13" s="83"/>
      <c r="X13" s="105">
        <f>SUM(U13:U18,W13:W18)</f>
        <v>0</v>
      </c>
      <c r="Y13" s="124"/>
      <c r="Z13" s="104"/>
      <c r="AA13" s="83"/>
      <c r="AB13" s="84"/>
      <c r="AC13" s="83"/>
      <c r="AD13" s="84"/>
      <c r="AE13" s="83"/>
      <c r="AF13" s="105">
        <f>SUM(AC13:AC18,AE13:AE18)</f>
        <v>0</v>
      </c>
      <c r="AG13" s="124"/>
      <c r="AH13" s="104"/>
      <c r="AI13" s="83"/>
      <c r="AJ13" s="84"/>
      <c r="AK13" s="83"/>
      <c r="AL13" s="84"/>
      <c r="AM13" s="83"/>
      <c r="AN13" s="105">
        <f>SUM(AK13:AK18,AM13:AM18)</f>
        <v>0</v>
      </c>
      <c r="AO13" s="124"/>
      <c r="AP13" s="104"/>
      <c r="AQ13" s="83"/>
      <c r="AR13" s="84"/>
      <c r="AS13" s="83"/>
      <c r="AT13" s="84"/>
      <c r="AU13" s="83"/>
      <c r="AV13" s="105">
        <f>SUM(AS13:AS18,AU13:AU18)</f>
        <v>0</v>
      </c>
      <c r="AW13" s="124"/>
      <c r="AX13" s="104"/>
      <c r="AY13" s="83"/>
      <c r="AZ13" s="84"/>
      <c r="BA13" s="83"/>
      <c r="BB13" s="84"/>
      <c r="BC13" s="83"/>
      <c r="BD13" s="105">
        <f>SUM(BA13:BA18,BC13:BC18)</f>
        <v>0</v>
      </c>
      <c r="BE13" s="124"/>
      <c r="BF13" s="104"/>
      <c r="BG13" s="83"/>
      <c r="BH13" s="84"/>
      <c r="BI13" s="83"/>
      <c r="BJ13" s="84"/>
      <c r="BK13" s="83"/>
      <c r="BL13" s="105">
        <f>SUM(BI13:BI18,BK13:BK18)</f>
        <v>0</v>
      </c>
      <c r="BM13" s="124"/>
    </row>
    <row r="14" spans="2:65" s="31" customFormat="1" x14ac:dyDescent="0.45">
      <c r="B14" s="45"/>
      <c r="C14" s="29"/>
      <c r="D14" s="30"/>
      <c r="E14" s="29"/>
      <c r="F14" s="30"/>
      <c r="G14" s="29"/>
      <c r="H14" s="72">
        <f>H13*H52</f>
        <v>536.37400000000002</v>
      </c>
      <c r="I14" s="124"/>
      <c r="J14" s="45"/>
      <c r="K14" s="29"/>
      <c r="L14" s="30"/>
      <c r="M14" s="29"/>
      <c r="N14" s="30"/>
      <c r="O14" s="29"/>
      <c r="P14" s="72">
        <f>P13*P52</f>
        <v>0</v>
      </c>
      <c r="Q14" s="124"/>
      <c r="R14" s="45"/>
      <c r="S14" s="29"/>
      <c r="T14" s="30"/>
      <c r="U14" s="29"/>
      <c r="V14" s="30"/>
      <c r="W14" s="29"/>
      <c r="X14" s="72">
        <f>X13*X52</f>
        <v>0</v>
      </c>
      <c r="Y14" s="124"/>
      <c r="Z14" s="45"/>
      <c r="AA14" s="29"/>
      <c r="AB14" s="30"/>
      <c r="AC14" s="29"/>
      <c r="AD14" s="30"/>
      <c r="AE14" s="29"/>
      <c r="AF14" s="72">
        <f>AF13*AF52</f>
        <v>0</v>
      </c>
      <c r="AG14" s="124"/>
      <c r="AH14" s="45"/>
      <c r="AI14" s="29"/>
      <c r="AJ14" s="30"/>
      <c r="AK14" s="29"/>
      <c r="AL14" s="30"/>
      <c r="AM14" s="29"/>
      <c r="AN14" s="72">
        <f>AN13*AN52</f>
        <v>0</v>
      </c>
      <c r="AO14" s="124"/>
      <c r="AP14" s="45"/>
      <c r="AQ14" s="29"/>
      <c r="AR14" s="30"/>
      <c r="AS14" s="29"/>
      <c r="AT14" s="30"/>
      <c r="AU14" s="29"/>
      <c r="AV14" s="72">
        <f>AV13*AV52</f>
        <v>0</v>
      </c>
      <c r="AW14" s="124"/>
      <c r="AX14" s="45"/>
      <c r="AY14" s="29"/>
      <c r="AZ14" s="30"/>
      <c r="BA14" s="29"/>
      <c r="BB14" s="30"/>
      <c r="BC14" s="29"/>
      <c r="BD14" s="72">
        <f>BD13*BD52</f>
        <v>0</v>
      </c>
      <c r="BE14" s="124"/>
      <c r="BF14" s="45"/>
      <c r="BG14" s="29"/>
      <c r="BH14" s="30"/>
      <c r="BI14" s="29"/>
      <c r="BJ14" s="30"/>
      <c r="BK14" s="29"/>
      <c r="BL14" s="72">
        <f>BL13*BL52</f>
        <v>0</v>
      </c>
      <c r="BM14" s="124"/>
    </row>
    <row r="15" spans="2:65" s="31" customFormat="1" x14ac:dyDescent="0.45">
      <c r="B15" s="45"/>
      <c r="C15" s="29"/>
      <c r="D15" s="30"/>
      <c r="E15" s="29"/>
      <c r="F15" s="30"/>
      <c r="G15" s="29"/>
      <c r="H15" s="72"/>
      <c r="I15" s="124"/>
      <c r="J15" s="45"/>
      <c r="K15" s="29"/>
      <c r="L15" s="30"/>
      <c r="M15" s="29"/>
      <c r="N15" s="30"/>
      <c r="O15" s="29"/>
      <c r="P15" s="72"/>
      <c r="Q15" s="124"/>
      <c r="R15" s="45"/>
      <c r="S15" s="29"/>
      <c r="T15" s="30"/>
      <c r="U15" s="29"/>
      <c r="V15" s="30"/>
      <c r="W15" s="29"/>
      <c r="X15" s="72"/>
      <c r="Y15" s="124"/>
      <c r="Z15" s="45"/>
      <c r="AA15" s="29"/>
      <c r="AB15" s="30"/>
      <c r="AC15" s="29"/>
      <c r="AD15" s="30"/>
      <c r="AE15" s="29"/>
      <c r="AF15" s="72"/>
      <c r="AG15" s="124"/>
      <c r="AH15" s="45"/>
      <c r="AI15" s="29"/>
      <c r="AJ15" s="30"/>
      <c r="AK15" s="29"/>
      <c r="AL15" s="30"/>
      <c r="AM15" s="29"/>
      <c r="AN15" s="72"/>
      <c r="AO15" s="124"/>
      <c r="AP15" s="45"/>
      <c r="AQ15" s="29"/>
      <c r="AR15" s="30"/>
      <c r="AS15" s="29"/>
      <c r="AT15" s="30"/>
      <c r="AU15" s="29"/>
      <c r="AV15" s="72"/>
      <c r="AW15" s="124"/>
      <c r="AX15" s="45"/>
      <c r="AY15" s="29"/>
      <c r="AZ15" s="30"/>
      <c r="BA15" s="29"/>
      <c r="BB15" s="30"/>
      <c r="BC15" s="29"/>
      <c r="BD15" s="72"/>
      <c r="BE15" s="124"/>
      <c r="BF15" s="45"/>
      <c r="BG15" s="29"/>
      <c r="BH15" s="30"/>
      <c r="BI15" s="29"/>
      <c r="BJ15" s="30"/>
      <c r="BK15" s="29"/>
      <c r="BL15" s="72"/>
      <c r="BM15" s="124"/>
    </row>
    <row r="16" spans="2:65" s="31" customFormat="1" x14ac:dyDescent="0.45">
      <c r="B16" s="45"/>
      <c r="C16" s="29"/>
      <c r="D16" s="30"/>
      <c r="E16" s="29"/>
      <c r="F16" s="30"/>
      <c r="G16" s="29"/>
      <c r="H16" s="72"/>
      <c r="I16" s="124"/>
      <c r="J16" s="45"/>
      <c r="K16" s="29"/>
      <c r="L16" s="30"/>
      <c r="M16" s="29"/>
      <c r="N16" s="30"/>
      <c r="O16" s="29"/>
      <c r="P16" s="72"/>
      <c r="Q16" s="124"/>
      <c r="R16" s="45"/>
      <c r="S16" s="29"/>
      <c r="T16" s="30"/>
      <c r="U16" s="29"/>
      <c r="V16" s="30"/>
      <c r="W16" s="29"/>
      <c r="X16" s="72"/>
      <c r="Y16" s="124"/>
      <c r="Z16" s="45"/>
      <c r="AA16" s="29"/>
      <c r="AB16" s="30"/>
      <c r="AC16" s="29"/>
      <c r="AD16" s="30"/>
      <c r="AE16" s="29"/>
      <c r="AF16" s="72"/>
      <c r="AG16" s="124"/>
      <c r="AH16" s="45"/>
      <c r="AI16" s="29"/>
      <c r="AJ16" s="30"/>
      <c r="AK16" s="29"/>
      <c r="AL16" s="30"/>
      <c r="AM16" s="29"/>
      <c r="AN16" s="72"/>
      <c r="AO16" s="124"/>
      <c r="AP16" s="45"/>
      <c r="AQ16" s="29"/>
      <c r="AR16" s="30"/>
      <c r="AS16" s="29"/>
      <c r="AT16" s="30"/>
      <c r="AU16" s="29"/>
      <c r="AV16" s="72"/>
      <c r="AW16" s="124"/>
      <c r="AX16" s="45"/>
      <c r="AY16" s="29"/>
      <c r="AZ16" s="30"/>
      <c r="BA16" s="29"/>
      <c r="BB16" s="30"/>
      <c r="BC16" s="29"/>
      <c r="BD16" s="72"/>
      <c r="BE16" s="124"/>
      <c r="BF16" s="45"/>
      <c r="BG16" s="29"/>
      <c r="BH16" s="30"/>
      <c r="BI16" s="29"/>
      <c r="BJ16" s="30"/>
      <c r="BK16" s="29"/>
      <c r="BL16" s="72"/>
      <c r="BM16" s="124"/>
    </row>
    <row r="17" spans="2:65" s="31" customFormat="1" x14ac:dyDescent="0.45">
      <c r="B17" s="45"/>
      <c r="C17" s="29"/>
      <c r="D17" s="30"/>
      <c r="E17" s="29"/>
      <c r="F17" s="30"/>
      <c r="G17" s="29"/>
      <c r="H17" s="72"/>
      <c r="I17" s="124"/>
      <c r="J17" s="45"/>
      <c r="K17" s="29"/>
      <c r="L17" s="30"/>
      <c r="M17" s="29"/>
      <c r="N17" s="30"/>
      <c r="O17" s="29"/>
      <c r="P17" s="72"/>
      <c r="Q17" s="124"/>
      <c r="R17" s="45"/>
      <c r="S17" s="29"/>
      <c r="T17" s="30"/>
      <c r="U17" s="29"/>
      <c r="V17" s="30"/>
      <c r="W17" s="29"/>
      <c r="X17" s="72"/>
      <c r="Y17" s="124"/>
      <c r="Z17" s="45"/>
      <c r="AA17" s="29"/>
      <c r="AB17" s="30"/>
      <c r="AC17" s="29"/>
      <c r="AD17" s="30"/>
      <c r="AE17" s="29"/>
      <c r="AF17" s="72"/>
      <c r="AG17" s="124"/>
      <c r="AH17" s="45"/>
      <c r="AI17" s="29"/>
      <c r="AJ17" s="30"/>
      <c r="AK17" s="29"/>
      <c r="AL17" s="30"/>
      <c r="AM17" s="29"/>
      <c r="AN17" s="72"/>
      <c r="AO17" s="124"/>
      <c r="AP17" s="45"/>
      <c r="AQ17" s="29"/>
      <c r="AR17" s="30"/>
      <c r="AS17" s="29"/>
      <c r="AT17" s="30"/>
      <c r="AU17" s="29"/>
      <c r="AV17" s="72"/>
      <c r="AW17" s="124"/>
      <c r="AX17" s="45"/>
      <c r="AY17" s="29"/>
      <c r="AZ17" s="30"/>
      <c r="BA17" s="29"/>
      <c r="BB17" s="30"/>
      <c r="BC17" s="29"/>
      <c r="BD17" s="72"/>
      <c r="BE17" s="124"/>
      <c r="BF17" s="45"/>
      <c r="BG17" s="29"/>
      <c r="BH17" s="30"/>
      <c r="BI17" s="29"/>
      <c r="BJ17" s="30"/>
      <c r="BK17" s="29"/>
      <c r="BL17" s="72"/>
      <c r="BM17" s="124"/>
    </row>
    <row r="18" spans="2:65" s="31" customFormat="1" x14ac:dyDescent="0.45">
      <c r="B18" s="106"/>
      <c r="C18" s="85"/>
      <c r="D18" s="86"/>
      <c r="E18" s="85"/>
      <c r="F18" s="86"/>
      <c r="G18" s="85"/>
      <c r="H18" s="107"/>
      <c r="I18" s="124"/>
      <c r="J18" s="106"/>
      <c r="K18" s="85"/>
      <c r="L18" s="86"/>
      <c r="M18" s="85"/>
      <c r="N18" s="86"/>
      <c r="O18" s="85"/>
      <c r="P18" s="107"/>
      <c r="Q18" s="124"/>
      <c r="R18" s="106"/>
      <c r="S18" s="85"/>
      <c r="T18" s="86"/>
      <c r="U18" s="85"/>
      <c r="V18" s="86"/>
      <c r="W18" s="85"/>
      <c r="X18" s="107"/>
      <c r="Y18" s="124"/>
      <c r="Z18" s="106"/>
      <c r="AA18" s="85"/>
      <c r="AB18" s="86"/>
      <c r="AC18" s="85"/>
      <c r="AD18" s="86"/>
      <c r="AE18" s="85"/>
      <c r="AF18" s="107"/>
      <c r="AG18" s="124"/>
      <c r="AH18" s="106"/>
      <c r="AI18" s="85"/>
      <c r="AJ18" s="86"/>
      <c r="AK18" s="85"/>
      <c r="AL18" s="86"/>
      <c r="AM18" s="85"/>
      <c r="AN18" s="107"/>
      <c r="AO18" s="124"/>
      <c r="AP18" s="106"/>
      <c r="AQ18" s="85"/>
      <c r="AR18" s="86"/>
      <c r="AS18" s="85"/>
      <c r="AT18" s="86"/>
      <c r="AU18" s="85"/>
      <c r="AV18" s="107"/>
      <c r="AW18" s="124"/>
      <c r="AX18" s="106"/>
      <c r="AY18" s="85"/>
      <c r="AZ18" s="86"/>
      <c r="BA18" s="85"/>
      <c r="BB18" s="86"/>
      <c r="BC18" s="85"/>
      <c r="BD18" s="107"/>
      <c r="BE18" s="124"/>
      <c r="BF18" s="106"/>
      <c r="BG18" s="85"/>
      <c r="BH18" s="86"/>
      <c r="BI18" s="85"/>
      <c r="BJ18" s="86"/>
      <c r="BK18" s="85"/>
      <c r="BL18" s="107"/>
      <c r="BM18" s="124"/>
    </row>
    <row r="19" spans="2:65" s="34" customFormat="1" x14ac:dyDescent="0.45">
      <c r="B19" s="108">
        <v>44292</v>
      </c>
      <c r="C19" s="87" t="s">
        <v>8</v>
      </c>
      <c r="D19" s="88">
        <v>1</v>
      </c>
      <c r="E19" s="87">
        <v>30</v>
      </c>
      <c r="F19" s="88"/>
      <c r="G19" s="87"/>
      <c r="H19" s="109">
        <f>SUM(E19:E25,G19:G25)</f>
        <v>130</v>
      </c>
      <c r="I19" s="124"/>
      <c r="J19" s="108"/>
      <c r="K19" s="87"/>
      <c r="L19" s="88"/>
      <c r="M19" s="87"/>
      <c r="N19" s="88"/>
      <c r="O19" s="87"/>
      <c r="P19" s="109">
        <f>SUM(M19:M25,O19:O25)</f>
        <v>0</v>
      </c>
      <c r="Q19" s="124"/>
      <c r="R19" s="108"/>
      <c r="S19" s="87"/>
      <c r="T19" s="88"/>
      <c r="U19" s="87"/>
      <c r="V19" s="88"/>
      <c r="W19" s="87"/>
      <c r="X19" s="109">
        <f>SUM(U19:U25,W19:W25)</f>
        <v>0</v>
      </c>
      <c r="Y19" s="124"/>
      <c r="Z19" s="108"/>
      <c r="AA19" s="87"/>
      <c r="AB19" s="88"/>
      <c r="AC19" s="87"/>
      <c r="AD19" s="88"/>
      <c r="AE19" s="87"/>
      <c r="AF19" s="109">
        <f>SUM(AC19:AC25,AE19:AE25)</f>
        <v>0</v>
      </c>
      <c r="AG19" s="124"/>
      <c r="AH19" s="122"/>
      <c r="AI19" s="87"/>
      <c r="AJ19" s="88"/>
      <c r="AK19" s="87"/>
      <c r="AL19" s="88"/>
      <c r="AM19" s="87"/>
      <c r="AN19" s="109">
        <f>SUM(AK19:AK25,AM19:AM25)</f>
        <v>0</v>
      </c>
      <c r="AO19" s="124"/>
      <c r="AP19" s="122"/>
      <c r="AQ19" s="87"/>
      <c r="AR19" s="88"/>
      <c r="AS19" s="87"/>
      <c r="AT19" s="88"/>
      <c r="AU19" s="87"/>
      <c r="AV19" s="109">
        <f>SUM(AS19:AS25,AU19:AU25)</f>
        <v>0</v>
      </c>
      <c r="AW19" s="124"/>
      <c r="AX19" s="122"/>
      <c r="AY19" s="87"/>
      <c r="AZ19" s="88"/>
      <c r="BA19" s="87"/>
      <c r="BB19" s="88"/>
      <c r="BC19" s="87"/>
      <c r="BD19" s="109">
        <f>SUM(BA19:BA25,BC19:BC25)</f>
        <v>0</v>
      </c>
      <c r="BE19" s="124"/>
      <c r="BF19" s="122"/>
      <c r="BG19" s="87"/>
      <c r="BH19" s="88"/>
      <c r="BI19" s="87"/>
      <c r="BJ19" s="88"/>
      <c r="BK19" s="87"/>
      <c r="BL19" s="109">
        <f>SUM(BI19:BI25,BK19:BK25)</f>
        <v>0</v>
      </c>
      <c r="BM19" s="124"/>
    </row>
    <row r="20" spans="2:65" s="34" customFormat="1" x14ac:dyDescent="0.45">
      <c r="B20" s="46">
        <v>44301</v>
      </c>
      <c r="C20" s="32" t="s">
        <v>9</v>
      </c>
      <c r="D20" s="33">
        <v>1</v>
      </c>
      <c r="E20" s="32">
        <v>30</v>
      </c>
      <c r="F20" s="33"/>
      <c r="G20" s="32"/>
      <c r="H20" s="73">
        <f>H19*H52</f>
        <v>969.8</v>
      </c>
      <c r="I20" s="124"/>
      <c r="J20" s="46"/>
      <c r="K20" s="32"/>
      <c r="L20" s="33"/>
      <c r="M20" s="32"/>
      <c r="N20" s="33"/>
      <c r="O20" s="32"/>
      <c r="P20" s="73">
        <f>P19*P52</f>
        <v>0</v>
      </c>
      <c r="Q20" s="124"/>
      <c r="R20" s="46"/>
      <c r="S20" s="32"/>
      <c r="T20" s="33"/>
      <c r="U20" s="32"/>
      <c r="V20" s="33"/>
      <c r="W20" s="32"/>
      <c r="X20" s="73">
        <f>X19*X52</f>
        <v>0</v>
      </c>
      <c r="Y20" s="124"/>
      <c r="Z20" s="46"/>
      <c r="AA20" s="32"/>
      <c r="AB20" s="33"/>
      <c r="AC20" s="32"/>
      <c r="AD20" s="33"/>
      <c r="AE20" s="32"/>
      <c r="AF20" s="73">
        <f>AF19*AF52</f>
        <v>0</v>
      </c>
      <c r="AG20" s="124"/>
      <c r="AH20" s="46"/>
      <c r="AI20" s="32"/>
      <c r="AJ20" s="33"/>
      <c r="AK20" s="32"/>
      <c r="AL20" s="33"/>
      <c r="AM20" s="32"/>
      <c r="AN20" s="73">
        <f>AN19*AN52</f>
        <v>0</v>
      </c>
      <c r="AO20" s="124"/>
      <c r="AP20" s="46"/>
      <c r="AQ20" s="32"/>
      <c r="AR20" s="33"/>
      <c r="AS20" s="32"/>
      <c r="AT20" s="33"/>
      <c r="AU20" s="32"/>
      <c r="AV20" s="73">
        <f>AV19*AV52</f>
        <v>0</v>
      </c>
      <c r="AW20" s="124"/>
      <c r="AX20" s="46"/>
      <c r="AY20" s="32"/>
      <c r="AZ20" s="33"/>
      <c r="BA20" s="32"/>
      <c r="BB20" s="33"/>
      <c r="BC20" s="32"/>
      <c r="BD20" s="73">
        <f>BD19*BD52</f>
        <v>0</v>
      </c>
      <c r="BE20" s="124"/>
      <c r="BF20" s="46"/>
      <c r="BG20" s="32"/>
      <c r="BH20" s="33"/>
      <c r="BI20" s="32"/>
      <c r="BJ20" s="33"/>
      <c r="BK20" s="32"/>
      <c r="BL20" s="73">
        <f>BL19*BL52</f>
        <v>0</v>
      </c>
      <c r="BM20" s="124"/>
    </row>
    <row r="21" spans="2:65" s="34" customFormat="1" x14ac:dyDescent="0.45">
      <c r="B21" s="46">
        <v>44304</v>
      </c>
      <c r="C21" s="32" t="s">
        <v>9</v>
      </c>
      <c r="D21" s="33">
        <v>1</v>
      </c>
      <c r="E21" s="32">
        <v>70</v>
      </c>
      <c r="F21" s="33"/>
      <c r="G21" s="32"/>
      <c r="H21" s="73"/>
      <c r="I21" s="124"/>
      <c r="J21" s="46"/>
      <c r="K21" s="32"/>
      <c r="L21" s="33"/>
      <c r="M21" s="32"/>
      <c r="N21" s="33"/>
      <c r="O21" s="32"/>
      <c r="P21" s="73"/>
      <c r="Q21" s="124"/>
      <c r="R21" s="46"/>
      <c r="S21" s="32"/>
      <c r="T21" s="33"/>
      <c r="U21" s="32"/>
      <c r="V21" s="33"/>
      <c r="W21" s="32"/>
      <c r="X21" s="73"/>
      <c r="Y21" s="124"/>
      <c r="Z21" s="46"/>
      <c r="AA21" s="32"/>
      <c r="AB21" s="33"/>
      <c r="AC21" s="32"/>
      <c r="AD21" s="33"/>
      <c r="AE21" s="32"/>
      <c r="AF21" s="73"/>
      <c r="AG21" s="124"/>
      <c r="AH21" s="46"/>
      <c r="AI21" s="32"/>
      <c r="AJ21" s="33"/>
      <c r="AK21" s="32"/>
      <c r="AL21" s="33"/>
      <c r="AM21" s="32"/>
      <c r="AN21" s="73"/>
      <c r="AO21" s="124"/>
      <c r="AP21" s="46"/>
      <c r="AQ21" s="32"/>
      <c r="AR21" s="33"/>
      <c r="AS21" s="32"/>
      <c r="AT21" s="33"/>
      <c r="AU21" s="32"/>
      <c r="AV21" s="73"/>
      <c r="AW21" s="124"/>
      <c r="AX21" s="46"/>
      <c r="AY21" s="32"/>
      <c r="AZ21" s="33"/>
      <c r="BA21" s="32"/>
      <c r="BB21" s="33"/>
      <c r="BC21" s="32"/>
      <c r="BD21" s="73"/>
      <c r="BE21" s="124"/>
      <c r="BF21" s="46"/>
      <c r="BG21" s="32"/>
      <c r="BH21" s="33"/>
      <c r="BI21" s="32"/>
      <c r="BJ21" s="33"/>
      <c r="BK21" s="32"/>
      <c r="BL21" s="73"/>
      <c r="BM21" s="124"/>
    </row>
    <row r="22" spans="2:65" s="34" customFormat="1" x14ac:dyDescent="0.45">
      <c r="B22" s="46"/>
      <c r="C22" s="32"/>
      <c r="D22" s="33"/>
      <c r="E22" s="32"/>
      <c r="F22" s="33"/>
      <c r="G22" s="32"/>
      <c r="H22" s="73"/>
      <c r="I22" s="124"/>
      <c r="J22" s="46"/>
      <c r="K22" s="32"/>
      <c r="L22" s="33"/>
      <c r="M22" s="32"/>
      <c r="N22" s="33"/>
      <c r="O22" s="32"/>
      <c r="P22" s="73"/>
      <c r="Q22" s="124"/>
      <c r="R22" s="46"/>
      <c r="S22" s="32"/>
      <c r="T22" s="33"/>
      <c r="U22" s="32"/>
      <c r="V22" s="33"/>
      <c r="W22" s="32"/>
      <c r="X22" s="73"/>
      <c r="Y22" s="124"/>
      <c r="Z22" s="46"/>
      <c r="AA22" s="32"/>
      <c r="AB22" s="33"/>
      <c r="AC22" s="32"/>
      <c r="AD22" s="33"/>
      <c r="AE22" s="32"/>
      <c r="AF22" s="73"/>
      <c r="AG22" s="124"/>
      <c r="AH22" s="46"/>
      <c r="AI22" s="32"/>
      <c r="AJ22" s="33"/>
      <c r="AK22" s="32"/>
      <c r="AL22" s="33"/>
      <c r="AM22" s="32"/>
      <c r="AN22" s="73"/>
      <c r="AO22" s="124"/>
      <c r="AP22" s="46"/>
      <c r="AQ22" s="32"/>
      <c r="AR22" s="33"/>
      <c r="AS22" s="32"/>
      <c r="AT22" s="33"/>
      <c r="AU22" s="32"/>
      <c r="AV22" s="73"/>
      <c r="AW22" s="124"/>
      <c r="AX22" s="46"/>
      <c r="AY22" s="32"/>
      <c r="AZ22" s="33"/>
      <c r="BA22" s="32"/>
      <c r="BB22" s="33"/>
      <c r="BC22" s="32"/>
      <c r="BD22" s="73"/>
      <c r="BE22" s="124"/>
      <c r="BF22" s="46"/>
      <c r="BG22" s="32"/>
      <c r="BH22" s="33"/>
      <c r="BI22" s="32"/>
      <c r="BJ22" s="33"/>
      <c r="BK22" s="32"/>
      <c r="BL22" s="73"/>
      <c r="BM22" s="124"/>
    </row>
    <row r="23" spans="2:65" s="34" customFormat="1" x14ac:dyDescent="0.45">
      <c r="B23" s="46"/>
      <c r="C23" s="32"/>
      <c r="D23" s="33"/>
      <c r="E23" s="32"/>
      <c r="F23" s="33"/>
      <c r="G23" s="32"/>
      <c r="H23" s="73"/>
      <c r="I23" s="124"/>
      <c r="J23" s="46"/>
      <c r="K23" s="32"/>
      <c r="L23" s="33"/>
      <c r="M23" s="32"/>
      <c r="N23" s="33"/>
      <c r="O23" s="32"/>
      <c r="P23" s="73"/>
      <c r="Q23" s="124"/>
      <c r="R23" s="46"/>
      <c r="S23" s="32"/>
      <c r="T23" s="33"/>
      <c r="U23" s="32"/>
      <c r="V23" s="33"/>
      <c r="W23" s="32"/>
      <c r="X23" s="73"/>
      <c r="Y23" s="124"/>
      <c r="Z23" s="46"/>
      <c r="AA23" s="32"/>
      <c r="AB23" s="33"/>
      <c r="AC23" s="32"/>
      <c r="AD23" s="33"/>
      <c r="AE23" s="32"/>
      <c r="AF23" s="73"/>
      <c r="AG23" s="124"/>
      <c r="AH23" s="46"/>
      <c r="AI23" s="32"/>
      <c r="AJ23" s="33"/>
      <c r="AK23" s="32"/>
      <c r="AL23" s="33"/>
      <c r="AM23" s="32"/>
      <c r="AN23" s="73"/>
      <c r="AO23" s="124"/>
      <c r="AP23" s="46"/>
      <c r="AQ23" s="32"/>
      <c r="AR23" s="33"/>
      <c r="AS23" s="32"/>
      <c r="AT23" s="33"/>
      <c r="AU23" s="32"/>
      <c r="AV23" s="73"/>
      <c r="AW23" s="124"/>
      <c r="AX23" s="46"/>
      <c r="AY23" s="32"/>
      <c r="AZ23" s="33"/>
      <c r="BA23" s="32"/>
      <c r="BB23" s="33"/>
      <c r="BC23" s="32"/>
      <c r="BD23" s="73"/>
      <c r="BE23" s="124"/>
      <c r="BF23" s="46"/>
      <c r="BG23" s="32"/>
      <c r="BH23" s="33"/>
      <c r="BI23" s="32"/>
      <c r="BJ23" s="33"/>
      <c r="BK23" s="32"/>
      <c r="BL23" s="73"/>
      <c r="BM23" s="124"/>
    </row>
    <row r="24" spans="2:65" s="34" customFormat="1" x14ac:dyDescent="0.45">
      <c r="B24" s="46"/>
      <c r="C24" s="32"/>
      <c r="D24" s="33"/>
      <c r="E24" s="32"/>
      <c r="F24" s="33"/>
      <c r="G24" s="32"/>
      <c r="H24" s="73"/>
      <c r="I24" s="124"/>
      <c r="J24" s="46"/>
      <c r="K24" s="32"/>
      <c r="L24" s="33"/>
      <c r="M24" s="32"/>
      <c r="N24" s="33"/>
      <c r="O24" s="32"/>
      <c r="P24" s="73"/>
      <c r="Q24" s="124"/>
      <c r="R24" s="46"/>
      <c r="S24" s="32"/>
      <c r="T24" s="33"/>
      <c r="U24" s="32"/>
      <c r="V24" s="33"/>
      <c r="W24" s="32"/>
      <c r="X24" s="73"/>
      <c r="Y24" s="124"/>
      <c r="Z24" s="46"/>
      <c r="AA24" s="32"/>
      <c r="AB24" s="33"/>
      <c r="AC24" s="32"/>
      <c r="AD24" s="33"/>
      <c r="AE24" s="32"/>
      <c r="AF24" s="73"/>
      <c r="AG24" s="124"/>
      <c r="AH24" s="46"/>
      <c r="AI24" s="32"/>
      <c r="AJ24" s="33"/>
      <c r="AK24" s="32"/>
      <c r="AL24" s="33"/>
      <c r="AM24" s="32"/>
      <c r="AN24" s="73"/>
      <c r="AO24" s="124"/>
      <c r="AP24" s="46"/>
      <c r="AQ24" s="32"/>
      <c r="AR24" s="33"/>
      <c r="AS24" s="32"/>
      <c r="AT24" s="33"/>
      <c r="AU24" s="32"/>
      <c r="AV24" s="73"/>
      <c r="AW24" s="124"/>
      <c r="AX24" s="46"/>
      <c r="AY24" s="32"/>
      <c r="AZ24" s="33"/>
      <c r="BA24" s="32"/>
      <c r="BB24" s="33"/>
      <c r="BC24" s="32"/>
      <c r="BD24" s="73"/>
      <c r="BE24" s="124"/>
      <c r="BF24" s="46"/>
      <c r="BG24" s="32"/>
      <c r="BH24" s="33"/>
      <c r="BI24" s="32"/>
      <c r="BJ24" s="33"/>
      <c r="BK24" s="32"/>
      <c r="BL24" s="73"/>
      <c r="BM24" s="124"/>
    </row>
    <row r="25" spans="2:65" s="34" customFormat="1" x14ac:dyDescent="0.45">
      <c r="B25" s="110"/>
      <c r="C25" s="89"/>
      <c r="D25" s="90"/>
      <c r="E25" s="89"/>
      <c r="F25" s="90"/>
      <c r="G25" s="89"/>
      <c r="H25" s="111"/>
      <c r="I25" s="124"/>
      <c r="J25" s="110"/>
      <c r="K25" s="89"/>
      <c r="L25" s="90"/>
      <c r="M25" s="89"/>
      <c r="N25" s="90"/>
      <c r="O25" s="89"/>
      <c r="P25" s="111"/>
      <c r="Q25" s="124"/>
      <c r="R25" s="110"/>
      <c r="S25" s="89"/>
      <c r="T25" s="90"/>
      <c r="U25" s="89"/>
      <c r="V25" s="90"/>
      <c r="W25" s="89"/>
      <c r="X25" s="111"/>
      <c r="Y25" s="124"/>
      <c r="Z25" s="110"/>
      <c r="AA25" s="89"/>
      <c r="AB25" s="90"/>
      <c r="AC25" s="89"/>
      <c r="AD25" s="90"/>
      <c r="AE25" s="89"/>
      <c r="AF25" s="111"/>
      <c r="AG25" s="124"/>
      <c r="AH25" s="110"/>
      <c r="AI25" s="89"/>
      <c r="AJ25" s="90"/>
      <c r="AK25" s="89"/>
      <c r="AL25" s="90"/>
      <c r="AM25" s="89"/>
      <c r="AN25" s="111"/>
      <c r="AO25" s="124"/>
      <c r="AP25" s="110"/>
      <c r="AQ25" s="89"/>
      <c r="AR25" s="90"/>
      <c r="AS25" s="89"/>
      <c r="AT25" s="90"/>
      <c r="AU25" s="89"/>
      <c r="AV25" s="111"/>
      <c r="AW25" s="124"/>
      <c r="AX25" s="110"/>
      <c r="AY25" s="89"/>
      <c r="AZ25" s="90"/>
      <c r="BA25" s="89"/>
      <c r="BB25" s="90"/>
      <c r="BC25" s="89"/>
      <c r="BD25" s="111"/>
      <c r="BE25" s="124"/>
      <c r="BF25" s="110"/>
      <c r="BG25" s="89"/>
      <c r="BH25" s="90"/>
      <c r="BI25" s="89"/>
      <c r="BJ25" s="90"/>
      <c r="BK25" s="89"/>
      <c r="BL25" s="111"/>
      <c r="BM25" s="124"/>
    </row>
    <row r="26" spans="2:65" s="37" customFormat="1" x14ac:dyDescent="0.45">
      <c r="B26" s="112"/>
      <c r="C26" s="91"/>
      <c r="D26" s="92"/>
      <c r="E26" s="91"/>
      <c r="F26" s="92"/>
      <c r="G26" s="91"/>
      <c r="H26" s="113">
        <f>SUM(E26:E31,G26:G31)</f>
        <v>0</v>
      </c>
      <c r="I26" s="124"/>
      <c r="J26" s="112"/>
      <c r="K26" s="91"/>
      <c r="L26" s="92"/>
      <c r="M26" s="91"/>
      <c r="N26" s="92"/>
      <c r="O26" s="91"/>
      <c r="P26" s="113">
        <f>SUM(M26:M31,O26:O31)</f>
        <v>0</v>
      </c>
      <c r="Q26" s="124"/>
      <c r="R26" s="112"/>
      <c r="S26" s="91"/>
      <c r="T26" s="92"/>
      <c r="U26" s="91"/>
      <c r="V26" s="92"/>
      <c r="W26" s="91"/>
      <c r="X26" s="113">
        <f>SUM(U26:U31,W26:W31)</f>
        <v>0</v>
      </c>
      <c r="Y26" s="124"/>
      <c r="Z26" s="112"/>
      <c r="AA26" s="91"/>
      <c r="AB26" s="92"/>
      <c r="AC26" s="91"/>
      <c r="AD26" s="92"/>
      <c r="AE26" s="91"/>
      <c r="AF26" s="113">
        <f>SUM(AC26:AC31,AE26:AE31)</f>
        <v>0</v>
      </c>
      <c r="AG26" s="124"/>
      <c r="AH26" s="112"/>
      <c r="AI26" s="91"/>
      <c r="AJ26" s="92"/>
      <c r="AK26" s="91"/>
      <c r="AL26" s="92"/>
      <c r="AM26" s="91"/>
      <c r="AN26" s="113">
        <f>SUM(AK26:AK31,AM26:AM31)</f>
        <v>0</v>
      </c>
      <c r="AO26" s="124"/>
      <c r="AP26" s="112"/>
      <c r="AQ26" s="91"/>
      <c r="AR26" s="92"/>
      <c r="AS26" s="91"/>
      <c r="AT26" s="92"/>
      <c r="AU26" s="91"/>
      <c r="AV26" s="113">
        <f>SUM(AS26:AS31,AU26:AU31)</f>
        <v>0</v>
      </c>
      <c r="AW26" s="124"/>
      <c r="AX26" s="112"/>
      <c r="AY26" s="91"/>
      <c r="AZ26" s="92"/>
      <c r="BA26" s="91"/>
      <c r="BB26" s="92"/>
      <c r="BC26" s="91"/>
      <c r="BD26" s="113">
        <f>SUM(BA26:BA31,BC26:BC31)</f>
        <v>0</v>
      </c>
      <c r="BE26" s="124"/>
      <c r="BF26" s="112"/>
      <c r="BG26" s="91"/>
      <c r="BH26" s="92"/>
      <c r="BI26" s="91"/>
      <c r="BJ26" s="92"/>
      <c r="BK26" s="91"/>
      <c r="BL26" s="113">
        <f>SUM(BI26:BI31,BK26:BK31)</f>
        <v>0</v>
      </c>
      <c r="BM26" s="124"/>
    </row>
    <row r="27" spans="2:65" s="37" customFormat="1" x14ac:dyDescent="0.45">
      <c r="B27" s="47"/>
      <c r="C27" s="35"/>
      <c r="D27" s="36"/>
      <c r="E27" s="35"/>
      <c r="F27" s="36"/>
      <c r="G27" s="35"/>
      <c r="H27" s="74">
        <f>H26*H52</f>
        <v>0</v>
      </c>
      <c r="I27" s="124"/>
      <c r="J27" s="47"/>
      <c r="K27" s="35"/>
      <c r="L27" s="36"/>
      <c r="M27" s="35"/>
      <c r="N27" s="36"/>
      <c r="O27" s="35"/>
      <c r="P27" s="74">
        <f>P26*P52</f>
        <v>0</v>
      </c>
      <c r="Q27" s="124"/>
      <c r="R27" s="47"/>
      <c r="S27" s="35"/>
      <c r="T27" s="36"/>
      <c r="U27" s="35"/>
      <c r="V27" s="36"/>
      <c r="W27" s="35"/>
      <c r="X27" s="74">
        <f>X26*X52</f>
        <v>0</v>
      </c>
      <c r="Y27" s="124"/>
      <c r="Z27" s="47"/>
      <c r="AA27" s="35"/>
      <c r="AB27" s="36"/>
      <c r="AC27" s="35"/>
      <c r="AD27" s="36"/>
      <c r="AE27" s="35"/>
      <c r="AF27" s="74">
        <f>AF26*AF52</f>
        <v>0</v>
      </c>
      <c r="AG27" s="124"/>
      <c r="AH27" s="47"/>
      <c r="AI27" s="35"/>
      <c r="AJ27" s="36"/>
      <c r="AK27" s="35"/>
      <c r="AL27" s="36"/>
      <c r="AM27" s="35"/>
      <c r="AN27" s="74">
        <f>AN26*AN52</f>
        <v>0</v>
      </c>
      <c r="AO27" s="124"/>
      <c r="AP27" s="47"/>
      <c r="AQ27" s="35"/>
      <c r="AR27" s="36"/>
      <c r="AS27" s="35"/>
      <c r="AT27" s="36"/>
      <c r="AU27" s="35"/>
      <c r="AV27" s="74">
        <f>AV26*AV52</f>
        <v>0</v>
      </c>
      <c r="AW27" s="124"/>
      <c r="AX27" s="47"/>
      <c r="AY27" s="35"/>
      <c r="AZ27" s="36"/>
      <c r="BA27" s="35"/>
      <c r="BB27" s="36"/>
      <c r="BC27" s="35"/>
      <c r="BD27" s="74">
        <f>BD26*BD52</f>
        <v>0</v>
      </c>
      <c r="BE27" s="124"/>
      <c r="BF27" s="47"/>
      <c r="BG27" s="35"/>
      <c r="BH27" s="36"/>
      <c r="BI27" s="35"/>
      <c r="BJ27" s="36"/>
      <c r="BK27" s="35"/>
      <c r="BL27" s="74">
        <f>BL26*BL52</f>
        <v>0</v>
      </c>
      <c r="BM27" s="124"/>
    </row>
    <row r="28" spans="2:65" s="37" customFormat="1" x14ac:dyDescent="0.45">
      <c r="B28" s="47"/>
      <c r="C28" s="35"/>
      <c r="D28" s="36"/>
      <c r="E28" s="35"/>
      <c r="F28" s="36"/>
      <c r="G28" s="35"/>
      <c r="H28" s="74"/>
      <c r="I28" s="124"/>
      <c r="J28" s="47"/>
      <c r="K28" s="35"/>
      <c r="L28" s="36"/>
      <c r="M28" s="35"/>
      <c r="N28" s="36"/>
      <c r="O28" s="35"/>
      <c r="P28" s="74"/>
      <c r="Q28" s="124"/>
      <c r="R28" s="47"/>
      <c r="S28" s="35"/>
      <c r="T28" s="36"/>
      <c r="U28" s="35"/>
      <c r="V28" s="36"/>
      <c r="W28" s="35"/>
      <c r="X28" s="74"/>
      <c r="Y28" s="124"/>
      <c r="Z28" s="47"/>
      <c r="AA28" s="35"/>
      <c r="AB28" s="36"/>
      <c r="AC28" s="35"/>
      <c r="AD28" s="36"/>
      <c r="AE28" s="35"/>
      <c r="AF28" s="74"/>
      <c r="AG28" s="124"/>
      <c r="AH28" s="47"/>
      <c r="AI28" s="35"/>
      <c r="AJ28" s="36"/>
      <c r="AK28" s="35"/>
      <c r="AL28" s="36"/>
      <c r="AM28" s="35"/>
      <c r="AN28" s="74"/>
      <c r="AO28" s="124"/>
      <c r="AP28" s="47"/>
      <c r="AQ28" s="35"/>
      <c r="AR28" s="36"/>
      <c r="AS28" s="35"/>
      <c r="AT28" s="36"/>
      <c r="AU28" s="35"/>
      <c r="AV28" s="74"/>
      <c r="AW28" s="124"/>
      <c r="AX28" s="47"/>
      <c r="AY28" s="35"/>
      <c r="AZ28" s="36"/>
      <c r="BA28" s="35"/>
      <c r="BB28" s="36"/>
      <c r="BC28" s="35"/>
      <c r="BD28" s="74"/>
      <c r="BE28" s="124"/>
      <c r="BF28" s="47"/>
      <c r="BG28" s="35"/>
      <c r="BH28" s="36"/>
      <c r="BI28" s="35"/>
      <c r="BJ28" s="36"/>
      <c r="BK28" s="35"/>
      <c r="BL28" s="74"/>
      <c r="BM28" s="124"/>
    </row>
    <row r="29" spans="2:65" s="37" customFormat="1" x14ac:dyDescent="0.45">
      <c r="B29" s="47"/>
      <c r="C29" s="35"/>
      <c r="D29" s="36"/>
      <c r="E29" s="35"/>
      <c r="F29" s="36"/>
      <c r="G29" s="35"/>
      <c r="H29" s="74"/>
      <c r="I29" s="124"/>
      <c r="J29" s="47"/>
      <c r="K29" s="35"/>
      <c r="L29" s="36"/>
      <c r="M29" s="35"/>
      <c r="N29" s="36"/>
      <c r="O29" s="35"/>
      <c r="P29" s="74"/>
      <c r="Q29" s="124"/>
      <c r="R29" s="47"/>
      <c r="S29" s="35"/>
      <c r="T29" s="36"/>
      <c r="U29" s="35"/>
      <c r="V29" s="36"/>
      <c r="W29" s="35"/>
      <c r="X29" s="74"/>
      <c r="Y29" s="124"/>
      <c r="Z29" s="47"/>
      <c r="AA29" s="35"/>
      <c r="AB29" s="36"/>
      <c r="AC29" s="35"/>
      <c r="AD29" s="36"/>
      <c r="AE29" s="35"/>
      <c r="AF29" s="74"/>
      <c r="AG29" s="124"/>
      <c r="AH29" s="47"/>
      <c r="AI29" s="35"/>
      <c r="AJ29" s="36"/>
      <c r="AK29" s="35"/>
      <c r="AL29" s="36"/>
      <c r="AM29" s="35"/>
      <c r="AN29" s="74"/>
      <c r="AO29" s="124"/>
      <c r="AP29" s="47"/>
      <c r="AQ29" s="35"/>
      <c r="AR29" s="36"/>
      <c r="AS29" s="35"/>
      <c r="AT29" s="36"/>
      <c r="AU29" s="35"/>
      <c r="AV29" s="74"/>
      <c r="AW29" s="124"/>
      <c r="AX29" s="47"/>
      <c r="AY29" s="35"/>
      <c r="AZ29" s="36"/>
      <c r="BA29" s="35"/>
      <c r="BB29" s="36"/>
      <c r="BC29" s="35"/>
      <c r="BD29" s="74"/>
      <c r="BE29" s="124"/>
      <c r="BF29" s="47"/>
      <c r="BG29" s="35"/>
      <c r="BH29" s="36"/>
      <c r="BI29" s="35"/>
      <c r="BJ29" s="36"/>
      <c r="BK29" s="35"/>
      <c r="BL29" s="74"/>
      <c r="BM29" s="124"/>
    </row>
    <row r="30" spans="2:65" s="37" customFormat="1" x14ac:dyDescent="0.45">
      <c r="B30" s="47"/>
      <c r="C30" s="35"/>
      <c r="D30" s="36"/>
      <c r="E30" s="35"/>
      <c r="F30" s="36"/>
      <c r="G30" s="35"/>
      <c r="H30" s="74"/>
      <c r="I30" s="124"/>
      <c r="J30" s="47"/>
      <c r="K30" s="35"/>
      <c r="L30" s="36"/>
      <c r="M30" s="35"/>
      <c r="N30" s="36"/>
      <c r="O30" s="35"/>
      <c r="P30" s="74"/>
      <c r="Q30" s="124"/>
      <c r="R30" s="47"/>
      <c r="S30" s="35"/>
      <c r="T30" s="36"/>
      <c r="U30" s="35"/>
      <c r="V30" s="36"/>
      <c r="W30" s="35"/>
      <c r="X30" s="74"/>
      <c r="Y30" s="124"/>
      <c r="Z30" s="47"/>
      <c r="AA30" s="35"/>
      <c r="AB30" s="36"/>
      <c r="AC30" s="35"/>
      <c r="AD30" s="36"/>
      <c r="AE30" s="35"/>
      <c r="AF30" s="74"/>
      <c r="AG30" s="124"/>
      <c r="AH30" s="47"/>
      <c r="AI30" s="35"/>
      <c r="AJ30" s="36"/>
      <c r="AK30" s="35"/>
      <c r="AL30" s="36"/>
      <c r="AM30" s="35"/>
      <c r="AN30" s="74"/>
      <c r="AO30" s="124"/>
      <c r="AP30" s="47"/>
      <c r="AQ30" s="35"/>
      <c r="AR30" s="36"/>
      <c r="AS30" s="35"/>
      <c r="AT30" s="36"/>
      <c r="AU30" s="35"/>
      <c r="AV30" s="74"/>
      <c r="AW30" s="124"/>
      <c r="AX30" s="47"/>
      <c r="AY30" s="35"/>
      <c r="AZ30" s="36"/>
      <c r="BA30" s="35"/>
      <c r="BB30" s="36"/>
      <c r="BC30" s="35"/>
      <c r="BD30" s="74"/>
      <c r="BE30" s="124"/>
      <c r="BF30" s="47"/>
      <c r="BG30" s="35"/>
      <c r="BH30" s="36"/>
      <c r="BI30" s="35"/>
      <c r="BJ30" s="36"/>
      <c r="BK30" s="35"/>
      <c r="BL30" s="74"/>
      <c r="BM30" s="124"/>
    </row>
    <row r="31" spans="2:65" s="37" customFormat="1" x14ac:dyDescent="0.45">
      <c r="B31" s="114"/>
      <c r="C31" s="93"/>
      <c r="D31" s="94"/>
      <c r="E31" s="93"/>
      <c r="F31" s="94"/>
      <c r="G31" s="93"/>
      <c r="H31" s="115"/>
      <c r="I31" s="124"/>
      <c r="J31" s="114"/>
      <c r="K31" s="93"/>
      <c r="L31" s="94"/>
      <c r="M31" s="93"/>
      <c r="N31" s="94"/>
      <c r="O31" s="93"/>
      <c r="P31" s="115"/>
      <c r="Q31" s="124"/>
      <c r="R31" s="114"/>
      <c r="S31" s="93"/>
      <c r="T31" s="94"/>
      <c r="U31" s="93"/>
      <c r="V31" s="94"/>
      <c r="W31" s="93"/>
      <c r="X31" s="115"/>
      <c r="Y31" s="124"/>
      <c r="Z31" s="114"/>
      <c r="AA31" s="93"/>
      <c r="AB31" s="94"/>
      <c r="AC31" s="93"/>
      <c r="AD31" s="94"/>
      <c r="AE31" s="93"/>
      <c r="AF31" s="115"/>
      <c r="AG31" s="124"/>
      <c r="AH31" s="114"/>
      <c r="AI31" s="93"/>
      <c r="AJ31" s="94"/>
      <c r="AK31" s="93"/>
      <c r="AL31" s="94"/>
      <c r="AM31" s="93"/>
      <c r="AN31" s="115"/>
      <c r="AO31" s="124"/>
      <c r="AP31" s="114"/>
      <c r="AQ31" s="93"/>
      <c r="AR31" s="94"/>
      <c r="AS31" s="93"/>
      <c r="AT31" s="94"/>
      <c r="AU31" s="93"/>
      <c r="AV31" s="115"/>
      <c r="AW31" s="124"/>
      <c r="AX31" s="114"/>
      <c r="AY31" s="93"/>
      <c r="AZ31" s="94"/>
      <c r="BA31" s="93"/>
      <c r="BB31" s="94"/>
      <c r="BC31" s="93"/>
      <c r="BD31" s="115"/>
      <c r="BE31" s="124"/>
      <c r="BF31" s="114"/>
      <c r="BG31" s="93"/>
      <c r="BH31" s="94"/>
      <c r="BI31" s="93"/>
      <c r="BJ31" s="94"/>
      <c r="BK31" s="93"/>
      <c r="BL31" s="115"/>
      <c r="BM31" s="124"/>
    </row>
    <row r="32" spans="2:65" s="31" customFormat="1" x14ac:dyDescent="0.45">
      <c r="B32" s="104">
        <v>44348</v>
      </c>
      <c r="C32" s="83" t="s">
        <v>9</v>
      </c>
      <c r="D32" s="84"/>
      <c r="E32" s="83"/>
      <c r="F32" s="84">
        <v>1</v>
      </c>
      <c r="G32" s="83">
        <v>-49.6</v>
      </c>
      <c r="H32" s="105">
        <f>SUM(E32:E37,G32:G37)</f>
        <v>-49.6</v>
      </c>
      <c r="I32" s="124"/>
      <c r="J32" s="104"/>
      <c r="K32" s="83"/>
      <c r="L32" s="84"/>
      <c r="M32" s="83"/>
      <c r="N32" s="84"/>
      <c r="O32" s="83"/>
      <c r="P32" s="105">
        <f>SUM(M32:M37,O32:O37)</f>
        <v>0</v>
      </c>
      <c r="Q32" s="124"/>
      <c r="R32" s="104"/>
      <c r="S32" s="83"/>
      <c r="T32" s="84"/>
      <c r="U32" s="83"/>
      <c r="V32" s="84"/>
      <c r="W32" s="83"/>
      <c r="X32" s="105">
        <f>SUM(U32:U37,W32:W37)</f>
        <v>0</v>
      </c>
      <c r="Y32" s="124"/>
      <c r="Z32" s="104"/>
      <c r="AA32" s="83"/>
      <c r="AB32" s="84"/>
      <c r="AC32" s="83"/>
      <c r="AD32" s="84"/>
      <c r="AE32" s="83"/>
      <c r="AF32" s="105">
        <f>SUM(AC32:AC37,AE32:AE37)</f>
        <v>0</v>
      </c>
      <c r="AG32" s="124"/>
      <c r="AH32" s="104"/>
      <c r="AI32" s="83"/>
      <c r="AJ32" s="84"/>
      <c r="AK32" s="83"/>
      <c r="AL32" s="84"/>
      <c r="AM32" s="83"/>
      <c r="AN32" s="105">
        <f>SUM(AK32:AK37,AM32:AM37)</f>
        <v>0</v>
      </c>
      <c r="AO32" s="124"/>
      <c r="AP32" s="104"/>
      <c r="AQ32" s="83"/>
      <c r="AR32" s="84"/>
      <c r="AS32" s="83"/>
      <c r="AT32" s="84"/>
      <c r="AU32" s="83"/>
      <c r="AV32" s="105">
        <f>SUM(AS32:AS37,AU32:AU37)</f>
        <v>0</v>
      </c>
      <c r="AW32" s="124"/>
      <c r="AX32" s="104"/>
      <c r="AY32" s="83"/>
      <c r="AZ32" s="84"/>
      <c r="BA32" s="83"/>
      <c r="BB32" s="84"/>
      <c r="BC32" s="83"/>
      <c r="BD32" s="105">
        <f>SUM(BA32:BA37,BC32:BC37)</f>
        <v>0</v>
      </c>
      <c r="BE32" s="124"/>
      <c r="BF32" s="104"/>
      <c r="BG32" s="83"/>
      <c r="BH32" s="84"/>
      <c r="BI32" s="83"/>
      <c r="BJ32" s="84"/>
      <c r="BK32" s="83"/>
      <c r="BL32" s="105">
        <f>SUM(BI32:BI37,BK32:BK37)</f>
        <v>0</v>
      </c>
      <c r="BM32" s="124"/>
    </row>
    <row r="33" spans="2:65" s="31" customFormat="1" x14ac:dyDescent="0.45">
      <c r="B33" s="45"/>
      <c r="C33" s="29"/>
      <c r="D33" s="30"/>
      <c r="E33" s="29"/>
      <c r="F33" s="30"/>
      <c r="G33" s="29"/>
      <c r="H33" s="72">
        <f>H32*H52</f>
        <v>-370.01600000000002</v>
      </c>
      <c r="I33" s="124"/>
      <c r="J33" s="45"/>
      <c r="K33" s="29"/>
      <c r="L33" s="30"/>
      <c r="M33" s="29"/>
      <c r="N33" s="30"/>
      <c r="O33" s="29"/>
      <c r="P33" s="72">
        <f>P32*P52</f>
        <v>0</v>
      </c>
      <c r="Q33" s="124"/>
      <c r="R33" s="45"/>
      <c r="S33" s="29"/>
      <c r="T33" s="30"/>
      <c r="U33" s="29"/>
      <c r="V33" s="30"/>
      <c r="W33" s="29"/>
      <c r="X33" s="72">
        <f>X32*X52</f>
        <v>0</v>
      </c>
      <c r="Y33" s="124"/>
      <c r="Z33" s="45"/>
      <c r="AA33" s="29"/>
      <c r="AB33" s="30"/>
      <c r="AC33" s="29"/>
      <c r="AD33" s="30"/>
      <c r="AE33" s="29"/>
      <c r="AF33" s="72">
        <f>AF32*AF52</f>
        <v>0</v>
      </c>
      <c r="AG33" s="124"/>
      <c r="AH33" s="45"/>
      <c r="AI33" s="29"/>
      <c r="AJ33" s="30"/>
      <c r="AK33" s="29"/>
      <c r="AL33" s="30"/>
      <c r="AM33" s="29"/>
      <c r="AN33" s="72">
        <f>AN32*AN52</f>
        <v>0</v>
      </c>
      <c r="AO33" s="124"/>
      <c r="AP33" s="45"/>
      <c r="AQ33" s="29"/>
      <c r="AR33" s="30"/>
      <c r="AS33" s="29"/>
      <c r="AT33" s="30"/>
      <c r="AU33" s="29"/>
      <c r="AV33" s="72">
        <f>AV32*AV52</f>
        <v>0</v>
      </c>
      <c r="AW33" s="124"/>
      <c r="AX33" s="45"/>
      <c r="AY33" s="29"/>
      <c r="AZ33" s="30"/>
      <c r="BA33" s="29"/>
      <c r="BB33" s="30"/>
      <c r="BC33" s="29"/>
      <c r="BD33" s="72">
        <f>BD32*BD52</f>
        <v>0</v>
      </c>
      <c r="BE33" s="124"/>
      <c r="BF33" s="45"/>
      <c r="BG33" s="29"/>
      <c r="BH33" s="30"/>
      <c r="BI33" s="29"/>
      <c r="BJ33" s="30"/>
      <c r="BK33" s="29"/>
      <c r="BL33" s="72">
        <f>BL32*BL52</f>
        <v>0</v>
      </c>
      <c r="BM33" s="124"/>
    </row>
    <row r="34" spans="2:65" s="31" customFormat="1" x14ac:dyDescent="0.45">
      <c r="B34" s="45"/>
      <c r="C34" s="29"/>
      <c r="D34" s="30"/>
      <c r="E34" s="29"/>
      <c r="F34" s="30"/>
      <c r="G34" s="29"/>
      <c r="H34" s="72"/>
      <c r="I34" s="124"/>
      <c r="J34" s="45"/>
      <c r="K34" s="29"/>
      <c r="L34" s="30"/>
      <c r="M34" s="29"/>
      <c r="N34" s="30"/>
      <c r="O34" s="29"/>
      <c r="P34" s="72"/>
      <c r="Q34" s="124"/>
      <c r="R34" s="45"/>
      <c r="S34" s="29"/>
      <c r="T34" s="30"/>
      <c r="U34" s="29"/>
      <c r="V34" s="30"/>
      <c r="W34" s="29"/>
      <c r="X34" s="72"/>
      <c r="Y34" s="124"/>
      <c r="Z34" s="45"/>
      <c r="AA34" s="29"/>
      <c r="AB34" s="30"/>
      <c r="AC34" s="29"/>
      <c r="AD34" s="30"/>
      <c r="AE34" s="29"/>
      <c r="AF34" s="72"/>
      <c r="AG34" s="124"/>
      <c r="AH34" s="45"/>
      <c r="AI34" s="29"/>
      <c r="AJ34" s="30"/>
      <c r="AK34" s="29"/>
      <c r="AL34" s="30"/>
      <c r="AM34" s="29"/>
      <c r="AN34" s="72"/>
      <c r="AO34" s="124"/>
      <c r="AP34" s="45"/>
      <c r="AQ34" s="29"/>
      <c r="AR34" s="30"/>
      <c r="AS34" s="29"/>
      <c r="AT34" s="30"/>
      <c r="AU34" s="29"/>
      <c r="AV34" s="72"/>
      <c r="AW34" s="124"/>
      <c r="AX34" s="45"/>
      <c r="AY34" s="29"/>
      <c r="AZ34" s="30"/>
      <c r="BA34" s="29"/>
      <c r="BB34" s="30"/>
      <c r="BC34" s="29"/>
      <c r="BD34" s="72"/>
      <c r="BE34" s="124"/>
      <c r="BF34" s="45"/>
      <c r="BG34" s="29"/>
      <c r="BH34" s="30"/>
      <c r="BI34" s="29"/>
      <c r="BJ34" s="30"/>
      <c r="BK34" s="29"/>
      <c r="BL34" s="72"/>
      <c r="BM34" s="124"/>
    </row>
    <row r="35" spans="2:65" s="31" customFormat="1" x14ac:dyDescent="0.45">
      <c r="B35" s="45"/>
      <c r="C35" s="29"/>
      <c r="D35" s="30"/>
      <c r="E35" s="29"/>
      <c r="F35" s="30"/>
      <c r="G35" s="29"/>
      <c r="H35" s="72"/>
      <c r="I35" s="124"/>
      <c r="J35" s="45"/>
      <c r="K35" s="29"/>
      <c r="L35" s="30"/>
      <c r="M35" s="29"/>
      <c r="N35" s="30"/>
      <c r="O35" s="29"/>
      <c r="P35" s="72"/>
      <c r="Q35" s="124"/>
      <c r="R35" s="45"/>
      <c r="S35" s="29"/>
      <c r="T35" s="30"/>
      <c r="U35" s="29"/>
      <c r="V35" s="30"/>
      <c r="W35" s="29"/>
      <c r="X35" s="72"/>
      <c r="Y35" s="124"/>
      <c r="Z35" s="45"/>
      <c r="AA35" s="29"/>
      <c r="AB35" s="30"/>
      <c r="AC35" s="29"/>
      <c r="AD35" s="30"/>
      <c r="AE35" s="29"/>
      <c r="AF35" s="72"/>
      <c r="AG35" s="124"/>
      <c r="AH35" s="45"/>
      <c r="AI35" s="29"/>
      <c r="AJ35" s="30"/>
      <c r="AK35" s="29"/>
      <c r="AL35" s="30"/>
      <c r="AM35" s="29"/>
      <c r="AN35" s="72"/>
      <c r="AO35" s="124"/>
      <c r="AP35" s="45"/>
      <c r="AQ35" s="29"/>
      <c r="AR35" s="30"/>
      <c r="AS35" s="29"/>
      <c r="AT35" s="30"/>
      <c r="AU35" s="29"/>
      <c r="AV35" s="72"/>
      <c r="AW35" s="124"/>
      <c r="AX35" s="45"/>
      <c r="AY35" s="29"/>
      <c r="AZ35" s="30"/>
      <c r="BA35" s="29"/>
      <c r="BB35" s="30"/>
      <c r="BC35" s="29"/>
      <c r="BD35" s="72"/>
      <c r="BE35" s="124"/>
      <c r="BF35" s="45"/>
      <c r="BG35" s="29"/>
      <c r="BH35" s="30"/>
      <c r="BI35" s="29"/>
      <c r="BJ35" s="30"/>
      <c r="BK35" s="29"/>
      <c r="BL35" s="72"/>
      <c r="BM35" s="124"/>
    </row>
    <row r="36" spans="2:65" s="31" customFormat="1" x14ac:dyDescent="0.45">
      <c r="B36" s="45"/>
      <c r="C36" s="29"/>
      <c r="D36" s="30"/>
      <c r="E36" s="29"/>
      <c r="F36" s="30"/>
      <c r="G36" s="29"/>
      <c r="H36" s="72"/>
      <c r="I36" s="124"/>
      <c r="J36" s="45"/>
      <c r="K36" s="29"/>
      <c r="L36" s="30"/>
      <c r="M36" s="29"/>
      <c r="N36" s="30"/>
      <c r="O36" s="29"/>
      <c r="P36" s="72"/>
      <c r="Q36" s="124"/>
      <c r="R36" s="45"/>
      <c r="S36" s="29"/>
      <c r="T36" s="30"/>
      <c r="U36" s="29"/>
      <c r="V36" s="30"/>
      <c r="W36" s="29"/>
      <c r="X36" s="72"/>
      <c r="Y36" s="124"/>
      <c r="Z36" s="45"/>
      <c r="AA36" s="29"/>
      <c r="AB36" s="30"/>
      <c r="AC36" s="29"/>
      <c r="AD36" s="30"/>
      <c r="AE36" s="29"/>
      <c r="AF36" s="72"/>
      <c r="AG36" s="124"/>
      <c r="AH36" s="45"/>
      <c r="AI36" s="29"/>
      <c r="AJ36" s="30"/>
      <c r="AK36" s="29"/>
      <c r="AL36" s="30"/>
      <c r="AM36" s="29"/>
      <c r="AN36" s="72"/>
      <c r="AO36" s="124"/>
      <c r="AP36" s="45"/>
      <c r="AQ36" s="29"/>
      <c r="AR36" s="30"/>
      <c r="AS36" s="29"/>
      <c r="AT36" s="30"/>
      <c r="AU36" s="29"/>
      <c r="AV36" s="72"/>
      <c r="AW36" s="124"/>
      <c r="AX36" s="45"/>
      <c r="AY36" s="29"/>
      <c r="AZ36" s="30"/>
      <c r="BA36" s="29"/>
      <c r="BB36" s="30"/>
      <c r="BC36" s="29"/>
      <c r="BD36" s="72"/>
      <c r="BE36" s="124"/>
      <c r="BF36" s="45"/>
      <c r="BG36" s="29"/>
      <c r="BH36" s="30"/>
      <c r="BI36" s="29"/>
      <c r="BJ36" s="30"/>
      <c r="BK36" s="29"/>
      <c r="BL36" s="72"/>
      <c r="BM36" s="124"/>
    </row>
    <row r="37" spans="2:65" s="31" customFormat="1" x14ac:dyDescent="0.45">
      <c r="B37" s="106"/>
      <c r="C37" s="85"/>
      <c r="D37" s="86"/>
      <c r="E37" s="85"/>
      <c r="F37" s="86"/>
      <c r="G37" s="85"/>
      <c r="H37" s="107"/>
      <c r="I37" s="124"/>
      <c r="J37" s="106"/>
      <c r="K37" s="85"/>
      <c r="L37" s="86"/>
      <c r="M37" s="85"/>
      <c r="N37" s="86"/>
      <c r="O37" s="85"/>
      <c r="P37" s="107"/>
      <c r="Q37" s="124"/>
      <c r="R37" s="106"/>
      <c r="S37" s="85"/>
      <c r="T37" s="86"/>
      <c r="U37" s="85"/>
      <c r="V37" s="86"/>
      <c r="W37" s="85"/>
      <c r="X37" s="107"/>
      <c r="Y37" s="124"/>
      <c r="Z37" s="106"/>
      <c r="AA37" s="85"/>
      <c r="AB37" s="86"/>
      <c r="AC37" s="85"/>
      <c r="AD37" s="86"/>
      <c r="AE37" s="85"/>
      <c r="AF37" s="107"/>
      <c r="AG37" s="124"/>
      <c r="AH37" s="106"/>
      <c r="AI37" s="85"/>
      <c r="AJ37" s="86"/>
      <c r="AK37" s="85"/>
      <c r="AL37" s="86"/>
      <c r="AM37" s="85"/>
      <c r="AN37" s="107"/>
      <c r="AO37" s="124"/>
      <c r="AP37" s="106"/>
      <c r="AQ37" s="85"/>
      <c r="AR37" s="86"/>
      <c r="AS37" s="85"/>
      <c r="AT37" s="86"/>
      <c r="AU37" s="85"/>
      <c r="AV37" s="107"/>
      <c r="AW37" s="124"/>
      <c r="AX37" s="106"/>
      <c r="AY37" s="85"/>
      <c r="AZ37" s="86"/>
      <c r="BA37" s="85"/>
      <c r="BB37" s="86"/>
      <c r="BC37" s="85"/>
      <c r="BD37" s="107"/>
      <c r="BE37" s="124"/>
      <c r="BF37" s="106"/>
      <c r="BG37" s="85"/>
      <c r="BH37" s="86"/>
      <c r="BI37" s="85"/>
      <c r="BJ37" s="86"/>
      <c r="BK37" s="85"/>
      <c r="BL37" s="107"/>
      <c r="BM37" s="124"/>
    </row>
    <row r="38" spans="2:65" s="40" customFormat="1" x14ac:dyDescent="0.45">
      <c r="B38" s="116">
        <v>44385</v>
      </c>
      <c r="C38" s="95" t="s">
        <v>9</v>
      </c>
      <c r="D38" s="96">
        <v>1</v>
      </c>
      <c r="E38" s="95">
        <v>24</v>
      </c>
      <c r="F38" s="96"/>
      <c r="G38" s="95"/>
      <c r="H38" s="117">
        <f>SUM(E38:E40,G38:G40)</f>
        <v>78</v>
      </c>
      <c r="I38" s="124"/>
      <c r="J38" s="116"/>
      <c r="K38" s="95"/>
      <c r="L38" s="96"/>
      <c r="M38" s="95"/>
      <c r="N38" s="96"/>
      <c r="O38" s="95"/>
      <c r="P38" s="117">
        <f>SUM(M38:M40,O38:O40)</f>
        <v>0</v>
      </c>
      <c r="Q38" s="124"/>
      <c r="R38" s="116"/>
      <c r="S38" s="95"/>
      <c r="T38" s="96"/>
      <c r="U38" s="95"/>
      <c r="V38" s="96"/>
      <c r="W38" s="95"/>
      <c r="X38" s="117">
        <f>SUM(U38:U40,W38:W40)</f>
        <v>0</v>
      </c>
      <c r="Y38" s="124"/>
      <c r="Z38" s="116"/>
      <c r="AA38" s="95"/>
      <c r="AB38" s="96"/>
      <c r="AC38" s="95"/>
      <c r="AD38" s="96"/>
      <c r="AE38" s="95"/>
      <c r="AF38" s="117">
        <f>SUM(AC38:AC40,AE38:AE40)</f>
        <v>0</v>
      </c>
      <c r="AG38" s="124"/>
      <c r="AH38" s="116"/>
      <c r="AI38" s="95"/>
      <c r="AJ38" s="96"/>
      <c r="AK38" s="95"/>
      <c r="AL38" s="96"/>
      <c r="AM38" s="95"/>
      <c r="AN38" s="117">
        <f>SUM(AK38:AK40,AM38:AM40)</f>
        <v>0</v>
      </c>
      <c r="AO38" s="124"/>
      <c r="AP38" s="116"/>
      <c r="AQ38" s="95"/>
      <c r="AR38" s="96"/>
      <c r="AS38" s="95"/>
      <c r="AT38" s="96"/>
      <c r="AU38" s="95"/>
      <c r="AV38" s="117">
        <f>SUM(AS38:AS40,AU38:AU40)</f>
        <v>0</v>
      </c>
      <c r="AW38" s="124"/>
      <c r="AX38" s="116"/>
      <c r="AY38" s="95"/>
      <c r="AZ38" s="96"/>
      <c r="BA38" s="95"/>
      <c r="BB38" s="96"/>
      <c r="BC38" s="95"/>
      <c r="BD38" s="117">
        <f>SUM(BA38:BA40,BC38:BC40)</f>
        <v>0</v>
      </c>
      <c r="BE38" s="124"/>
      <c r="BF38" s="116"/>
      <c r="BG38" s="95"/>
      <c r="BH38" s="96"/>
      <c r="BI38" s="95"/>
      <c r="BJ38" s="96"/>
      <c r="BK38" s="95"/>
      <c r="BL38" s="117">
        <f>SUM(BI38:BI40,BK38:BK40)</f>
        <v>0</v>
      </c>
      <c r="BM38" s="124"/>
    </row>
    <row r="39" spans="2:65" s="40" customFormat="1" x14ac:dyDescent="0.45">
      <c r="B39" s="48">
        <v>44396</v>
      </c>
      <c r="C39" s="38" t="s">
        <v>8</v>
      </c>
      <c r="D39" s="39">
        <v>1</v>
      </c>
      <c r="E39" s="38">
        <v>54</v>
      </c>
      <c r="F39" s="39"/>
      <c r="G39" s="38"/>
      <c r="H39" s="75">
        <f>H38*H52</f>
        <v>581.88</v>
      </c>
      <c r="I39" s="124"/>
      <c r="J39" s="48"/>
      <c r="K39" s="38"/>
      <c r="L39" s="39"/>
      <c r="M39" s="38"/>
      <c r="N39" s="39"/>
      <c r="O39" s="38"/>
      <c r="P39" s="75">
        <f>P38*P52</f>
        <v>0</v>
      </c>
      <c r="Q39" s="124"/>
      <c r="R39" s="48"/>
      <c r="S39" s="38"/>
      <c r="T39" s="39"/>
      <c r="U39" s="38"/>
      <c r="V39" s="39"/>
      <c r="W39" s="38"/>
      <c r="X39" s="75">
        <f>X38*X52</f>
        <v>0</v>
      </c>
      <c r="Y39" s="124"/>
      <c r="Z39" s="48"/>
      <c r="AA39" s="38"/>
      <c r="AB39" s="39"/>
      <c r="AC39" s="38"/>
      <c r="AD39" s="39"/>
      <c r="AE39" s="38"/>
      <c r="AF39" s="75">
        <f>AF38*AF52</f>
        <v>0</v>
      </c>
      <c r="AG39" s="124"/>
      <c r="AH39" s="48"/>
      <c r="AI39" s="38"/>
      <c r="AJ39" s="39"/>
      <c r="AK39" s="38"/>
      <c r="AL39" s="39"/>
      <c r="AM39" s="38"/>
      <c r="AN39" s="75">
        <f>AN38*AN52</f>
        <v>0</v>
      </c>
      <c r="AO39" s="124"/>
      <c r="AP39" s="48"/>
      <c r="AQ39" s="38"/>
      <c r="AR39" s="39"/>
      <c r="AS39" s="38"/>
      <c r="AT39" s="39"/>
      <c r="AU39" s="38"/>
      <c r="AV39" s="75">
        <f>AV38*AV52</f>
        <v>0</v>
      </c>
      <c r="AW39" s="124"/>
      <c r="AX39" s="48"/>
      <c r="AY39" s="38"/>
      <c r="AZ39" s="39"/>
      <c r="BA39" s="38"/>
      <c r="BB39" s="39"/>
      <c r="BC39" s="38"/>
      <c r="BD39" s="75">
        <f>BD38*BD52</f>
        <v>0</v>
      </c>
      <c r="BE39" s="124"/>
      <c r="BF39" s="48"/>
      <c r="BG39" s="38"/>
      <c r="BH39" s="39"/>
      <c r="BI39" s="38"/>
      <c r="BJ39" s="39"/>
      <c r="BK39" s="38"/>
      <c r="BL39" s="75">
        <f>BL38*BL52</f>
        <v>0</v>
      </c>
      <c r="BM39" s="124"/>
    </row>
    <row r="40" spans="2:65" s="40" customFormat="1" x14ac:dyDescent="0.45">
      <c r="B40" s="118"/>
      <c r="C40" s="97"/>
      <c r="D40" s="98"/>
      <c r="E40" s="97"/>
      <c r="F40" s="98"/>
      <c r="G40" s="97"/>
      <c r="H40" s="119"/>
      <c r="I40" s="124"/>
      <c r="J40" s="118"/>
      <c r="K40" s="97"/>
      <c r="L40" s="98"/>
      <c r="M40" s="97"/>
      <c r="N40" s="98"/>
      <c r="O40" s="97"/>
      <c r="P40" s="119"/>
      <c r="Q40" s="124"/>
      <c r="R40" s="118"/>
      <c r="S40" s="97"/>
      <c r="T40" s="98"/>
      <c r="U40" s="97"/>
      <c r="V40" s="98"/>
      <c r="W40" s="97"/>
      <c r="X40" s="119"/>
      <c r="Y40" s="124"/>
      <c r="Z40" s="118"/>
      <c r="AA40" s="97"/>
      <c r="AB40" s="98"/>
      <c r="AC40" s="97"/>
      <c r="AD40" s="98"/>
      <c r="AE40" s="97"/>
      <c r="AF40" s="119"/>
      <c r="AG40" s="124"/>
      <c r="AH40" s="118"/>
      <c r="AI40" s="97"/>
      <c r="AJ40" s="98"/>
      <c r="AK40" s="97"/>
      <c r="AL40" s="98"/>
      <c r="AM40" s="97"/>
      <c r="AN40" s="119"/>
      <c r="AO40" s="124"/>
      <c r="AP40" s="118"/>
      <c r="AQ40" s="97"/>
      <c r="AR40" s="98"/>
      <c r="AS40" s="97"/>
      <c r="AT40" s="98"/>
      <c r="AU40" s="97"/>
      <c r="AV40" s="119"/>
      <c r="AW40" s="124"/>
      <c r="AX40" s="118"/>
      <c r="AY40" s="97"/>
      <c r="AZ40" s="98"/>
      <c r="BA40" s="97"/>
      <c r="BB40" s="98"/>
      <c r="BC40" s="97"/>
      <c r="BD40" s="119"/>
      <c r="BE40" s="124"/>
      <c r="BF40" s="118"/>
      <c r="BG40" s="97"/>
      <c r="BH40" s="98"/>
      <c r="BI40" s="97"/>
      <c r="BJ40" s="98"/>
      <c r="BK40" s="97"/>
      <c r="BL40" s="119"/>
      <c r="BM40" s="124"/>
    </row>
    <row r="41" spans="2:65" x14ac:dyDescent="0.45">
      <c r="B41" s="49"/>
      <c r="C41" s="7"/>
      <c r="D41" s="4"/>
      <c r="E41" s="7"/>
      <c r="F41" s="4"/>
      <c r="G41" s="7"/>
      <c r="H41" s="41"/>
      <c r="I41" s="124"/>
      <c r="J41" s="49"/>
      <c r="K41" s="7"/>
      <c r="L41" s="4"/>
      <c r="M41" s="7"/>
      <c r="N41" s="4"/>
      <c r="O41" s="7"/>
      <c r="P41" s="50"/>
      <c r="Q41" s="124"/>
      <c r="R41" s="49"/>
      <c r="S41" s="7"/>
      <c r="T41" s="4"/>
      <c r="U41" s="7"/>
      <c r="V41" s="4"/>
      <c r="W41" s="7"/>
      <c r="X41" s="50"/>
      <c r="Y41" s="124"/>
      <c r="Z41" s="49"/>
      <c r="AA41" s="7"/>
      <c r="AB41" s="4"/>
      <c r="AC41" s="7"/>
      <c r="AD41" s="4"/>
      <c r="AE41" s="7"/>
      <c r="AF41" s="50"/>
      <c r="AG41" s="124"/>
      <c r="AH41" s="49"/>
      <c r="AI41" s="7"/>
      <c r="AJ41" s="4"/>
      <c r="AK41" s="7"/>
      <c r="AL41" s="4"/>
      <c r="AM41" s="7"/>
      <c r="AN41" s="67"/>
      <c r="AO41" s="124"/>
      <c r="AP41" s="49"/>
      <c r="AQ41" s="7"/>
      <c r="AR41" s="4"/>
      <c r="AS41" s="7"/>
      <c r="AT41" s="4"/>
      <c r="AU41" s="7"/>
      <c r="AV41" s="50"/>
      <c r="AW41" s="124"/>
      <c r="AX41" s="49"/>
      <c r="AY41" s="7"/>
      <c r="AZ41" s="4"/>
      <c r="BA41" s="7"/>
      <c r="BB41" s="4"/>
      <c r="BC41" s="7"/>
      <c r="BD41" s="50"/>
      <c r="BE41" s="124"/>
      <c r="BF41" s="49"/>
      <c r="BG41" s="7"/>
      <c r="BH41" s="4"/>
      <c r="BI41" s="7"/>
      <c r="BJ41" s="4"/>
      <c r="BK41" s="7"/>
      <c r="BL41" s="50"/>
      <c r="BM41" s="124"/>
    </row>
    <row r="42" spans="2:65" x14ac:dyDescent="0.45">
      <c r="B42" s="49"/>
      <c r="C42" s="7"/>
      <c r="D42" s="4"/>
      <c r="E42" s="7"/>
      <c r="F42" s="4"/>
      <c r="G42" s="7"/>
      <c r="H42" s="41"/>
      <c r="I42" s="124"/>
      <c r="J42" s="49"/>
      <c r="K42" s="7"/>
      <c r="L42" s="4"/>
      <c r="M42" s="7"/>
      <c r="N42" s="4"/>
      <c r="O42" s="7"/>
      <c r="P42" s="50"/>
      <c r="Q42" s="124"/>
      <c r="R42" s="49"/>
      <c r="S42" s="7"/>
      <c r="T42" s="4"/>
      <c r="U42" s="7"/>
      <c r="V42" s="4"/>
      <c r="W42" s="7"/>
      <c r="X42" s="50"/>
      <c r="Y42" s="124"/>
      <c r="Z42" s="49"/>
      <c r="AA42" s="7"/>
      <c r="AB42" s="4"/>
      <c r="AC42" s="7"/>
      <c r="AD42" s="4"/>
      <c r="AE42" s="7"/>
      <c r="AF42" s="50"/>
      <c r="AG42" s="124"/>
      <c r="AH42" s="49"/>
      <c r="AI42" s="7"/>
      <c r="AJ42" s="4"/>
      <c r="AK42" s="7"/>
      <c r="AL42" s="4"/>
      <c r="AM42" s="7"/>
      <c r="AN42" s="67"/>
      <c r="AO42" s="124"/>
      <c r="AP42" s="49"/>
      <c r="AQ42" s="7"/>
      <c r="AR42" s="4"/>
      <c r="AS42" s="7"/>
      <c r="AT42" s="4"/>
      <c r="AU42" s="7"/>
      <c r="AV42" s="50"/>
      <c r="AW42" s="124"/>
      <c r="AX42" s="49"/>
      <c r="AY42" s="7"/>
      <c r="AZ42" s="4"/>
      <c r="BA42" s="7"/>
      <c r="BB42" s="4"/>
      <c r="BC42" s="7"/>
      <c r="BD42" s="50"/>
      <c r="BE42" s="124"/>
      <c r="BF42" s="49"/>
      <c r="BG42" s="7"/>
      <c r="BH42" s="4"/>
      <c r="BI42" s="7"/>
      <c r="BJ42" s="4"/>
      <c r="BK42" s="7"/>
      <c r="BL42" s="50"/>
    </row>
    <row r="43" spans="2:65" x14ac:dyDescent="0.45">
      <c r="B43" s="49"/>
      <c r="C43" s="7"/>
      <c r="D43" s="4"/>
      <c r="E43" s="7"/>
      <c r="F43" s="4"/>
      <c r="G43" s="7"/>
      <c r="H43" s="41"/>
      <c r="I43" s="124"/>
      <c r="J43" s="49"/>
      <c r="K43" s="7"/>
      <c r="L43" s="4"/>
      <c r="M43" s="7"/>
      <c r="N43" s="4"/>
      <c r="O43" s="7"/>
      <c r="P43" s="50"/>
      <c r="R43" s="49"/>
      <c r="S43" s="7"/>
      <c r="T43" s="4"/>
      <c r="U43" s="7"/>
      <c r="V43" s="4"/>
      <c r="W43" s="7"/>
      <c r="X43" s="50"/>
      <c r="Z43" s="49"/>
      <c r="AA43" s="7"/>
      <c r="AB43" s="4"/>
      <c r="AC43" s="7"/>
      <c r="AD43" s="4"/>
      <c r="AE43" s="7"/>
      <c r="AF43" s="50"/>
      <c r="AG43" s="124"/>
      <c r="AH43" s="49"/>
      <c r="AI43" s="7"/>
      <c r="AJ43" s="4"/>
      <c r="AK43" s="7"/>
      <c r="AL43" s="4"/>
      <c r="AM43" s="7"/>
      <c r="AN43" s="67"/>
      <c r="AP43" s="49"/>
      <c r="AQ43" s="7"/>
      <c r="AR43" s="4"/>
      <c r="AS43" s="7"/>
      <c r="AT43" s="4"/>
      <c r="AU43" s="7"/>
      <c r="AV43" s="50"/>
      <c r="AW43" s="124"/>
      <c r="AX43" s="49"/>
      <c r="AY43" s="7"/>
      <c r="AZ43" s="4"/>
      <c r="BA43" s="7"/>
      <c r="BB43" s="4"/>
      <c r="BC43" s="7"/>
      <c r="BD43" s="50"/>
      <c r="BE43" s="124"/>
      <c r="BF43" s="49"/>
      <c r="BG43" s="7"/>
      <c r="BH43" s="4"/>
      <c r="BI43" s="7"/>
      <c r="BJ43" s="4"/>
      <c r="BK43" s="7"/>
      <c r="BL43" s="50"/>
    </row>
    <row r="44" spans="2:65" x14ac:dyDescent="0.45">
      <c r="B44" s="49"/>
      <c r="C44" s="7"/>
      <c r="D44" s="4"/>
      <c r="E44" s="7"/>
      <c r="F44" s="4"/>
      <c r="G44" s="7"/>
      <c r="H44" s="41"/>
      <c r="J44" s="49"/>
      <c r="K44" s="7"/>
      <c r="L44" s="4"/>
      <c r="M44" s="7"/>
      <c r="N44" s="4"/>
      <c r="O44" s="7"/>
      <c r="P44" s="50"/>
      <c r="R44" s="49"/>
      <c r="S44" s="7"/>
      <c r="T44" s="4"/>
      <c r="U44" s="7"/>
      <c r="V44" s="4"/>
      <c r="W44" s="7"/>
      <c r="X44" s="50"/>
      <c r="Z44" s="49"/>
      <c r="AA44" s="7"/>
      <c r="AB44" s="4"/>
      <c r="AC44" s="7"/>
      <c r="AD44" s="4"/>
      <c r="AE44" s="7"/>
      <c r="AF44" s="50"/>
      <c r="AH44" s="49"/>
      <c r="AI44" s="7"/>
      <c r="AJ44" s="4"/>
      <c r="AK44" s="7"/>
      <c r="AL44" s="4"/>
      <c r="AM44" s="7"/>
      <c r="AN44" s="67"/>
      <c r="AP44" s="49"/>
      <c r="AQ44" s="7"/>
      <c r="AR44" s="4"/>
      <c r="AS44" s="7"/>
      <c r="AT44" s="4"/>
      <c r="AU44" s="7"/>
      <c r="AV44" s="50"/>
      <c r="AX44" s="49"/>
      <c r="AY44" s="7"/>
      <c r="AZ44" s="4"/>
      <c r="BA44" s="7"/>
      <c r="BB44" s="4"/>
      <c r="BC44" s="7"/>
      <c r="BD44" s="50"/>
      <c r="BF44" s="49"/>
      <c r="BG44" s="7"/>
      <c r="BH44" s="4"/>
      <c r="BI44" s="7"/>
      <c r="BJ44" s="4"/>
      <c r="BK44" s="7"/>
      <c r="BL44" s="50"/>
    </row>
    <row r="45" spans="2:65" x14ac:dyDescent="0.45">
      <c r="B45" s="49"/>
      <c r="C45" s="7"/>
      <c r="D45" s="4"/>
      <c r="E45" s="7"/>
      <c r="F45" s="4"/>
      <c r="G45" s="7"/>
      <c r="H45" s="41"/>
      <c r="J45" s="49"/>
      <c r="K45" s="7"/>
      <c r="L45" s="4"/>
      <c r="M45" s="7"/>
      <c r="N45" s="4"/>
      <c r="O45" s="7"/>
      <c r="P45" s="50"/>
      <c r="R45" s="49"/>
      <c r="S45" s="7"/>
      <c r="T45" s="4"/>
      <c r="U45" s="7"/>
      <c r="V45" s="4"/>
      <c r="W45" s="7"/>
      <c r="X45" s="50"/>
      <c r="Z45" s="49"/>
      <c r="AA45" s="7"/>
      <c r="AB45" s="4"/>
      <c r="AC45" s="7"/>
      <c r="AD45" s="4"/>
      <c r="AE45" s="7"/>
      <c r="AF45" s="50"/>
      <c r="AH45" s="49"/>
      <c r="AI45" s="7"/>
      <c r="AJ45" s="4"/>
      <c r="AK45" s="7"/>
      <c r="AL45" s="4"/>
      <c r="AM45" s="7"/>
      <c r="AN45" s="67"/>
      <c r="AP45" s="49"/>
      <c r="AQ45" s="7"/>
      <c r="AR45" s="4"/>
      <c r="AS45" s="7"/>
      <c r="AT45" s="4"/>
      <c r="AU45" s="7"/>
      <c r="AV45" s="50"/>
      <c r="AX45" s="49"/>
      <c r="AY45" s="7"/>
      <c r="AZ45" s="4"/>
      <c r="BA45" s="7"/>
      <c r="BB45" s="4"/>
      <c r="BC45" s="7"/>
      <c r="BD45" s="50"/>
      <c r="BF45" s="49"/>
      <c r="BG45" s="7"/>
      <c r="BH45" s="4"/>
      <c r="BI45" s="7"/>
      <c r="BJ45" s="4"/>
      <c r="BK45" s="7"/>
      <c r="BL45" s="50"/>
    </row>
    <row r="46" spans="2:65" x14ac:dyDescent="0.45">
      <c r="B46" s="49"/>
      <c r="C46" s="7"/>
      <c r="D46" s="4"/>
      <c r="E46" s="7"/>
      <c r="F46" s="4"/>
      <c r="G46" s="7"/>
      <c r="H46" s="41"/>
      <c r="J46" s="49"/>
      <c r="K46" s="7"/>
      <c r="L46" s="4"/>
      <c r="M46" s="7"/>
      <c r="N46" s="4"/>
      <c r="O46" s="7"/>
      <c r="P46" s="50"/>
      <c r="R46" s="49"/>
      <c r="S46" s="7"/>
      <c r="T46" s="4"/>
      <c r="U46" s="7"/>
      <c r="V46" s="4"/>
      <c r="W46" s="7"/>
      <c r="X46" s="50"/>
      <c r="Z46" s="49"/>
      <c r="AA46" s="7"/>
      <c r="AB46" s="4"/>
      <c r="AC46" s="7"/>
      <c r="AD46" s="4"/>
      <c r="AE46" s="7"/>
      <c r="AF46" s="50"/>
      <c r="AH46" s="49"/>
      <c r="AI46" s="7"/>
      <c r="AJ46" s="4"/>
      <c r="AK46" s="7"/>
      <c r="AL46" s="4"/>
      <c r="AM46" s="7"/>
      <c r="AN46" s="67"/>
      <c r="AP46" s="49"/>
      <c r="AQ46" s="7"/>
      <c r="AR46" s="4"/>
      <c r="AS46" s="7"/>
      <c r="AT46" s="4"/>
      <c r="AU46" s="7"/>
      <c r="AV46" s="50"/>
      <c r="AX46" s="49"/>
      <c r="AY46" s="7"/>
      <c r="AZ46" s="4"/>
      <c r="BA46" s="7"/>
      <c r="BB46" s="4"/>
      <c r="BC46" s="7"/>
      <c r="BD46" s="50"/>
      <c r="BF46" s="49"/>
      <c r="BG46" s="7"/>
      <c r="BH46" s="4"/>
      <c r="BI46" s="7"/>
      <c r="BJ46" s="4"/>
      <c r="BK46" s="7"/>
      <c r="BL46" s="50"/>
    </row>
    <row r="47" spans="2:65" x14ac:dyDescent="0.45">
      <c r="B47" s="49"/>
      <c r="C47" s="7"/>
      <c r="D47" s="4"/>
      <c r="E47" s="7"/>
      <c r="F47" s="4"/>
      <c r="G47" s="7"/>
      <c r="H47" s="41"/>
      <c r="J47" s="49"/>
      <c r="K47" s="7"/>
      <c r="L47" s="4"/>
      <c r="M47" s="7"/>
      <c r="N47" s="4"/>
      <c r="O47" s="7"/>
      <c r="P47" s="50"/>
      <c r="R47" s="49"/>
      <c r="S47" s="7"/>
      <c r="T47" s="4"/>
      <c r="U47" s="7"/>
      <c r="V47" s="4"/>
      <c r="W47" s="7"/>
      <c r="X47" s="50"/>
      <c r="Z47" s="49"/>
      <c r="AA47" s="7"/>
      <c r="AB47" s="4"/>
      <c r="AC47" s="7"/>
      <c r="AD47" s="4"/>
      <c r="AE47" s="7"/>
      <c r="AF47" s="50"/>
      <c r="AH47" s="49"/>
      <c r="AI47" s="7"/>
      <c r="AJ47" s="4"/>
      <c r="AK47" s="7"/>
      <c r="AL47" s="4"/>
      <c r="AM47" s="7"/>
      <c r="AN47" s="67"/>
      <c r="AP47" s="49"/>
      <c r="AQ47" s="7"/>
      <c r="AR47" s="4"/>
      <c r="AS47" s="7"/>
      <c r="AT47" s="4"/>
      <c r="AU47" s="7"/>
      <c r="AV47" s="50"/>
      <c r="AX47" s="49"/>
      <c r="AY47" s="7"/>
      <c r="AZ47" s="4"/>
      <c r="BA47" s="7"/>
      <c r="BB47" s="4"/>
      <c r="BC47" s="7"/>
      <c r="BD47" s="50"/>
      <c r="BF47" s="49"/>
      <c r="BG47" s="7"/>
      <c r="BH47" s="4"/>
      <c r="BI47" s="7"/>
      <c r="BJ47" s="4"/>
      <c r="BK47" s="7"/>
      <c r="BL47" s="50"/>
    </row>
    <row r="48" spans="2:65" x14ac:dyDescent="0.45">
      <c r="B48" s="49"/>
      <c r="C48" s="7"/>
      <c r="D48" s="4"/>
      <c r="E48" s="7"/>
      <c r="F48" s="4"/>
      <c r="G48" s="7"/>
      <c r="H48" s="41"/>
      <c r="J48" s="49"/>
      <c r="K48" s="7"/>
      <c r="L48" s="4"/>
      <c r="M48" s="7"/>
      <c r="N48" s="4"/>
      <c r="O48" s="7"/>
      <c r="P48" s="50"/>
      <c r="R48" s="49"/>
      <c r="S48" s="7"/>
      <c r="T48" s="4"/>
      <c r="U48" s="7"/>
      <c r="V48" s="4"/>
      <c r="W48" s="7"/>
      <c r="X48" s="50"/>
      <c r="Z48" s="49"/>
      <c r="AA48" s="7"/>
      <c r="AB48" s="4"/>
      <c r="AC48" s="7"/>
      <c r="AD48" s="4"/>
      <c r="AE48" s="7"/>
      <c r="AF48" s="50"/>
      <c r="AH48" s="49"/>
      <c r="AI48" s="7"/>
      <c r="AJ48" s="4"/>
      <c r="AK48" s="7"/>
      <c r="AL48" s="4"/>
      <c r="AM48" s="7"/>
      <c r="AN48" s="67"/>
      <c r="AP48" s="49"/>
      <c r="AQ48" s="7"/>
      <c r="AR48" s="4"/>
      <c r="AS48" s="7"/>
      <c r="AT48" s="4"/>
      <c r="AU48" s="7"/>
      <c r="AV48" s="50"/>
      <c r="AX48" s="49"/>
      <c r="AY48" s="7"/>
      <c r="AZ48" s="4"/>
      <c r="BA48" s="7"/>
      <c r="BB48" s="4"/>
      <c r="BC48" s="7"/>
      <c r="BD48" s="50"/>
      <c r="BF48" s="49"/>
      <c r="BG48" s="7"/>
      <c r="BH48" s="4"/>
      <c r="BI48" s="7"/>
      <c r="BJ48" s="4"/>
      <c r="BK48" s="7"/>
      <c r="BL48" s="50"/>
    </row>
    <row r="49" spans="2:64" x14ac:dyDescent="0.45">
      <c r="B49" s="49"/>
      <c r="C49" s="7"/>
      <c r="D49" s="4"/>
      <c r="E49" s="7"/>
      <c r="F49" s="4"/>
      <c r="G49" s="7"/>
      <c r="H49" s="41"/>
      <c r="J49" s="49"/>
      <c r="K49" s="7"/>
      <c r="L49" s="4"/>
      <c r="M49" s="7"/>
      <c r="N49" s="4"/>
      <c r="O49" s="7"/>
      <c r="P49" s="50"/>
      <c r="R49" s="49"/>
      <c r="S49" s="7"/>
      <c r="T49" s="4"/>
      <c r="U49" s="7"/>
      <c r="V49" s="4"/>
      <c r="W49" s="7"/>
      <c r="X49" s="50"/>
      <c r="Z49" s="49"/>
      <c r="AA49" s="7"/>
      <c r="AB49" s="4"/>
      <c r="AC49" s="7"/>
      <c r="AD49" s="4"/>
      <c r="AE49" s="7"/>
      <c r="AF49" s="50"/>
      <c r="AH49" s="49"/>
      <c r="AI49" s="7"/>
      <c r="AJ49" s="4"/>
      <c r="AK49" s="7"/>
      <c r="AL49" s="4"/>
      <c r="AM49" s="7"/>
      <c r="AN49" s="67"/>
      <c r="AP49" s="49"/>
      <c r="AQ49" s="7"/>
      <c r="AR49" s="4"/>
      <c r="AS49" s="7"/>
      <c r="AT49" s="4"/>
      <c r="AU49" s="7"/>
      <c r="AV49" s="50"/>
      <c r="AX49" s="49"/>
      <c r="AY49" s="7"/>
      <c r="AZ49" s="4"/>
      <c r="BA49" s="7"/>
      <c r="BB49" s="4"/>
      <c r="BC49" s="7"/>
      <c r="BD49" s="50"/>
      <c r="BF49" s="49"/>
      <c r="BG49" s="7"/>
      <c r="BH49" s="4"/>
      <c r="BI49" s="7"/>
      <c r="BJ49" s="4"/>
      <c r="BK49" s="7"/>
      <c r="BL49" s="50"/>
    </row>
    <row r="50" spans="2:64" x14ac:dyDescent="0.45">
      <c r="B50" s="63"/>
      <c r="C50" s="8"/>
      <c r="D50" s="4"/>
      <c r="E50" s="7"/>
      <c r="F50" s="4"/>
      <c r="G50" s="7"/>
      <c r="H50" s="41"/>
      <c r="J50" s="51"/>
      <c r="K50" s="8"/>
      <c r="L50" s="5"/>
      <c r="M50" s="8"/>
      <c r="N50" s="5"/>
      <c r="O50" s="8"/>
      <c r="P50" s="50"/>
      <c r="R50" s="51"/>
      <c r="S50" s="8"/>
      <c r="T50" s="5"/>
      <c r="U50" s="8"/>
      <c r="V50" s="5"/>
      <c r="W50" s="8"/>
      <c r="X50" s="50"/>
      <c r="Z50" s="51"/>
      <c r="AA50" s="8"/>
      <c r="AB50" s="5"/>
      <c r="AC50" s="8"/>
      <c r="AD50" s="5"/>
      <c r="AE50" s="8"/>
      <c r="AF50" s="50"/>
      <c r="AH50" s="51"/>
      <c r="AI50" s="8"/>
      <c r="AJ50" s="5"/>
      <c r="AK50" s="8"/>
      <c r="AL50" s="5"/>
      <c r="AM50" s="8"/>
      <c r="AN50" s="67"/>
      <c r="AP50" s="51"/>
      <c r="AQ50" s="8"/>
      <c r="AR50" s="5"/>
      <c r="AS50" s="8"/>
      <c r="AT50" s="5"/>
      <c r="AU50" s="8"/>
      <c r="AV50" s="50"/>
      <c r="AX50" s="51"/>
      <c r="AY50" s="8"/>
      <c r="AZ50" s="5"/>
      <c r="BA50" s="8"/>
      <c r="BB50" s="5"/>
      <c r="BC50" s="8"/>
      <c r="BD50" s="50"/>
      <c r="BF50" s="51"/>
      <c r="BG50" s="8"/>
      <c r="BH50" s="5"/>
      <c r="BI50" s="8"/>
      <c r="BJ50" s="5"/>
      <c r="BK50" s="8"/>
      <c r="BL50" s="50"/>
    </row>
    <row r="51" spans="2:64" x14ac:dyDescent="0.45">
      <c r="B51" s="52"/>
      <c r="C51" s="19"/>
      <c r="D51" s="13">
        <f>SUM(D3:D50)</f>
        <v>10</v>
      </c>
      <c r="E51" s="17">
        <f>SUM(E3:E50)</f>
        <v>415.9</v>
      </c>
      <c r="F51" s="11">
        <f>SUM(F3:F50)</f>
        <v>2</v>
      </c>
      <c r="G51" s="12">
        <f>SUM(G3:G50)</f>
        <v>-90.5</v>
      </c>
      <c r="H51" s="64">
        <f>(D51/(D51+F51))</f>
        <v>0.83333333333333337</v>
      </c>
      <c r="J51" s="52"/>
      <c r="K51" s="19"/>
      <c r="L51" s="13">
        <f>SUM(L3:L50)</f>
        <v>0</v>
      </c>
      <c r="M51" s="17">
        <f>SUM(M3:M50)</f>
        <v>0</v>
      </c>
      <c r="N51" s="11">
        <f>SUM(N3:N50)</f>
        <v>0</v>
      </c>
      <c r="O51" s="12">
        <f>SUM(O3:O50)</f>
        <v>0</v>
      </c>
      <c r="P51" s="53" t="e">
        <f>(L51/(L51+N51))</f>
        <v>#DIV/0!</v>
      </c>
      <c r="R51" s="52"/>
      <c r="S51" s="19"/>
      <c r="T51" s="13">
        <f>SUM(T3:T50)</f>
        <v>0</v>
      </c>
      <c r="U51" s="17">
        <f>SUM(U3:U50)</f>
        <v>0</v>
      </c>
      <c r="V51" s="11">
        <f>SUM(V3:V50)</f>
        <v>0</v>
      </c>
      <c r="W51" s="12">
        <f>SUM(W3:W50)</f>
        <v>0</v>
      </c>
      <c r="X51" s="53" t="e">
        <f>(T51/(T51+V51))</f>
        <v>#DIV/0!</v>
      </c>
      <c r="Z51" s="52"/>
      <c r="AA51" s="19"/>
      <c r="AB51" s="13">
        <f>SUM(AB3:AB50)</f>
        <v>0</v>
      </c>
      <c r="AC51" s="17">
        <f>SUM(AC3:AC50)</f>
        <v>0</v>
      </c>
      <c r="AD51" s="11">
        <f>SUM(AD3:AD50)</f>
        <v>0</v>
      </c>
      <c r="AE51" s="12">
        <f>SUM(AE3:AE50)</f>
        <v>0</v>
      </c>
      <c r="AF51" s="53" t="e">
        <f>(AB51/(AB51+AD51))</f>
        <v>#DIV/0!</v>
      </c>
      <c r="AH51" s="52"/>
      <c r="AI51" s="19"/>
      <c r="AJ51" s="13">
        <f>SUM(AJ3:AJ50)</f>
        <v>0</v>
      </c>
      <c r="AK51" s="17">
        <f>SUM(AK3:AK50)</f>
        <v>0</v>
      </c>
      <c r="AL51" s="11">
        <f>SUM(AL3:AL50)</f>
        <v>0</v>
      </c>
      <c r="AM51" s="12">
        <f>SUM(AM3:AM50)</f>
        <v>0</v>
      </c>
      <c r="AN51" s="41"/>
      <c r="AP51" s="52"/>
      <c r="AQ51" s="19"/>
      <c r="AR51" s="13">
        <f>SUM(AR3:AR50)</f>
        <v>0</v>
      </c>
      <c r="AS51" s="17">
        <f>SUM(AS3:AS50)</f>
        <v>0</v>
      </c>
      <c r="AT51" s="11">
        <f>SUM(AT3:AT50)</f>
        <v>0</v>
      </c>
      <c r="AU51" s="12">
        <f>SUM(AU3:AU50)</f>
        <v>0</v>
      </c>
      <c r="AV51" s="53" t="e">
        <f>(AR51/(AR51+AT51))</f>
        <v>#DIV/0!</v>
      </c>
      <c r="AX51" s="52"/>
      <c r="AY51" s="19"/>
      <c r="AZ51" s="13">
        <f>SUM(AZ3:AZ50)</f>
        <v>0</v>
      </c>
      <c r="BA51" s="17">
        <f>SUM(BA3:BA50)</f>
        <v>0</v>
      </c>
      <c r="BB51" s="11">
        <f>SUM(BB3:BB50)</f>
        <v>0</v>
      </c>
      <c r="BC51" s="12">
        <f>SUM(BC3:BC50)</f>
        <v>0</v>
      </c>
      <c r="BD51" s="53" t="e">
        <f>(AZ51/(AZ51+BB51))</f>
        <v>#DIV/0!</v>
      </c>
      <c r="BF51" s="52"/>
      <c r="BG51" s="19"/>
      <c r="BH51" s="13">
        <f>SUM(BH3:BH50)</f>
        <v>0</v>
      </c>
      <c r="BI51" s="17">
        <f>SUM(BI3:BI50)</f>
        <v>0</v>
      </c>
      <c r="BJ51" s="11">
        <f>SUM(BJ3:BJ50)</f>
        <v>0</v>
      </c>
      <c r="BK51" s="12">
        <f>SUM(BK3:BK50)</f>
        <v>0</v>
      </c>
      <c r="BL51" s="50"/>
    </row>
    <row r="52" spans="2:64" x14ac:dyDescent="0.45">
      <c r="B52" s="52"/>
      <c r="C52" s="19"/>
      <c r="D52" s="13"/>
      <c r="E52" s="14"/>
      <c r="F52" s="15" t="s">
        <v>5</v>
      </c>
      <c r="G52" s="16">
        <f>E51+G51</f>
        <v>325.39999999999998</v>
      </c>
      <c r="H52" s="65">
        <v>7.46</v>
      </c>
      <c r="J52" s="52"/>
      <c r="K52" s="19"/>
      <c r="L52" s="13"/>
      <c r="M52" s="14"/>
      <c r="N52" s="15" t="s">
        <v>5</v>
      </c>
      <c r="O52" s="16">
        <f>M51+O51</f>
        <v>0</v>
      </c>
      <c r="P52" s="54">
        <v>0</v>
      </c>
      <c r="R52" s="52"/>
      <c r="S52" s="19"/>
      <c r="T52" s="13"/>
      <c r="U52" s="14"/>
      <c r="V52" s="15" t="s">
        <v>5</v>
      </c>
      <c r="W52" s="16">
        <f>U51+W51</f>
        <v>0</v>
      </c>
      <c r="X52" s="54">
        <v>0</v>
      </c>
      <c r="Z52" s="52"/>
      <c r="AA52" s="19"/>
      <c r="AB52" s="13"/>
      <c r="AC52" s="14"/>
      <c r="AD52" s="15" t="s">
        <v>5</v>
      </c>
      <c r="AE52" s="16">
        <f>AC51+AE51</f>
        <v>0</v>
      </c>
      <c r="AF52" s="54">
        <v>0</v>
      </c>
      <c r="AH52" s="52"/>
      <c r="AI52" s="19"/>
      <c r="AJ52" s="13"/>
      <c r="AK52" s="14"/>
      <c r="AL52" s="15" t="s">
        <v>5</v>
      </c>
      <c r="AM52" s="16">
        <f>AK51+AM51</f>
        <v>0</v>
      </c>
      <c r="AN52" s="67"/>
      <c r="AO52" s="20">
        <v>0</v>
      </c>
      <c r="AP52" s="52"/>
      <c r="AQ52" s="19"/>
      <c r="AR52" s="13"/>
      <c r="AS52" s="14"/>
      <c r="AT52" s="15" t="s">
        <v>5</v>
      </c>
      <c r="AU52" s="16">
        <f>AS51+AU51</f>
        <v>0</v>
      </c>
      <c r="AV52" s="54">
        <v>0</v>
      </c>
      <c r="AX52" s="52"/>
      <c r="AY52" s="19"/>
      <c r="AZ52" s="13"/>
      <c r="BA52" s="14"/>
      <c r="BB52" s="15" t="s">
        <v>5</v>
      </c>
      <c r="BC52" s="16">
        <f>BA51+BC51</f>
        <v>0</v>
      </c>
      <c r="BD52" s="54">
        <v>0</v>
      </c>
      <c r="BF52" s="52"/>
      <c r="BG52" s="19"/>
      <c r="BH52" s="13"/>
      <c r="BI52" s="14"/>
      <c r="BJ52" s="15" t="s">
        <v>5</v>
      </c>
      <c r="BK52" s="16">
        <f>BI51+BK51</f>
        <v>0</v>
      </c>
      <c r="BL52" s="54">
        <v>0</v>
      </c>
    </row>
    <row r="53" spans="2:64" x14ac:dyDescent="0.45">
      <c r="B53" s="52"/>
      <c r="C53" s="19"/>
      <c r="D53" s="131" t="s">
        <v>6</v>
      </c>
      <c r="E53" s="132"/>
      <c r="F53" s="132"/>
      <c r="G53" s="133"/>
      <c r="H53" s="41"/>
      <c r="J53" s="52"/>
      <c r="K53" s="19"/>
      <c r="L53" s="131" t="s">
        <v>6</v>
      </c>
      <c r="M53" s="132"/>
      <c r="N53" s="132"/>
      <c r="O53" s="133"/>
      <c r="P53" s="50"/>
      <c r="R53" s="52"/>
      <c r="S53" s="19"/>
      <c r="T53" s="131" t="s">
        <v>6</v>
      </c>
      <c r="U53" s="132"/>
      <c r="V53" s="132"/>
      <c r="W53" s="133"/>
      <c r="X53" s="50"/>
      <c r="Z53" s="52"/>
      <c r="AA53" s="19"/>
      <c r="AB53" s="131" t="s">
        <v>6</v>
      </c>
      <c r="AC53" s="132"/>
      <c r="AD53" s="132"/>
      <c r="AE53" s="133"/>
      <c r="AF53" s="50"/>
      <c r="AH53" s="52"/>
      <c r="AI53" s="19"/>
      <c r="AJ53" s="131" t="s">
        <v>6</v>
      </c>
      <c r="AK53" s="132"/>
      <c r="AL53" s="132"/>
      <c r="AM53" s="133"/>
      <c r="AN53" s="68"/>
      <c r="AP53" s="52"/>
      <c r="AQ53" s="19"/>
      <c r="AR53" s="131" t="s">
        <v>6</v>
      </c>
      <c r="AS53" s="132"/>
      <c r="AT53" s="132"/>
      <c r="AU53" s="133"/>
      <c r="AV53" s="50"/>
      <c r="AX53" s="52"/>
      <c r="AY53" s="19"/>
      <c r="AZ53" s="131" t="s">
        <v>6</v>
      </c>
      <c r="BA53" s="132"/>
      <c r="BB53" s="132"/>
      <c r="BC53" s="133"/>
      <c r="BD53" s="50"/>
      <c r="BF53" s="52"/>
      <c r="BG53" s="19"/>
      <c r="BH53" s="131" t="s">
        <v>6</v>
      </c>
      <c r="BI53" s="132"/>
      <c r="BJ53" s="132"/>
      <c r="BK53" s="133"/>
      <c r="BL53" s="50"/>
    </row>
    <row r="54" spans="2:64" x14ac:dyDescent="0.45">
      <c r="B54" s="52"/>
      <c r="C54" s="19"/>
      <c r="D54" s="10">
        <v>0.5</v>
      </c>
      <c r="E54" s="11">
        <v>1</v>
      </c>
      <c r="F54" s="11">
        <v>2</v>
      </c>
      <c r="G54" s="12">
        <v>3</v>
      </c>
      <c r="H54" s="41"/>
      <c r="J54" s="52"/>
      <c r="K54" s="19"/>
      <c r="L54" s="10">
        <v>0.5</v>
      </c>
      <c r="M54" s="11">
        <v>1</v>
      </c>
      <c r="N54" s="11">
        <v>2</v>
      </c>
      <c r="O54" s="12">
        <v>3</v>
      </c>
      <c r="P54" s="50"/>
      <c r="R54" s="52"/>
      <c r="S54" s="19"/>
      <c r="T54" s="10">
        <v>0.5</v>
      </c>
      <c r="U54" s="11">
        <v>1</v>
      </c>
      <c r="V54" s="11">
        <v>2</v>
      </c>
      <c r="W54" s="12">
        <v>3</v>
      </c>
      <c r="X54" s="50"/>
      <c r="Z54" s="52"/>
      <c r="AA54" s="19"/>
      <c r="AB54" s="10">
        <v>0.5</v>
      </c>
      <c r="AC54" s="11">
        <v>1</v>
      </c>
      <c r="AD54" s="11">
        <v>2</v>
      </c>
      <c r="AE54" s="12">
        <v>3</v>
      </c>
      <c r="AF54" s="50"/>
      <c r="AH54" s="52"/>
      <c r="AI54" s="19"/>
      <c r="AJ54" s="10">
        <v>0.5</v>
      </c>
      <c r="AK54" s="11">
        <v>1</v>
      </c>
      <c r="AL54" s="11">
        <v>2</v>
      </c>
      <c r="AM54" s="12">
        <v>3</v>
      </c>
      <c r="AN54" s="41"/>
      <c r="AP54" s="52"/>
      <c r="AQ54" s="19"/>
      <c r="AR54" s="10">
        <v>0.5</v>
      </c>
      <c r="AS54" s="11">
        <v>1</v>
      </c>
      <c r="AT54" s="11">
        <v>2</v>
      </c>
      <c r="AU54" s="12">
        <v>3</v>
      </c>
      <c r="AV54" s="50"/>
      <c r="AX54" s="52"/>
      <c r="AY54" s="19"/>
      <c r="AZ54" s="10">
        <v>0.5</v>
      </c>
      <c r="BA54" s="11">
        <v>1</v>
      </c>
      <c r="BB54" s="11">
        <v>2</v>
      </c>
      <c r="BC54" s="12">
        <v>3</v>
      </c>
      <c r="BD54" s="50"/>
      <c r="BF54" s="52"/>
      <c r="BG54" s="19"/>
      <c r="BH54" s="10">
        <v>0.5</v>
      </c>
      <c r="BI54" s="11">
        <v>1</v>
      </c>
      <c r="BJ54" s="11">
        <v>2</v>
      </c>
      <c r="BK54" s="12">
        <v>3</v>
      </c>
      <c r="BL54" s="50"/>
    </row>
    <row r="55" spans="2:64" ht="14.65" thickBot="1" x14ac:dyDescent="0.5">
      <c r="B55" s="55"/>
      <c r="C55" s="56"/>
      <c r="D55" s="57">
        <f>H52*G52*0.5</f>
        <v>1213.742</v>
      </c>
      <c r="E55" s="58">
        <f>H52*G52</f>
        <v>2427.4839999999999</v>
      </c>
      <c r="F55" s="58">
        <f>H52*G52*2</f>
        <v>4854.9679999999998</v>
      </c>
      <c r="G55" s="59">
        <f>H52*G52*G54</f>
        <v>7282.4519999999993</v>
      </c>
      <c r="H55" s="66"/>
      <c r="J55" s="55"/>
      <c r="K55" s="56"/>
      <c r="L55" s="57">
        <f>P52*O52*0.5</f>
        <v>0</v>
      </c>
      <c r="M55" s="58">
        <f>P52*O52</f>
        <v>0</v>
      </c>
      <c r="N55" s="58">
        <f>P52*O52*2</f>
        <v>0</v>
      </c>
      <c r="O55" s="59">
        <f>P52*O52*O54</f>
        <v>0</v>
      </c>
      <c r="P55" s="60"/>
      <c r="R55" s="55"/>
      <c r="S55" s="56"/>
      <c r="T55" s="57">
        <f>X52*W52*0.5</f>
        <v>0</v>
      </c>
      <c r="U55" s="58">
        <f>X52*W52</f>
        <v>0</v>
      </c>
      <c r="V55" s="58">
        <f>X52*W52*2</f>
        <v>0</v>
      </c>
      <c r="W55" s="59">
        <f>X52*W52*W54</f>
        <v>0</v>
      </c>
      <c r="X55" s="60"/>
      <c r="Z55" s="55"/>
      <c r="AA55" s="56"/>
      <c r="AB55" s="57">
        <f>AF52*AE52*0.5</f>
        <v>0</v>
      </c>
      <c r="AC55" s="58">
        <f>AF52*AE52</f>
        <v>0</v>
      </c>
      <c r="AD55" s="58">
        <f>AF52*AE52*2</f>
        <v>0</v>
      </c>
      <c r="AE55" s="59">
        <f>AF52*AE52*AE54</f>
        <v>0</v>
      </c>
      <c r="AF55" s="60"/>
      <c r="AH55" s="55"/>
      <c r="AI55" s="56"/>
      <c r="AJ55" s="57">
        <f>AO52*AM52*0.5</f>
        <v>0</v>
      </c>
      <c r="AK55" s="58">
        <f>AO52*AM52</f>
        <v>0</v>
      </c>
      <c r="AL55" s="58">
        <f>AO52*AM52*2</f>
        <v>0</v>
      </c>
      <c r="AM55" s="59">
        <f>AN52*AM52*AM54</f>
        <v>0</v>
      </c>
      <c r="AN55" s="69"/>
      <c r="AP55" s="55"/>
      <c r="AQ55" s="56"/>
      <c r="AR55" s="57">
        <f>AV52*AU52*0.5</f>
        <v>0</v>
      </c>
      <c r="AS55" s="58">
        <f>AV52*AU52</f>
        <v>0</v>
      </c>
      <c r="AT55" s="58">
        <f>AV52*AU52*2</f>
        <v>0</v>
      </c>
      <c r="AU55" s="59">
        <f>AV52*AU52*AU54</f>
        <v>0</v>
      </c>
      <c r="AV55" s="60"/>
      <c r="AX55" s="55"/>
      <c r="AY55" s="56"/>
      <c r="AZ55" s="57">
        <f>BD52*BC52*0.5</f>
        <v>0</v>
      </c>
      <c r="BA55" s="58">
        <f>BD52*BC52</f>
        <v>0</v>
      </c>
      <c r="BB55" s="58">
        <f>BD52*BC52*2</f>
        <v>0</v>
      </c>
      <c r="BC55" s="59">
        <f>BD52*BC52*BC54</f>
        <v>0</v>
      </c>
      <c r="BD55" s="60"/>
      <c r="BF55" s="55"/>
      <c r="BG55" s="56"/>
      <c r="BH55" s="57">
        <f>BL52*BK52*0.5</f>
        <v>0</v>
      </c>
      <c r="BI55" s="58">
        <f>BL52*BK52</f>
        <v>0</v>
      </c>
      <c r="BJ55" s="58">
        <f>BL52*BK52*2</f>
        <v>0</v>
      </c>
      <c r="BK55" s="59">
        <f>BL52*BK52*BK54</f>
        <v>0</v>
      </c>
      <c r="BL55" s="60"/>
    </row>
    <row r="56" spans="2:64" x14ac:dyDescent="0.45">
      <c r="D56" s="18"/>
      <c r="E56" s="19"/>
      <c r="F56" s="18"/>
      <c r="G56" s="19"/>
    </row>
  </sheetData>
  <mergeCells count="16">
    <mergeCell ref="AX1:BD1"/>
    <mergeCell ref="BF1:BL1"/>
    <mergeCell ref="D53:G53"/>
    <mergeCell ref="L53:O53"/>
    <mergeCell ref="T53:W53"/>
    <mergeCell ref="AB53:AE53"/>
    <mergeCell ref="AJ53:AM53"/>
    <mergeCell ref="AR53:AU53"/>
    <mergeCell ref="AZ53:BC53"/>
    <mergeCell ref="BH53:BK53"/>
    <mergeCell ref="B1:H1"/>
    <mergeCell ref="J1:P1"/>
    <mergeCell ref="R1:X1"/>
    <mergeCell ref="Z1:AF1"/>
    <mergeCell ref="AH1:AN1"/>
    <mergeCell ref="AP1:AV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Majors</vt:lpstr>
      <vt:lpstr>Minors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2021-01-23T15:33:26Z</dcterms:created>
  <dcterms:modified xsi:type="dcterms:W3CDTF">2021-08-05T12:13:15Z</dcterms:modified>
</cp:coreProperties>
</file>